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5" yWindow="195" windowWidth="21840" windowHeight="8220" activeTab="1"/>
  </bookViews>
  <sheets>
    <sheet name="附件1" sheetId="1" r:id="rId1"/>
    <sheet name="附件2" sheetId="2" r:id="rId2"/>
  </sheets>
  <calcPr calcId="124519" iterate="1"/>
</workbook>
</file>

<file path=xl/calcChain.xml><?xml version="1.0" encoding="utf-8"?>
<calcChain xmlns="http://schemas.openxmlformats.org/spreadsheetml/2006/main">
  <c r="J118" i="2"/>
  <c r="F118"/>
  <c r="F117"/>
  <c r="J117" s="1"/>
  <c r="J116"/>
  <c r="F116"/>
  <c r="F115"/>
  <c r="J115" s="1"/>
  <c r="J114"/>
  <c r="F114"/>
  <c r="F113"/>
  <c r="J113" s="1"/>
  <c r="J112"/>
  <c r="F112"/>
  <c r="F111"/>
  <c r="J111" s="1"/>
  <c r="J110"/>
  <c r="F110"/>
  <c r="F109"/>
  <c r="J109" s="1"/>
  <c r="J108"/>
  <c r="F108"/>
  <c r="F107"/>
  <c r="J107" s="1"/>
  <c r="J106"/>
  <c r="F106"/>
  <c r="F105"/>
  <c r="J105" s="1"/>
  <c r="J104"/>
  <c r="F104"/>
  <c r="F103"/>
  <c r="J103" s="1"/>
  <c r="J102"/>
  <c r="F102"/>
  <c r="F101"/>
  <c r="J101" s="1"/>
  <c r="J100"/>
  <c r="F100"/>
  <c r="F99"/>
  <c r="J99" s="1"/>
  <c r="J98"/>
  <c r="F98"/>
  <c r="F97"/>
  <c r="J97" s="1"/>
  <c r="J96"/>
  <c r="F96"/>
  <c r="F95"/>
  <c r="J95" s="1"/>
  <c r="J94"/>
  <c r="F94"/>
  <c r="F93"/>
  <c r="J93" s="1"/>
  <c r="J92"/>
  <c r="F92"/>
  <c r="F91"/>
  <c r="J91" s="1"/>
  <c r="J90"/>
  <c r="F90"/>
  <c r="F89"/>
  <c r="J89" s="1"/>
  <c r="J88"/>
  <c r="F88"/>
  <c r="F87"/>
  <c r="J87" s="1"/>
  <c r="J86"/>
  <c r="F86"/>
  <c r="F85"/>
  <c r="J85" s="1"/>
  <c r="J84"/>
  <c r="F84"/>
  <c r="F83"/>
  <c r="J83" s="1"/>
  <c r="J82"/>
  <c r="F82"/>
  <c r="F81"/>
  <c r="J81" s="1"/>
  <c r="J80"/>
  <c r="F80"/>
  <c r="F79"/>
  <c r="J79" s="1"/>
  <c r="J78"/>
  <c r="F78"/>
  <c r="F77"/>
  <c r="J77" s="1"/>
  <c r="J76"/>
  <c r="F76"/>
  <c r="F75"/>
  <c r="J75" s="1"/>
  <c r="J74"/>
  <c r="F74"/>
  <c r="F73"/>
  <c r="J73" s="1"/>
  <c r="J72"/>
  <c r="F72"/>
  <c r="F71"/>
  <c r="J71" s="1"/>
  <c r="J70"/>
  <c r="F70"/>
  <c r="F69"/>
  <c r="J69" s="1"/>
  <c r="J68"/>
  <c r="F68"/>
  <c r="F67"/>
  <c r="J67" s="1"/>
  <c r="J66"/>
  <c r="F66"/>
  <c r="F65"/>
  <c r="J65" s="1"/>
  <c r="J64"/>
  <c r="F64"/>
  <c r="F63"/>
  <c r="J63" s="1"/>
  <c r="J62"/>
  <c r="F62"/>
  <c r="F61"/>
  <c r="J61" s="1"/>
  <c r="J60"/>
  <c r="F60"/>
  <c r="F59"/>
  <c r="J59" s="1"/>
  <c r="J58"/>
  <c r="F58"/>
  <c r="F57"/>
  <c r="J57" s="1"/>
  <c r="J56"/>
  <c r="F56"/>
  <c r="F55"/>
  <c r="J55" s="1"/>
  <c r="J54"/>
  <c r="F54"/>
  <c r="F53"/>
  <c r="J53" s="1"/>
  <c r="J52"/>
  <c r="F52"/>
  <c r="F51"/>
  <c r="J51" s="1"/>
  <c r="J50"/>
  <c r="F50"/>
  <c r="F49"/>
  <c r="J49" s="1"/>
  <c r="J48"/>
  <c r="F48"/>
  <c r="F47"/>
  <c r="J47" s="1"/>
  <c r="J46"/>
  <c r="F46"/>
  <c r="F45"/>
  <c r="J45" s="1"/>
  <c r="J44"/>
  <c r="F44"/>
  <c r="F43"/>
  <c r="J43" s="1"/>
  <c r="J42"/>
  <c r="F42"/>
  <c r="F41"/>
  <c r="J41" s="1"/>
  <c r="J40"/>
  <c r="F40"/>
  <c r="F39"/>
  <c r="J39" s="1"/>
  <c r="J38"/>
  <c r="F38"/>
  <c r="F37"/>
  <c r="J37" s="1"/>
  <c r="J36"/>
  <c r="F36"/>
  <c r="F35"/>
  <c r="J35" s="1"/>
  <c r="J34"/>
  <c r="F34"/>
  <c r="F33"/>
  <c r="J33" s="1"/>
  <c r="J32"/>
  <c r="F32"/>
  <c r="F31"/>
  <c r="J31" s="1"/>
  <c r="J30"/>
  <c r="F30"/>
  <c r="F29"/>
  <c r="J29" s="1"/>
  <c r="J28"/>
  <c r="F28"/>
  <c r="F27"/>
  <c r="J27" s="1"/>
  <c r="J26"/>
  <c r="F26"/>
  <c r="F25"/>
  <c r="J25" s="1"/>
  <c r="J24"/>
  <c r="F24"/>
  <c r="F23"/>
  <c r="J23" s="1"/>
  <c r="J22"/>
  <c r="F22"/>
  <c r="F21"/>
  <c r="J21" s="1"/>
  <c r="J20"/>
  <c r="F20"/>
  <c r="F19"/>
  <c r="J19" s="1"/>
  <c r="J18"/>
  <c r="F18"/>
  <c r="F17"/>
  <c r="J17" s="1"/>
  <c r="J16"/>
  <c r="F16"/>
  <c r="F15"/>
  <c r="J15" s="1"/>
  <c r="J14"/>
  <c r="F14"/>
  <c r="F13"/>
  <c r="J13" s="1"/>
  <c r="J12"/>
  <c r="F12"/>
  <c r="F11"/>
  <c r="J11" s="1"/>
  <c r="J10"/>
  <c r="F10"/>
  <c r="F9"/>
  <c r="J9" s="1"/>
  <c r="J8"/>
  <c r="F8"/>
  <c r="F7"/>
  <c r="J7" s="1"/>
  <c r="I6"/>
  <c r="H6"/>
  <c r="G6"/>
  <c r="F6"/>
  <c r="J6" s="1"/>
  <c r="E6"/>
  <c r="D6"/>
  <c r="C6"/>
  <c r="C8" i="1"/>
  <c r="C5"/>
</calcChain>
</file>

<file path=xl/sharedStrings.xml><?xml version="1.0" encoding="utf-8"?>
<sst xmlns="http://schemas.openxmlformats.org/spreadsheetml/2006/main" count="259" uniqueCount="154">
  <si>
    <t>序号</t>
    <phoneticPr fontId="5" type="noConversion"/>
  </si>
  <si>
    <t>项目名称</t>
    <phoneticPr fontId="5" type="noConversion"/>
  </si>
  <si>
    <t>合计</t>
    <phoneticPr fontId="5" type="noConversion"/>
  </si>
  <si>
    <t>农村自然资源奖补资金</t>
    <phoneticPr fontId="5" type="noConversion"/>
  </si>
  <si>
    <t>扶贫措施专项资金</t>
    <phoneticPr fontId="5" type="noConversion"/>
  </si>
  <si>
    <t>“三级结对”重点帮扶资金</t>
    <phoneticPr fontId="5" type="noConversion"/>
  </si>
  <si>
    <t>（1）</t>
    <phoneticPr fontId="5" type="noConversion"/>
  </si>
  <si>
    <t>——市直部门结对重点帮扶项目资金</t>
    <phoneticPr fontId="5" type="noConversion"/>
  </si>
  <si>
    <t>（2）</t>
    <phoneticPr fontId="5" type="noConversion"/>
  </si>
  <si>
    <t>——配合开展低收入人口认定村（居）级补助专项经费资金</t>
    <phoneticPr fontId="5" type="noConversion"/>
  </si>
  <si>
    <t>附件1：</t>
    <phoneticPr fontId="5" type="noConversion"/>
  </si>
  <si>
    <t>单位：万元</t>
    <phoneticPr fontId="5" type="noConversion"/>
  </si>
  <si>
    <t>鹤山市</t>
  </si>
  <si>
    <t>备注</t>
    <phoneticPr fontId="5" type="noConversion"/>
  </si>
  <si>
    <t>按2018年建档立卡的贫困人口所占全市权重分配安排扶贫措施专项资金，自愿接受帮扶的贫困人口2470人。</t>
    <phoneticPr fontId="5" type="noConversion"/>
  </si>
  <si>
    <t>按鹤山138条村（居），每条村1500元安排资金，资金主要用于宣传、印发资料等项目支出。</t>
    <phoneticPr fontId="5" type="noConversion"/>
  </si>
  <si>
    <t>按鹤山10个镇（街）安排资金，每个镇（街）安排5万元。</t>
    <phoneticPr fontId="5" type="noConversion"/>
  </si>
  <si>
    <t>镇、街</t>
  </si>
  <si>
    <t>行政村</t>
  </si>
  <si>
    <t>自然村</t>
  </si>
  <si>
    <t>村人口（万）</t>
  </si>
  <si>
    <t>2014年农村自然资源</t>
    <phoneticPr fontId="5" type="noConversion"/>
  </si>
  <si>
    <t>备注</t>
    <phoneticPr fontId="5" type="noConversion"/>
  </si>
  <si>
    <t>合计</t>
  </si>
  <si>
    <t>基本农田面积（亩）</t>
  </si>
  <si>
    <t>生态公益林面积（亩）</t>
  </si>
  <si>
    <t>饮用水资源面积（亩）</t>
  </si>
  <si>
    <t>鹤山市沙坪镇</t>
  </si>
  <si>
    <t>楼冲村</t>
  </si>
  <si>
    <t>越塘村</t>
  </si>
  <si>
    <t>玉桥村</t>
  </si>
  <si>
    <t>镇南村</t>
  </si>
  <si>
    <t>小范村</t>
  </si>
  <si>
    <t>桥氹村</t>
  </si>
  <si>
    <t>汇源村</t>
  </si>
  <si>
    <t xml:space="preserve"> 赤坎村</t>
  </si>
  <si>
    <t>黄宝坑村</t>
  </si>
  <si>
    <t>坡山村</t>
  </si>
  <si>
    <t>中东西村</t>
  </si>
  <si>
    <t xml:space="preserve"> 杰洲村</t>
  </si>
  <si>
    <t>莺朗村</t>
  </si>
  <si>
    <t>仓边村</t>
  </si>
  <si>
    <t>文边村</t>
  </si>
  <si>
    <t>鹤山市宅梧镇</t>
  </si>
  <si>
    <t>堂马</t>
  </si>
  <si>
    <t>选田</t>
  </si>
  <si>
    <t>荷村</t>
  </si>
  <si>
    <t>靖村</t>
  </si>
  <si>
    <t>白水带</t>
  </si>
  <si>
    <t>双龙</t>
  </si>
  <si>
    <t>下沙</t>
  </si>
  <si>
    <t>上沙</t>
  </si>
  <si>
    <t>漱云</t>
  </si>
  <si>
    <t>泗云</t>
  </si>
  <si>
    <t>鹤山市龙口镇</t>
  </si>
  <si>
    <t>四堡</t>
  </si>
  <si>
    <t>协华</t>
  </si>
  <si>
    <t>五福</t>
  </si>
  <si>
    <t>三洞</t>
  </si>
  <si>
    <t>霄南</t>
  </si>
  <si>
    <t>青文</t>
  </si>
  <si>
    <t>中七</t>
  </si>
  <si>
    <t>松岗</t>
  </si>
  <si>
    <t>湴蓼</t>
  </si>
  <si>
    <t>尧溪</t>
  </si>
  <si>
    <t>那白</t>
  </si>
  <si>
    <t>三凤</t>
  </si>
  <si>
    <t>福迳</t>
  </si>
  <si>
    <t>沙云</t>
  </si>
  <si>
    <t>粉洞</t>
  </si>
  <si>
    <t>鹤山市雅瑶镇</t>
  </si>
  <si>
    <t>雅瑶</t>
  </si>
  <si>
    <t>南靖</t>
  </si>
  <si>
    <t>昆东</t>
  </si>
  <si>
    <t>隔朗</t>
  </si>
  <si>
    <t>黄洞</t>
  </si>
  <si>
    <t>陈山</t>
  </si>
  <si>
    <t>古蚕</t>
  </si>
  <si>
    <t>古桥</t>
  </si>
  <si>
    <t>上南</t>
  </si>
  <si>
    <t>建良</t>
  </si>
  <si>
    <t>鹤山市鹤城镇</t>
  </si>
  <si>
    <t>南星</t>
  </si>
  <si>
    <t>南中</t>
  </si>
  <si>
    <t>南洞</t>
  </si>
  <si>
    <t>坑尾</t>
  </si>
  <si>
    <t>小官田</t>
  </si>
  <si>
    <t>东南</t>
  </si>
  <si>
    <t>鹤城</t>
  </si>
  <si>
    <t>城西</t>
  </si>
  <si>
    <t>先锋</t>
  </si>
  <si>
    <t>东坑</t>
  </si>
  <si>
    <t>新联</t>
  </si>
  <si>
    <t>禾谷</t>
  </si>
  <si>
    <t>坪山</t>
  </si>
  <si>
    <t>五星</t>
  </si>
  <si>
    <t>万和</t>
  </si>
  <si>
    <t>鹤山市古劳镇</t>
    <phoneticPr fontId="5" type="noConversion"/>
  </si>
  <si>
    <t>古劳</t>
  </si>
  <si>
    <t>麦水</t>
  </si>
  <si>
    <t>丽水</t>
  </si>
  <si>
    <t>茶山</t>
  </si>
  <si>
    <t>下六</t>
  </si>
  <si>
    <t>连城</t>
  </si>
  <si>
    <t>连南</t>
  </si>
  <si>
    <t>连北</t>
  </si>
  <si>
    <t>大埠</t>
  </si>
  <si>
    <t>双桥</t>
  </si>
  <si>
    <t>上升</t>
  </si>
  <si>
    <t>新星</t>
  </si>
  <si>
    <t>鹤山市址山镇</t>
  </si>
  <si>
    <t>东溪</t>
  </si>
  <si>
    <t>四九</t>
  </si>
  <si>
    <t>新莲</t>
  </si>
  <si>
    <t>禾南</t>
  </si>
  <si>
    <t>昆中</t>
  </si>
  <si>
    <t>昆联</t>
  </si>
  <si>
    <t>昆华</t>
  </si>
  <si>
    <t>云中</t>
  </si>
  <si>
    <t>云新</t>
  </si>
  <si>
    <t>云东</t>
  </si>
  <si>
    <t>昆阳</t>
  </si>
  <si>
    <t>鹤山市双合镇</t>
  </si>
  <si>
    <t>双桥都</t>
  </si>
  <si>
    <t>泗合</t>
  </si>
  <si>
    <t>合成</t>
  </si>
  <si>
    <t>先庆</t>
  </si>
  <si>
    <t>鹤山市共和镇</t>
  </si>
  <si>
    <t>平汉</t>
  </si>
  <si>
    <t>新连</t>
  </si>
  <si>
    <t>良庚</t>
  </si>
  <si>
    <t>大凹</t>
  </si>
  <si>
    <t>里元</t>
  </si>
  <si>
    <t>来苏</t>
  </si>
  <si>
    <t>民族</t>
  </si>
  <si>
    <t>泮坑</t>
  </si>
  <si>
    <t>南坑</t>
  </si>
  <si>
    <t>鹤山市桃源镇</t>
  </si>
  <si>
    <t>钱塘</t>
  </si>
  <si>
    <t>三富</t>
  </si>
  <si>
    <t>龙都</t>
  </si>
  <si>
    <t>蟠龙</t>
  </si>
  <si>
    <t>旺龙</t>
  </si>
  <si>
    <t>富岗</t>
  </si>
  <si>
    <t>蟠光</t>
  </si>
  <si>
    <t>中心</t>
  </si>
  <si>
    <t>龙溪</t>
  </si>
  <si>
    <t>中胜</t>
  </si>
  <si>
    <t>甘棠</t>
  </si>
  <si>
    <t>附件2：</t>
    <phoneticPr fontId="5" type="noConversion"/>
  </si>
  <si>
    <t>2019年鹤山市农村自然资源奖补资金明细表</t>
    <phoneticPr fontId="5" type="noConversion"/>
  </si>
  <si>
    <t>合计</t>
    <phoneticPr fontId="4" type="noConversion"/>
  </si>
  <si>
    <t>根据完善资源激励型财政奖励政策，对鹤山市444911亩农田、林地、山塘水库等农村自然资源，按照每亩补助5元奖补安排资金（详见附件2）；资金待市扶贫办核实2018年各市（区）农村自然资源数后，据实清算。</t>
    <phoneticPr fontId="5" type="noConversion"/>
  </si>
  <si>
    <t>2019年扶贫开发工作资金（第一批）安排表</t>
    <phoneticPr fontId="5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</si>
</sst>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(* #,##0.00_);_(* \(#,##0.00\);_(* &quot;-&quot;??_);_(@_)"/>
    <numFmt numFmtId="177" formatCode="#,##0.000000_);[Red]\(#,##0.000000\)"/>
    <numFmt numFmtId="178" formatCode="0.00_);[Red]\(0.00\)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1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vertical="center"/>
    </xf>
    <xf numFmtId="176" fontId="3" fillId="0" borderId="1" xfId="2" applyFont="1" applyBorder="1" applyAlignment="1">
      <alignment horizontal="center" vertical="center" wrapText="1"/>
    </xf>
    <xf numFmtId="176" fontId="6" fillId="0" borderId="1" xfId="2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0" fontId="8" fillId="0" borderId="0" xfId="3" applyFont="1" applyFill="1" applyAlignment="1">
      <alignment horizontal="left" vertical="center"/>
    </xf>
    <xf numFmtId="0" fontId="2" fillId="0" borderId="0" xfId="3" applyFont="1" applyFill="1" applyAlignment="1">
      <alignment vertical="center" shrinkToFit="1"/>
    </xf>
    <xf numFmtId="0" fontId="2" fillId="0" borderId="0" xfId="3" applyFont="1" applyFill="1">
      <alignment vertical="center"/>
    </xf>
    <xf numFmtId="177" fontId="2" fillId="0" borderId="0" xfId="3" applyNumberFormat="1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 shrinkToFit="1"/>
    </xf>
    <xf numFmtId="0" fontId="7" fillId="0" borderId="0" xfId="3" applyFont="1" applyFill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" xfId="3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NumberFormat="1" applyFont="1" applyFill="1" applyBorder="1" applyAlignment="1" applyProtection="1">
      <alignment horizontal="center" vertical="center"/>
      <protection locked="0"/>
    </xf>
    <xf numFmtId="0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NumberFormat="1" applyFont="1" applyFill="1" applyBorder="1" applyAlignment="1" applyProtection="1">
      <alignment horizontal="right" vertical="center"/>
    </xf>
    <xf numFmtId="177" fontId="9" fillId="0" borderId="1" xfId="3" applyNumberFormat="1" applyFont="1" applyFill="1" applyBorder="1" applyAlignment="1" applyProtection="1">
      <alignment horizontal="right" vertical="center" readingOrder="1"/>
      <protection locked="0"/>
    </xf>
    <xf numFmtId="0" fontId="9" fillId="0" borderId="1" xfId="3" applyFont="1" applyFill="1" applyBorder="1">
      <alignment vertical="center"/>
    </xf>
    <xf numFmtId="0" fontId="10" fillId="0" borderId="0" xfId="3" applyFont="1" applyFill="1">
      <alignment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right" vertical="center"/>
    </xf>
    <xf numFmtId="0" fontId="8" fillId="0" borderId="1" xfId="3" applyNumberFormat="1" applyFont="1" applyFill="1" applyBorder="1" applyAlignment="1">
      <alignment horizontal="right" vertical="center"/>
    </xf>
    <xf numFmtId="177" fontId="8" fillId="0" borderId="1" xfId="3" applyNumberFormat="1" applyFont="1" applyFill="1" applyBorder="1" applyAlignment="1" applyProtection="1">
      <alignment horizontal="right" vertical="center" readingOrder="1"/>
      <protection locked="0"/>
    </xf>
    <xf numFmtId="0" fontId="8" fillId="0" borderId="1" xfId="3" applyFont="1" applyFill="1" applyBorder="1">
      <alignment vertical="center"/>
    </xf>
    <xf numFmtId="0" fontId="8" fillId="0" borderId="1" xfId="3" applyNumberFormat="1" applyFont="1" applyFill="1" applyBorder="1" applyAlignment="1">
      <alignment horizontal="right" vertical="center" wrapText="1"/>
    </xf>
    <xf numFmtId="178" fontId="8" fillId="0" borderId="1" xfId="3" applyNumberFormat="1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/>
    </xf>
    <xf numFmtId="0" fontId="9" fillId="0" borderId="2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 applyProtection="1">
      <alignment horizontal="center" vertical="center" readingOrder="1"/>
      <protection locked="0"/>
    </xf>
    <xf numFmtId="0" fontId="8" fillId="0" borderId="1" xfId="3" applyFont="1" applyFill="1" applyBorder="1" applyAlignment="1" applyProtection="1">
      <alignment horizontal="center" vertical="center" wrapText="1" readingOrder="1"/>
      <protection locked="0"/>
    </xf>
    <xf numFmtId="0" fontId="8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5" xfId="3" applyFont="1" applyFill="1" applyBorder="1" applyAlignment="1" applyProtection="1">
      <alignment horizontal="center" vertical="center" textRotation="255" readingOrder="1"/>
      <protection locked="0"/>
    </xf>
    <xf numFmtId="0" fontId="8" fillId="0" borderId="7" xfId="3" applyFont="1" applyFill="1" applyBorder="1" applyAlignment="1" applyProtection="1">
      <alignment horizontal="center" vertical="center" readingOrder="1"/>
      <protection locked="0"/>
    </xf>
    <xf numFmtId="177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177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千位分隔" xfId="1" builtinId="3"/>
    <cellStyle name="千位分隔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D8" sqref="D8"/>
    </sheetView>
  </sheetViews>
  <sheetFormatPr defaultRowHeight="13.5"/>
  <cols>
    <col min="2" max="2" width="21.75" customWidth="1"/>
    <col min="3" max="3" width="16.375" customWidth="1"/>
    <col min="4" max="4" width="30.375" customWidth="1"/>
  </cols>
  <sheetData>
    <row r="1" spans="1:12" ht="25.5" customHeight="1">
      <c r="A1" s="6" t="s">
        <v>10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</row>
    <row r="2" spans="1:12" ht="41.25" customHeight="1">
      <c r="A2" s="42" t="s">
        <v>153</v>
      </c>
      <c r="B2" s="42"/>
      <c r="C2" s="42"/>
      <c r="D2" s="42"/>
      <c r="E2" s="10"/>
      <c r="F2" s="10"/>
      <c r="G2" s="10"/>
      <c r="H2" s="10"/>
      <c r="I2" s="10"/>
      <c r="J2" s="10"/>
      <c r="K2" s="10"/>
      <c r="L2" s="10"/>
    </row>
    <row r="3" spans="1:12">
      <c r="D3" s="9" t="s">
        <v>11</v>
      </c>
    </row>
    <row r="4" spans="1:12" ht="29.25" customHeight="1">
      <c r="A4" s="1" t="s">
        <v>0</v>
      </c>
      <c r="B4" s="2" t="s">
        <v>1</v>
      </c>
      <c r="C4" s="2" t="s">
        <v>12</v>
      </c>
      <c r="D4" s="11" t="s">
        <v>13</v>
      </c>
    </row>
    <row r="5" spans="1:12" ht="29.25" customHeight="1">
      <c r="A5" s="40" t="s">
        <v>2</v>
      </c>
      <c r="B5" s="41"/>
      <c r="C5" s="1">
        <f t="shared" ref="C5" si="0">C6+C7+C8+C11+C12</f>
        <v>623.15546000000006</v>
      </c>
      <c r="D5" s="11"/>
    </row>
    <row r="6" spans="1:12" ht="95.25" customHeight="1">
      <c r="A6" s="3">
        <v>1</v>
      </c>
      <c r="B6" s="4" t="s">
        <v>3</v>
      </c>
      <c r="C6" s="13">
        <v>222.45545999999999</v>
      </c>
      <c r="D6" s="39" t="s">
        <v>152</v>
      </c>
    </row>
    <row r="7" spans="1:12" ht="51" customHeight="1">
      <c r="A7" s="3">
        <v>2</v>
      </c>
      <c r="B7" s="4" t="s">
        <v>4</v>
      </c>
      <c r="C7" s="3">
        <v>330</v>
      </c>
      <c r="D7" s="12" t="s">
        <v>14</v>
      </c>
    </row>
    <row r="8" spans="1:12" ht="41.25" customHeight="1">
      <c r="A8" s="3">
        <v>3</v>
      </c>
      <c r="B8" s="4" t="s">
        <v>5</v>
      </c>
      <c r="C8" s="3">
        <f t="shared" ref="C8" si="1">C9+C10</f>
        <v>70.7</v>
      </c>
      <c r="D8" s="12"/>
    </row>
    <row r="9" spans="1:12" ht="51" customHeight="1">
      <c r="A9" s="5" t="s">
        <v>6</v>
      </c>
      <c r="B9" s="4" t="s">
        <v>7</v>
      </c>
      <c r="C9" s="3">
        <v>50</v>
      </c>
      <c r="D9" s="12" t="s">
        <v>16</v>
      </c>
    </row>
    <row r="10" spans="1:12" ht="51" customHeight="1">
      <c r="A10" s="5" t="s">
        <v>8</v>
      </c>
      <c r="B10" s="4" t="s">
        <v>9</v>
      </c>
      <c r="C10" s="3">
        <v>20.7</v>
      </c>
      <c r="D10" s="12" t="s">
        <v>15</v>
      </c>
    </row>
  </sheetData>
  <mergeCells count="2">
    <mergeCell ref="A5:B5"/>
    <mergeCell ref="A2:D2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8"/>
  <sheetViews>
    <sheetView tabSelected="1" topLeftCell="A34" workbookViewId="0">
      <selection activeCell="N6" sqref="N6"/>
    </sheetView>
  </sheetViews>
  <sheetFormatPr defaultRowHeight="13.5"/>
  <cols>
    <col min="2" max="2" width="14.375" customWidth="1"/>
    <col min="10" max="10" width="18.125" customWidth="1"/>
  </cols>
  <sheetData>
    <row r="1" spans="1:11" s="16" customFormat="1" ht="22.5" customHeight="1">
      <c r="A1" s="14" t="s">
        <v>149</v>
      </c>
      <c r="B1" s="15"/>
      <c r="J1" s="17"/>
    </row>
    <row r="2" spans="1:11" s="16" customFormat="1" ht="41.25" customHeight="1">
      <c r="A2" s="45" t="s">
        <v>150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16" customFormat="1" ht="20.25">
      <c r="A3" s="18"/>
      <c r="B3" s="19"/>
      <c r="C3" s="20"/>
      <c r="D3" s="20"/>
      <c r="E3" s="20"/>
      <c r="F3" s="20"/>
      <c r="G3" s="20"/>
      <c r="H3" s="20"/>
      <c r="I3" s="20"/>
      <c r="J3" s="46" t="s">
        <v>11</v>
      </c>
      <c r="K3" s="46"/>
    </row>
    <row r="4" spans="1:11" s="16" customFormat="1" ht="49.5" customHeight="1">
      <c r="A4" s="47" t="s">
        <v>0</v>
      </c>
      <c r="B4" s="48" t="s">
        <v>17</v>
      </c>
      <c r="C4" s="49" t="s">
        <v>18</v>
      </c>
      <c r="D4" s="50" t="s">
        <v>19</v>
      </c>
      <c r="E4" s="52" t="s">
        <v>20</v>
      </c>
      <c r="F4" s="51" t="s">
        <v>21</v>
      </c>
      <c r="G4" s="51"/>
      <c r="H4" s="51"/>
      <c r="I4" s="51"/>
      <c r="J4" s="54" t="s">
        <v>3</v>
      </c>
      <c r="K4" s="56" t="s">
        <v>22</v>
      </c>
    </row>
    <row r="5" spans="1:11" s="16" customFormat="1" ht="49.5" customHeight="1">
      <c r="A5" s="47"/>
      <c r="B5" s="48"/>
      <c r="C5" s="49"/>
      <c r="D5" s="51"/>
      <c r="E5" s="53"/>
      <c r="F5" s="21" t="s">
        <v>23</v>
      </c>
      <c r="G5" s="22" t="s">
        <v>24</v>
      </c>
      <c r="H5" s="22" t="s">
        <v>25</v>
      </c>
      <c r="I5" s="22" t="s">
        <v>26</v>
      </c>
      <c r="J5" s="55"/>
      <c r="K5" s="57"/>
    </row>
    <row r="6" spans="1:11" s="28" customFormat="1" ht="17.25" customHeight="1">
      <c r="A6" s="43" t="s">
        <v>151</v>
      </c>
      <c r="B6" s="44"/>
      <c r="C6" s="23">
        <f>+A118</f>
        <v>112</v>
      </c>
      <c r="D6" s="24">
        <f>SUM(D7:D118)</f>
        <v>1449</v>
      </c>
      <c r="E6" s="24">
        <f>SUM(E7:E118)</f>
        <v>26.799199999999995</v>
      </c>
      <c r="F6" s="25">
        <f>G6+H6+I6</f>
        <v>444910.92000000004</v>
      </c>
      <c r="G6" s="25">
        <f>SUM(G7:G118)</f>
        <v>244257.27000000005</v>
      </c>
      <c r="H6" s="25">
        <f>SUM(H7:H118)</f>
        <v>192115.64999999997</v>
      </c>
      <c r="I6" s="25">
        <f>SUM(I7:I118)</f>
        <v>8538</v>
      </c>
      <c r="J6" s="26">
        <f t="shared" ref="J6:J69" si="0">F6*0.0005</f>
        <v>222.45546000000002</v>
      </c>
      <c r="K6" s="27"/>
    </row>
    <row r="7" spans="1:11" s="16" customFormat="1" ht="17.25" customHeight="1">
      <c r="A7" s="29">
        <v>1</v>
      </c>
      <c r="B7" s="30" t="s">
        <v>27</v>
      </c>
      <c r="C7" s="31" t="s">
        <v>28</v>
      </c>
      <c r="D7" s="31">
        <v>16</v>
      </c>
      <c r="E7" s="31">
        <v>0.51729999999999998</v>
      </c>
      <c r="F7" s="32">
        <f t="shared" ref="F7:F70" si="1">G7+H7+I7</f>
        <v>0</v>
      </c>
      <c r="G7" s="33"/>
      <c r="H7" s="33"/>
      <c r="I7" s="33"/>
      <c r="J7" s="34">
        <f t="shared" si="0"/>
        <v>0</v>
      </c>
      <c r="K7" s="35"/>
    </row>
    <row r="8" spans="1:11" s="16" customFormat="1" ht="17.25" customHeight="1">
      <c r="A8" s="29">
        <v>2</v>
      </c>
      <c r="B8" s="30" t="s">
        <v>27</v>
      </c>
      <c r="C8" s="31" t="s">
        <v>29</v>
      </c>
      <c r="D8" s="31">
        <v>14</v>
      </c>
      <c r="E8" s="31">
        <v>0.39579999999999999</v>
      </c>
      <c r="F8" s="32">
        <f t="shared" si="1"/>
        <v>0</v>
      </c>
      <c r="G8" s="33"/>
      <c r="H8" s="33"/>
      <c r="I8" s="33"/>
      <c r="J8" s="34">
        <f t="shared" si="0"/>
        <v>0</v>
      </c>
      <c r="K8" s="35"/>
    </row>
    <row r="9" spans="1:11" s="16" customFormat="1" ht="17.25" customHeight="1">
      <c r="A9" s="29">
        <v>3</v>
      </c>
      <c r="B9" s="30" t="s">
        <v>27</v>
      </c>
      <c r="C9" s="31" t="s">
        <v>30</v>
      </c>
      <c r="D9" s="31">
        <v>6</v>
      </c>
      <c r="E9" s="31">
        <v>0.1595</v>
      </c>
      <c r="F9" s="32">
        <f t="shared" si="1"/>
        <v>0</v>
      </c>
      <c r="G9" s="33"/>
      <c r="H9" s="33"/>
      <c r="I9" s="33"/>
      <c r="J9" s="34">
        <f t="shared" si="0"/>
        <v>0</v>
      </c>
      <c r="K9" s="35"/>
    </row>
    <row r="10" spans="1:11" s="16" customFormat="1" ht="17.25" customHeight="1">
      <c r="A10" s="29">
        <v>4</v>
      </c>
      <c r="B10" s="30" t="s">
        <v>27</v>
      </c>
      <c r="C10" s="31" t="s">
        <v>31</v>
      </c>
      <c r="D10" s="31">
        <v>8</v>
      </c>
      <c r="E10" s="31">
        <v>0.22720000000000001</v>
      </c>
      <c r="F10" s="32">
        <f t="shared" si="1"/>
        <v>0</v>
      </c>
      <c r="G10" s="33"/>
      <c r="H10" s="33"/>
      <c r="I10" s="33"/>
      <c r="J10" s="34">
        <f t="shared" si="0"/>
        <v>0</v>
      </c>
      <c r="K10" s="35"/>
    </row>
    <row r="11" spans="1:11" s="16" customFormat="1" ht="17.25" customHeight="1">
      <c r="A11" s="29">
        <v>5</v>
      </c>
      <c r="B11" s="30" t="s">
        <v>27</v>
      </c>
      <c r="C11" s="31" t="s">
        <v>32</v>
      </c>
      <c r="D11" s="31">
        <v>6</v>
      </c>
      <c r="E11" s="31">
        <v>0.1215</v>
      </c>
      <c r="F11" s="32">
        <f t="shared" si="1"/>
        <v>0</v>
      </c>
      <c r="G11" s="33"/>
      <c r="H11" s="33"/>
      <c r="I11" s="33"/>
      <c r="J11" s="34">
        <f t="shared" si="0"/>
        <v>0</v>
      </c>
      <c r="K11" s="35"/>
    </row>
    <row r="12" spans="1:11" s="16" customFormat="1" ht="17.25" customHeight="1">
      <c r="A12" s="29">
        <v>6</v>
      </c>
      <c r="B12" s="30" t="s">
        <v>27</v>
      </c>
      <c r="C12" s="31" t="s">
        <v>33</v>
      </c>
      <c r="D12" s="31">
        <v>2</v>
      </c>
      <c r="E12" s="31">
        <v>0.1013</v>
      </c>
      <c r="F12" s="32">
        <f t="shared" si="1"/>
        <v>0</v>
      </c>
      <c r="G12" s="33"/>
      <c r="H12" s="33"/>
      <c r="I12" s="33"/>
      <c r="J12" s="34">
        <f t="shared" si="0"/>
        <v>0</v>
      </c>
      <c r="K12" s="35"/>
    </row>
    <row r="13" spans="1:11" s="16" customFormat="1" ht="17.25" customHeight="1">
      <c r="A13" s="29">
        <v>7</v>
      </c>
      <c r="B13" s="30" t="s">
        <v>27</v>
      </c>
      <c r="C13" s="31" t="s">
        <v>34</v>
      </c>
      <c r="D13" s="31">
        <v>4</v>
      </c>
      <c r="E13" s="31">
        <v>0.21390000000000001</v>
      </c>
      <c r="F13" s="32">
        <f t="shared" si="1"/>
        <v>0</v>
      </c>
      <c r="G13" s="33"/>
      <c r="H13" s="33"/>
      <c r="I13" s="33"/>
      <c r="J13" s="34">
        <f t="shared" si="0"/>
        <v>0</v>
      </c>
      <c r="K13" s="35"/>
    </row>
    <row r="14" spans="1:11" s="16" customFormat="1" ht="17.25" customHeight="1">
      <c r="A14" s="29">
        <v>8</v>
      </c>
      <c r="B14" s="30" t="s">
        <v>27</v>
      </c>
      <c r="C14" s="31" t="s">
        <v>35</v>
      </c>
      <c r="D14" s="31">
        <v>4</v>
      </c>
      <c r="E14" s="31">
        <v>0.16259999999999999</v>
      </c>
      <c r="F14" s="32">
        <f t="shared" si="1"/>
        <v>0</v>
      </c>
      <c r="G14" s="33"/>
      <c r="H14" s="33"/>
      <c r="I14" s="33"/>
      <c r="J14" s="34">
        <f t="shared" si="0"/>
        <v>0</v>
      </c>
      <c r="K14" s="35"/>
    </row>
    <row r="15" spans="1:11" s="16" customFormat="1" ht="17.25" customHeight="1">
      <c r="A15" s="29">
        <v>9</v>
      </c>
      <c r="B15" s="30" t="s">
        <v>27</v>
      </c>
      <c r="C15" s="31" t="s">
        <v>36</v>
      </c>
      <c r="D15" s="31">
        <v>4</v>
      </c>
      <c r="E15" s="31">
        <v>0.1046</v>
      </c>
      <c r="F15" s="32">
        <f t="shared" si="1"/>
        <v>0</v>
      </c>
      <c r="G15" s="33"/>
      <c r="H15" s="33"/>
      <c r="I15" s="33"/>
      <c r="J15" s="34">
        <f t="shared" si="0"/>
        <v>0</v>
      </c>
      <c r="K15" s="35"/>
    </row>
    <row r="16" spans="1:11" s="16" customFormat="1" ht="17.25" customHeight="1">
      <c r="A16" s="29">
        <v>10</v>
      </c>
      <c r="B16" s="30" t="s">
        <v>27</v>
      </c>
      <c r="C16" s="31" t="s">
        <v>37</v>
      </c>
      <c r="D16" s="31">
        <v>14</v>
      </c>
      <c r="E16" s="31">
        <v>0.32869999999999999</v>
      </c>
      <c r="F16" s="32">
        <f t="shared" si="1"/>
        <v>0</v>
      </c>
      <c r="G16" s="33"/>
      <c r="H16" s="33"/>
      <c r="I16" s="33"/>
      <c r="J16" s="34">
        <f t="shared" si="0"/>
        <v>0</v>
      </c>
      <c r="K16" s="35"/>
    </row>
    <row r="17" spans="1:11" s="16" customFormat="1" ht="17.25" customHeight="1">
      <c r="A17" s="29">
        <v>11</v>
      </c>
      <c r="B17" s="30" t="s">
        <v>27</v>
      </c>
      <c r="C17" s="31" t="s">
        <v>38</v>
      </c>
      <c r="D17" s="31">
        <v>13</v>
      </c>
      <c r="E17" s="31">
        <v>0.44140000000000001</v>
      </c>
      <c r="F17" s="32">
        <f t="shared" si="1"/>
        <v>0</v>
      </c>
      <c r="G17" s="33"/>
      <c r="H17" s="33"/>
      <c r="I17" s="33"/>
      <c r="J17" s="34">
        <f t="shared" si="0"/>
        <v>0</v>
      </c>
      <c r="K17" s="35"/>
    </row>
    <row r="18" spans="1:11" s="16" customFormat="1" ht="17.25" customHeight="1">
      <c r="A18" s="29">
        <v>12</v>
      </c>
      <c r="B18" s="30" t="s">
        <v>27</v>
      </c>
      <c r="C18" s="31" t="s">
        <v>39</v>
      </c>
      <c r="D18" s="31">
        <v>1</v>
      </c>
      <c r="E18" s="31">
        <v>9.1399999999999995E-2</v>
      </c>
      <c r="F18" s="32">
        <f t="shared" si="1"/>
        <v>780</v>
      </c>
      <c r="G18" s="33">
        <v>150</v>
      </c>
      <c r="H18" s="33">
        <v>630</v>
      </c>
      <c r="I18" s="33"/>
      <c r="J18" s="34">
        <f t="shared" si="0"/>
        <v>0.39</v>
      </c>
      <c r="K18" s="35"/>
    </row>
    <row r="19" spans="1:11" s="16" customFormat="1" ht="17.25" customHeight="1">
      <c r="A19" s="29">
        <v>13</v>
      </c>
      <c r="B19" s="30" t="s">
        <v>27</v>
      </c>
      <c r="C19" s="31" t="s">
        <v>40</v>
      </c>
      <c r="D19" s="31">
        <v>1</v>
      </c>
      <c r="E19" s="31">
        <v>7.2300000000000003E-2</v>
      </c>
      <c r="F19" s="32">
        <f t="shared" si="1"/>
        <v>0</v>
      </c>
      <c r="G19" s="33"/>
      <c r="H19" s="33"/>
      <c r="I19" s="33"/>
      <c r="J19" s="34">
        <f t="shared" si="0"/>
        <v>0</v>
      </c>
      <c r="K19" s="35"/>
    </row>
    <row r="20" spans="1:11" s="16" customFormat="1" ht="17.25" customHeight="1">
      <c r="A20" s="29">
        <v>14</v>
      </c>
      <c r="B20" s="30" t="s">
        <v>27</v>
      </c>
      <c r="C20" s="31" t="s">
        <v>41</v>
      </c>
      <c r="D20" s="31">
        <v>1</v>
      </c>
      <c r="E20" s="31">
        <v>7.4999999999999997E-2</v>
      </c>
      <c r="F20" s="32">
        <f t="shared" si="1"/>
        <v>0</v>
      </c>
      <c r="G20" s="33"/>
      <c r="H20" s="33"/>
      <c r="I20" s="33"/>
      <c r="J20" s="34">
        <f t="shared" si="0"/>
        <v>0</v>
      </c>
      <c r="K20" s="35"/>
    </row>
    <row r="21" spans="1:11" s="16" customFormat="1" ht="17.25" customHeight="1">
      <c r="A21" s="29">
        <v>15</v>
      </c>
      <c r="B21" s="30" t="s">
        <v>27</v>
      </c>
      <c r="C21" s="31" t="s">
        <v>42</v>
      </c>
      <c r="D21" s="31">
        <v>1</v>
      </c>
      <c r="E21" s="31">
        <v>7.7499999999999999E-2</v>
      </c>
      <c r="F21" s="32">
        <f t="shared" si="1"/>
        <v>0</v>
      </c>
      <c r="G21" s="33"/>
      <c r="H21" s="33"/>
      <c r="I21" s="33"/>
      <c r="J21" s="34">
        <f t="shared" si="0"/>
        <v>0</v>
      </c>
      <c r="K21" s="35"/>
    </row>
    <row r="22" spans="1:11" s="16" customFormat="1" ht="17.25" customHeight="1">
      <c r="A22" s="29">
        <v>16</v>
      </c>
      <c r="B22" s="30" t="s">
        <v>43</v>
      </c>
      <c r="C22" s="31" t="s">
        <v>44</v>
      </c>
      <c r="D22" s="31">
        <v>11</v>
      </c>
      <c r="E22" s="31">
        <v>0.4829</v>
      </c>
      <c r="F22" s="32">
        <f t="shared" si="1"/>
        <v>7942.91</v>
      </c>
      <c r="G22" s="36">
        <v>6684.41</v>
      </c>
      <c r="H22" s="36">
        <v>1258.5</v>
      </c>
      <c r="I22" s="33"/>
      <c r="J22" s="34">
        <f t="shared" si="0"/>
        <v>3.9714550000000002</v>
      </c>
      <c r="K22" s="35"/>
    </row>
    <row r="23" spans="1:11" s="16" customFormat="1" ht="17.25" customHeight="1">
      <c r="A23" s="29">
        <v>17</v>
      </c>
      <c r="B23" s="30" t="s">
        <v>43</v>
      </c>
      <c r="C23" s="31" t="s">
        <v>45</v>
      </c>
      <c r="D23" s="31">
        <v>4</v>
      </c>
      <c r="E23" s="31">
        <v>0.21149999999999999</v>
      </c>
      <c r="F23" s="32">
        <f t="shared" si="1"/>
        <v>6154.85</v>
      </c>
      <c r="G23" s="36">
        <v>4914.3500000000004</v>
      </c>
      <c r="H23" s="36">
        <v>1240.5</v>
      </c>
      <c r="I23" s="33"/>
      <c r="J23" s="34">
        <f t="shared" si="0"/>
        <v>3.0774250000000003</v>
      </c>
      <c r="K23" s="35"/>
    </row>
    <row r="24" spans="1:11" s="16" customFormat="1" ht="17.25" customHeight="1">
      <c r="A24" s="29">
        <v>18</v>
      </c>
      <c r="B24" s="30" t="s">
        <v>43</v>
      </c>
      <c r="C24" s="31" t="s">
        <v>46</v>
      </c>
      <c r="D24" s="31">
        <v>5</v>
      </c>
      <c r="E24" s="31">
        <v>0.31840000000000002</v>
      </c>
      <c r="F24" s="32">
        <f t="shared" si="1"/>
        <v>8430.08</v>
      </c>
      <c r="G24" s="36">
        <v>7881.08</v>
      </c>
      <c r="H24" s="36">
        <v>549</v>
      </c>
      <c r="I24" s="33"/>
      <c r="J24" s="34">
        <f t="shared" si="0"/>
        <v>4.2150400000000001</v>
      </c>
      <c r="K24" s="35"/>
    </row>
    <row r="25" spans="1:11" s="16" customFormat="1" ht="17.25" customHeight="1">
      <c r="A25" s="29">
        <v>19</v>
      </c>
      <c r="B25" s="30" t="s">
        <v>43</v>
      </c>
      <c r="C25" s="31" t="s">
        <v>47</v>
      </c>
      <c r="D25" s="31">
        <v>10</v>
      </c>
      <c r="E25" s="31">
        <v>0.45090000000000002</v>
      </c>
      <c r="F25" s="32">
        <f t="shared" si="1"/>
        <v>7030.13</v>
      </c>
      <c r="G25" s="36">
        <v>7030.13</v>
      </c>
      <c r="H25" s="36">
        <v>0</v>
      </c>
      <c r="I25" s="33"/>
      <c r="J25" s="34">
        <f t="shared" si="0"/>
        <v>3.5150650000000003</v>
      </c>
      <c r="K25" s="35"/>
    </row>
    <row r="26" spans="1:11" s="16" customFormat="1" ht="17.25" customHeight="1">
      <c r="A26" s="29">
        <v>20</v>
      </c>
      <c r="B26" s="30" t="s">
        <v>43</v>
      </c>
      <c r="C26" s="31" t="s">
        <v>48</v>
      </c>
      <c r="D26" s="31">
        <v>28</v>
      </c>
      <c r="E26" s="31">
        <v>0.41210000000000002</v>
      </c>
      <c r="F26" s="32">
        <f t="shared" si="1"/>
        <v>16386.650000000001</v>
      </c>
      <c r="G26" s="36">
        <v>5157.1499999999996</v>
      </c>
      <c r="H26" s="36">
        <v>11229.5</v>
      </c>
      <c r="I26" s="33"/>
      <c r="J26" s="34">
        <f t="shared" si="0"/>
        <v>8.1933250000000015</v>
      </c>
      <c r="K26" s="35"/>
    </row>
    <row r="27" spans="1:11" s="16" customFormat="1" ht="17.25" customHeight="1">
      <c r="A27" s="29">
        <v>21</v>
      </c>
      <c r="B27" s="30" t="s">
        <v>43</v>
      </c>
      <c r="C27" s="31" t="s">
        <v>49</v>
      </c>
      <c r="D27" s="31">
        <v>10</v>
      </c>
      <c r="E27" s="31">
        <v>0.4093</v>
      </c>
      <c r="F27" s="32">
        <f t="shared" si="1"/>
        <v>10035.34</v>
      </c>
      <c r="G27" s="36">
        <v>8649.84</v>
      </c>
      <c r="H27" s="36">
        <v>1385.5</v>
      </c>
      <c r="I27" s="33"/>
      <c r="J27" s="34">
        <f t="shared" si="0"/>
        <v>5.0176699999999999</v>
      </c>
      <c r="K27" s="35"/>
    </row>
    <row r="28" spans="1:11" s="16" customFormat="1" ht="17.25" customHeight="1">
      <c r="A28" s="29">
        <v>22</v>
      </c>
      <c r="B28" s="30" t="s">
        <v>43</v>
      </c>
      <c r="C28" s="31" t="s">
        <v>50</v>
      </c>
      <c r="D28" s="31">
        <v>19</v>
      </c>
      <c r="E28" s="31">
        <v>0.36299999999999999</v>
      </c>
      <c r="F28" s="32">
        <f t="shared" si="1"/>
        <v>9151.64</v>
      </c>
      <c r="G28" s="36">
        <v>7579.47</v>
      </c>
      <c r="H28" s="36">
        <v>1572.17</v>
      </c>
      <c r="I28" s="33"/>
      <c r="J28" s="34">
        <f t="shared" si="0"/>
        <v>4.5758200000000002</v>
      </c>
      <c r="K28" s="35"/>
    </row>
    <row r="29" spans="1:11" s="16" customFormat="1" ht="17.25" customHeight="1">
      <c r="A29" s="29">
        <v>23</v>
      </c>
      <c r="B29" s="30" t="s">
        <v>43</v>
      </c>
      <c r="C29" s="31" t="s">
        <v>51</v>
      </c>
      <c r="D29" s="31">
        <v>10</v>
      </c>
      <c r="E29" s="31">
        <v>0.29630000000000001</v>
      </c>
      <c r="F29" s="32">
        <f t="shared" si="1"/>
        <v>6833.24</v>
      </c>
      <c r="G29" s="36">
        <v>5808.74</v>
      </c>
      <c r="H29" s="36">
        <v>1024.5</v>
      </c>
      <c r="I29" s="33"/>
      <c r="J29" s="34">
        <f t="shared" si="0"/>
        <v>3.41662</v>
      </c>
      <c r="K29" s="35"/>
    </row>
    <row r="30" spans="1:11" s="16" customFormat="1" ht="17.25" customHeight="1">
      <c r="A30" s="29">
        <v>24</v>
      </c>
      <c r="B30" s="30" t="s">
        <v>43</v>
      </c>
      <c r="C30" s="31" t="s">
        <v>52</v>
      </c>
      <c r="D30" s="31">
        <v>4</v>
      </c>
      <c r="E30" s="31">
        <v>0.223</v>
      </c>
      <c r="F30" s="32">
        <f t="shared" si="1"/>
        <v>4460.3</v>
      </c>
      <c r="G30" s="36">
        <v>3956.3</v>
      </c>
      <c r="H30" s="36">
        <v>504</v>
      </c>
      <c r="I30" s="33"/>
      <c r="J30" s="34">
        <f t="shared" si="0"/>
        <v>2.2301500000000001</v>
      </c>
      <c r="K30" s="35"/>
    </row>
    <row r="31" spans="1:11" s="16" customFormat="1" ht="17.25" customHeight="1">
      <c r="A31" s="29">
        <v>25</v>
      </c>
      <c r="B31" s="30" t="s">
        <v>43</v>
      </c>
      <c r="C31" s="31" t="s">
        <v>53</v>
      </c>
      <c r="D31" s="31">
        <v>4</v>
      </c>
      <c r="E31" s="31">
        <v>0.183</v>
      </c>
      <c r="F31" s="32">
        <f t="shared" si="1"/>
        <v>3228.01</v>
      </c>
      <c r="G31" s="36">
        <v>3166.51</v>
      </c>
      <c r="H31" s="36">
        <v>61.5</v>
      </c>
      <c r="I31" s="33"/>
      <c r="J31" s="34">
        <f t="shared" si="0"/>
        <v>1.6140050000000001</v>
      </c>
      <c r="K31" s="35"/>
    </row>
    <row r="32" spans="1:11" s="16" customFormat="1" ht="17.25" customHeight="1">
      <c r="A32" s="29">
        <v>26</v>
      </c>
      <c r="B32" s="30" t="s">
        <v>54</v>
      </c>
      <c r="C32" s="31" t="s">
        <v>55</v>
      </c>
      <c r="D32" s="31">
        <v>12</v>
      </c>
      <c r="E32" s="31">
        <v>0.1046</v>
      </c>
      <c r="F32" s="32">
        <f t="shared" si="1"/>
        <v>10893.5</v>
      </c>
      <c r="G32" s="36">
        <v>1087</v>
      </c>
      <c r="H32" s="36">
        <v>9796.5</v>
      </c>
      <c r="I32" s="36">
        <v>10</v>
      </c>
      <c r="J32" s="34">
        <f t="shared" si="0"/>
        <v>5.4467499999999998</v>
      </c>
      <c r="K32" s="35"/>
    </row>
    <row r="33" spans="1:11" s="16" customFormat="1" ht="17.25" customHeight="1">
      <c r="A33" s="29">
        <v>27</v>
      </c>
      <c r="B33" s="30" t="s">
        <v>54</v>
      </c>
      <c r="C33" s="31" t="s">
        <v>56</v>
      </c>
      <c r="D33" s="31">
        <v>10</v>
      </c>
      <c r="E33" s="31">
        <v>0.1978</v>
      </c>
      <c r="F33" s="32">
        <f t="shared" si="1"/>
        <v>1232</v>
      </c>
      <c r="G33" s="33">
        <v>1212</v>
      </c>
      <c r="H33" s="33">
        <v>0</v>
      </c>
      <c r="I33" s="33">
        <v>20</v>
      </c>
      <c r="J33" s="34">
        <f t="shared" si="0"/>
        <v>0.61599999999999999</v>
      </c>
      <c r="K33" s="35"/>
    </row>
    <row r="34" spans="1:11" s="16" customFormat="1" ht="17.25" customHeight="1">
      <c r="A34" s="29">
        <v>28</v>
      </c>
      <c r="B34" s="30" t="s">
        <v>54</v>
      </c>
      <c r="C34" s="31" t="s">
        <v>57</v>
      </c>
      <c r="D34" s="31">
        <v>19</v>
      </c>
      <c r="E34" s="31">
        <v>0.3735</v>
      </c>
      <c r="F34" s="32">
        <f t="shared" si="1"/>
        <v>6457.5</v>
      </c>
      <c r="G34" s="36">
        <v>4389</v>
      </c>
      <c r="H34" s="36">
        <v>2038.5</v>
      </c>
      <c r="I34" s="36">
        <v>30</v>
      </c>
      <c r="J34" s="34">
        <f t="shared" si="0"/>
        <v>3.2287500000000002</v>
      </c>
      <c r="K34" s="35"/>
    </row>
    <row r="35" spans="1:11" s="16" customFormat="1" ht="17.25" customHeight="1">
      <c r="A35" s="29">
        <v>29</v>
      </c>
      <c r="B35" s="30" t="s">
        <v>54</v>
      </c>
      <c r="C35" s="31" t="s">
        <v>58</v>
      </c>
      <c r="D35" s="31">
        <v>22</v>
      </c>
      <c r="E35" s="31">
        <v>0.38540000000000002</v>
      </c>
      <c r="F35" s="32">
        <f t="shared" si="1"/>
        <v>5091.5</v>
      </c>
      <c r="G35" s="36">
        <v>4782</v>
      </c>
      <c r="H35" s="36">
        <v>259.5</v>
      </c>
      <c r="I35" s="36">
        <v>50</v>
      </c>
      <c r="J35" s="34">
        <f t="shared" si="0"/>
        <v>2.54575</v>
      </c>
      <c r="K35" s="35"/>
    </row>
    <row r="36" spans="1:11" s="16" customFormat="1" ht="17.25" customHeight="1">
      <c r="A36" s="29">
        <v>30</v>
      </c>
      <c r="B36" s="30" t="s">
        <v>54</v>
      </c>
      <c r="C36" s="31" t="s">
        <v>59</v>
      </c>
      <c r="D36" s="31">
        <v>8</v>
      </c>
      <c r="E36" s="31">
        <v>0.1968</v>
      </c>
      <c r="F36" s="32">
        <f t="shared" si="1"/>
        <v>1488</v>
      </c>
      <c r="G36" s="36">
        <v>1378</v>
      </c>
      <c r="H36" s="36">
        <v>0</v>
      </c>
      <c r="I36" s="36">
        <v>110</v>
      </c>
      <c r="J36" s="34">
        <f t="shared" si="0"/>
        <v>0.74399999999999999</v>
      </c>
      <c r="K36" s="35"/>
    </row>
    <row r="37" spans="1:11" s="16" customFormat="1" ht="17.25" customHeight="1">
      <c r="A37" s="29">
        <v>31</v>
      </c>
      <c r="B37" s="30" t="s">
        <v>54</v>
      </c>
      <c r="C37" s="31" t="s">
        <v>60</v>
      </c>
      <c r="D37" s="31">
        <v>15</v>
      </c>
      <c r="E37" s="31">
        <v>0.23019999999999999</v>
      </c>
      <c r="F37" s="32">
        <f t="shared" si="1"/>
        <v>2981.5</v>
      </c>
      <c r="G37" s="36">
        <v>2696</v>
      </c>
      <c r="H37" s="36">
        <v>85.5</v>
      </c>
      <c r="I37" s="36">
        <v>200</v>
      </c>
      <c r="J37" s="34">
        <f t="shared" si="0"/>
        <v>1.49075</v>
      </c>
      <c r="K37" s="35"/>
    </row>
    <row r="38" spans="1:11" s="16" customFormat="1" ht="17.25" customHeight="1">
      <c r="A38" s="29">
        <v>32</v>
      </c>
      <c r="B38" s="30" t="s">
        <v>54</v>
      </c>
      <c r="C38" s="31" t="s">
        <v>61</v>
      </c>
      <c r="D38" s="31">
        <v>23</v>
      </c>
      <c r="E38" s="31">
        <v>0.39</v>
      </c>
      <c r="F38" s="32">
        <f t="shared" si="1"/>
        <v>5932.5</v>
      </c>
      <c r="G38" s="36">
        <v>4366</v>
      </c>
      <c r="H38" s="36">
        <v>1366.5</v>
      </c>
      <c r="I38" s="36">
        <v>200</v>
      </c>
      <c r="J38" s="34">
        <f t="shared" si="0"/>
        <v>2.9662500000000001</v>
      </c>
      <c r="K38" s="35"/>
    </row>
    <row r="39" spans="1:11" s="16" customFormat="1" ht="17.25" customHeight="1">
      <c r="A39" s="29">
        <v>33</v>
      </c>
      <c r="B39" s="30" t="s">
        <v>54</v>
      </c>
      <c r="C39" s="31" t="s">
        <v>62</v>
      </c>
      <c r="D39" s="31">
        <v>12</v>
      </c>
      <c r="E39" s="31">
        <v>0.1338</v>
      </c>
      <c r="F39" s="32">
        <f t="shared" si="1"/>
        <v>2102</v>
      </c>
      <c r="G39" s="33">
        <v>2013</v>
      </c>
      <c r="H39" s="33">
        <v>0</v>
      </c>
      <c r="I39" s="33">
        <v>89</v>
      </c>
      <c r="J39" s="34">
        <f t="shared" si="0"/>
        <v>1.0509999999999999</v>
      </c>
      <c r="K39" s="35"/>
    </row>
    <row r="40" spans="1:11" s="16" customFormat="1" ht="17.25" customHeight="1">
      <c r="A40" s="29">
        <v>34</v>
      </c>
      <c r="B40" s="30" t="s">
        <v>54</v>
      </c>
      <c r="C40" s="31" t="s">
        <v>63</v>
      </c>
      <c r="D40" s="31">
        <v>16</v>
      </c>
      <c r="E40" s="31">
        <v>0.223</v>
      </c>
      <c r="F40" s="32">
        <f t="shared" si="1"/>
        <v>3861</v>
      </c>
      <c r="G40" s="33">
        <v>2849</v>
      </c>
      <c r="H40" s="33">
        <v>909</v>
      </c>
      <c r="I40" s="33">
        <v>103</v>
      </c>
      <c r="J40" s="34">
        <f t="shared" si="0"/>
        <v>1.9305000000000001</v>
      </c>
      <c r="K40" s="35"/>
    </row>
    <row r="41" spans="1:11" s="16" customFormat="1" ht="17.25" customHeight="1">
      <c r="A41" s="29">
        <v>35</v>
      </c>
      <c r="B41" s="30" t="s">
        <v>54</v>
      </c>
      <c r="C41" s="31" t="s">
        <v>64</v>
      </c>
      <c r="D41" s="31">
        <v>16</v>
      </c>
      <c r="E41" s="31">
        <v>0.22720000000000001</v>
      </c>
      <c r="F41" s="32">
        <f t="shared" si="1"/>
        <v>4798.5</v>
      </c>
      <c r="G41" s="33">
        <v>1921</v>
      </c>
      <c r="H41" s="33">
        <v>2827.5</v>
      </c>
      <c r="I41" s="33">
        <v>50</v>
      </c>
      <c r="J41" s="34">
        <f t="shared" si="0"/>
        <v>2.3992499999999999</v>
      </c>
      <c r="K41" s="35"/>
    </row>
    <row r="42" spans="1:11" s="16" customFormat="1" ht="17.25" customHeight="1">
      <c r="A42" s="29">
        <v>36</v>
      </c>
      <c r="B42" s="30" t="s">
        <v>54</v>
      </c>
      <c r="C42" s="31" t="s">
        <v>65</v>
      </c>
      <c r="D42" s="31">
        <v>16</v>
      </c>
      <c r="E42" s="31">
        <v>0.26889999999999997</v>
      </c>
      <c r="F42" s="32">
        <f t="shared" si="1"/>
        <v>4116.5</v>
      </c>
      <c r="G42" s="33">
        <v>3884</v>
      </c>
      <c r="H42" s="33">
        <v>181.5</v>
      </c>
      <c r="I42" s="33">
        <v>51</v>
      </c>
      <c r="J42" s="34">
        <f t="shared" si="0"/>
        <v>2.0582500000000001</v>
      </c>
      <c r="K42" s="35"/>
    </row>
    <row r="43" spans="1:11" s="16" customFormat="1" ht="17.25" customHeight="1">
      <c r="A43" s="29">
        <v>37</v>
      </c>
      <c r="B43" s="30" t="s">
        <v>54</v>
      </c>
      <c r="C43" s="31" t="s">
        <v>66</v>
      </c>
      <c r="D43" s="31">
        <v>21</v>
      </c>
      <c r="E43" s="31">
        <v>0.3508</v>
      </c>
      <c r="F43" s="32">
        <f t="shared" si="1"/>
        <v>4510</v>
      </c>
      <c r="G43" s="33">
        <v>4200</v>
      </c>
      <c r="H43" s="33"/>
      <c r="I43" s="33">
        <v>310</v>
      </c>
      <c r="J43" s="34">
        <f t="shared" si="0"/>
        <v>2.2549999999999999</v>
      </c>
      <c r="K43" s="35"/>
    </row>
    <row r="44" spans="1:11" s="16" customFormat="1" ht="17.25" customHeight="1">
      <c r="A44" s="29">
        <v>38</v>
      </c>
      <c r="B44" s="30" t="s">
        <v>54</v>
      </c>
      <c r="C44" s="31" t="s">
        <v>67</v>
      </c>
      <c r="D44" s="31">
        <v>5</v>
      </c>
      <c r="E44" s="31">
        <v>0.2442</v>
      </c>
      <c r="F44" s="32">
        <f t="shared" si="1"/>
        <v>5800</v>
      </c>
      <c r="G44" s="33">
        <v>2659</v>
      </c>
      <c r="H44" s="33">
        <v>3111</v>
      </c>
      <c r="I44" s="33">
        <v>30</v>
      </c>
      <c r="J44" s="34">
        <f t="shared" si="0"/>
        <v>2.9</v>
      </c>
      <c r="K44" s="35"/>
    </row>
    <row r="45" spans="1:11" s="16" customFormat="1" ht="17.25" customHeight="1">
      <c r="A45" s="29">
        <v>39</v>
      </c>
      <c r="B45" s="30" t="s">
        <v>54</v>
      </c>
      <c r="C45" s="31" t="s">
        <v>68</v>
      </c>
      <c r="D45" s="31">
        <v>16</v>
      </c>
      <c r="E45" s="31">
        <v>0.25430000000000003</v>
      </c>
      <c r="F45" s="32">
        <f t="shared" si="1"/>
        <v>5786</v>
      </c>
      <c r="G45" s="33">
        <v>2765</v>
      </c>
      <c r="H45" s="33">
        <v>2871</v>
      </c>
      <c r="I45" s="33">
        <v>150</v>
      </c>
      <c r="J45" s="34">
        <f t="shared" si="0"/>
        <v>2.8930000000000002</v>
      </c>
      <c r="K45" s="35"/>
    </row>
    <row r="46" spans="1:11" s="16" customFormat="1" ht="17.25" customHeight="1">
      <c r="A46" s="29">
        <v>40</v>
      </c>
      <c r="B46" s="30" t="s">
        <v>54</v>
      </c>
      <c r="C46" s="31" t="s">
        <v>69</v>
      </c>
      <c r="D46" s="31">
        <v>5</v>
      </c>
      <c r="E46" s="31">
        <v>8.2600000000000007E-2</v>
      </c>
      <c r="F46" s="32">
        <f t="shared" si="1"/>
        <v>2981.5</v>
      </c>
      <c r="G46" s="33">
        <v>1495</v>
      </c>
      <c r="H46" s="33">
        <v>1483.5</v>
      </c>
      <c r="I46" s="33">
        <v>3</v>
      </c>
      <c r="J46" s="34">
        <f t="shared" si="0"/>
        <v>1.49075</v>
      </c>
      <c r="K46" s="35"/>
    </row>
    <row r="47" spans="1:11" s="16" customFormat="1" ht="17.25" customHeight="1">
      <c r="A47" s="29">
        <v>41</v>
      </c>
      <c r="B47" s="30" t="s">
        <v>70</v>
      </c>
      <c r="C47" s="31" t="s">
        <v>71</v>
      </c>
      <c r="D47" s="31">
        <v>23</v>
      </c>
      <c r="E47" s="31">
        <v>0.3584</v>
      </c>
      <c r="F47" s="32">
        <f t="shared" si="1"/>
        <v>2441.2200000000003</v>
      </c>
      <c r="G47" s="33">
        <v>1604.22</v>
      </c>
      <c r="H47" s="33">
        <v>837</v>
      </c>
      <c r="I47" s="33">
        <v>0</v>
      </c>
      <c r="J47" s="34">
        <f t="shared" si="0"/>
        <v>1.2206100000000002</v>
      </c>
      <c r="K47" s="35"/>
    </row>
    <row r="48" spans="1:11" s="16" customFormat="1" ht="17.25" customHeight="1">
      <c r="A48" s="29">
        <v>42</v>
      </c>
      <c r="B48" s="30" t="s">
        <v>70</v>
      </c>
      <c r="C48" s="31" t="s">
        <v>72</v>
      </c>
      <c r="D48" s="31">
        <v>16</v>
      </c>
      <c r="E48" s="31">
        <v>0.33700000000000002</v>
      </c>
      <c r="F48" s="32">
        <f t="shared" si="1"/>
        <v>4067.58</v>
      </c>
      <c r="G48" s="33">
        <v>2077.08</v>
      </c>
      <c r="H48" s="33">
        <v>1990.5</v>
      </c>
      <c r="I48" s="33">
        <v>0</v>
      </c>
      <c r="J48" s="34">
        <f t="shared" si="0"/>
        <v>2.0337900000000002</v>
      </c>
      <c r="K48" s="35"/>
    </row>
    <row r="49" spans="1:11" s="16" customFormat="1" ht="17.25" customHeight="1">
      <c r="A49" s="29">
        <v>43</v>
      </c>
      <c r="B49" s="30" t="s">
        <v>70</v>
      </c>
      <c r="C49" s="31" t="s">
        <v>73</v>
      </c>
      <c r="D49" s="31">
        <v>25</v>
      </c>
      <c r="E49" s="31">
        <v>0.33700000000000002</v>
      </c>
      <c r="F49" s="32">
        <f t="shared" si="1"/>
        <v>5517.7199999999993</v>
      </c>
      <c r="G49" s="33">
        <v>2648.22</v>
      </c>
      <c r="H49" s="33">
        <v>2869.5</v>
      </c>
      <c r="I49" s="33">
        <v>0</v>
      </c>
      <c r="J49" s="34">
        <f t="shared" si="0"/>
        <v>2.7588599999999999</v>
      </c>
      <c r="K49" s="35"/>
    </row>
    <row r="50" spans="1:11" s="16" customFormat="1" ht="17.25" customHeight="1">
      <c r="A50" s="29">
        <v>44</v>
      </c>
      <c r="B50" s="30" t="s">
        <v>70</v>
      </c>
      <c r="C50" s="31" t="s">
        <v>74</v>
      </c>
      <c r="D50" s="31">
        <v>6</v>
      </c>
      <c r="E50" s="31">
        <v>7.0400000000000004E-2</v>
      </c>
      <c r="F50" s="32">
        <f t="shared" si="1"/>
        <v>936.21</v>
      </c>
      <c r="G50" s="33">
        <v>265.70999999999998</v>
      </c>
      <c r="H50" s="33">
        <v>670.5</v>
      </c>
      <c r="I50" s="33">
        <v>0</v>
      </c>
      <c r="J50" s="34">
        <f t="shared" si="0"/>
        <v>0.46810500000000005</v>
      </c>
      <c r="K50" s="35"/>
    </row>
    <row r="51" spans="1:11" s="16" customFormat="1" ht="17.25" customHeight="1">
      <c r="A51" s="29">
        <v>45</v>
      </c>
      <c r="B51" s="30" t="s">
        <v>70</v>
      </c>
      <c r="C51" s="31" t="s">
        <v>75</v>
      </c>
      <c r="D51" s="31">
        <v>4</v>
      </c>
      <c r="E51" s="31">
        <v>7.3800000000000004E-2</v>
      </c>
      <c r="F51" s="32">
        <f t="shared" si="1"/>
        <v>609.1</v>
      </c>
      <c r="G51" s="33">
        <v>109.6</v>
      </c>
      <c r="H51" s="33">
        <v>499.5</v>
      </c>
      <c r="I51" s="33">
        <v>0</v>
      </c>
      <c r="J51" s="34">
        <f t="shared" si="0"/>
        <v>0.30455000000000004</v>
      </c>
      <c r="K51" s="35"/>
    </row>
    <row r="52" spans="1:11" s="16" customFormat="1" ht="17.25" customHeight="1">
      <c r="A52" s="29">
        <v>46</v>
      </c>
      <c r="B52" s="30" t="s">
        <v>70</v>
      </c>
      <c r="C52" s="31" t="s">
        <v>76</v>
      </c>
      <c r="D52" s="31">
        <v>27</v>
      </c>
      <c r="E52" s="31">
        <v>0.19819999999999999</v>
      </c>
      <c r="F52" s="32">
        <f t="shared" si="1"/>
        <v>1692.84</v>
      </c>
      <c r="G52" s="33">
        <v>1101.8399999999999</v>
      </c>
      <c r="H52" s="33">
        <v>591</v>
      </c>
      <c r="I52" s="33">
        <v>0</v>
      </c>
      <c r="J52" s="34">
        <f t="shared" si="0"/>
        <v>0.84641999999999995</v>
      </c>
      <c r="K52" s="35"/>
    </row>
    <row r="53" spans="1:11" s="16" customFormat="1" ht="17.25" customHeight="1">
      <c r="A53" s="29">
        <v>47</v>
      </c>
      <c r="B53" s="30" t="s">
        <v>70</v>
      </c>
      <c r="C53" s="31" t="s">
        <v>77</v>
      </c>
      <c r="D53" s="31">
        <v>15</v>
      </c>
      <c r="E53" s="31">
        <v>0.17929999999999999</v>
      </c>
      <c r="F53" s="32">
        <f t="shared" si="1"/>
        <v>2237.63</v>
      </c>
      <c r="G53" s="33">
        <v>1390.13</v>
      </c>
      <c r="H53" s="33">
        <v>847.5</v>
      </c>
      <c r="I53" s="33">
        <v>0</v>
      </c>
      <c r="J53" s="34">
        <f t="shared" si="0"/>
        <v>1.1188150000000001</v>
      </c>
      <c r="K53" s="35"/>
    </row>
    <row r="54" spans="1:11" s="16" customFormat="1" ht="17.25" customHeight="1">
      <c r="A54" s="29">
        <v>48</v>
      </c>
      <c r="B54" s="30" t="s">
        <v>70</v>
      </c>
      <c r="C54" s="31" t="s">
        <v>78</v>
      </c>
      <c r="D54" s="31">
        <v>16</v>
      </c>
      <c r="E54" s="31">
        <v>0.29399999999999998</v>
      </c>
      <c r="F54" s="32">
        <f t="shared" si="1"/>
        <v>1113.94</v>
      </c>
      <c r="G54" s="33">
        <v>1019.44</v>
      </c>
      <c r="H54" s="33">
        <v>94.5</v>
      </c>
      <c r="I54" s="33">
        <v>0</v>
      </c>
      <c r="J54" s="34">
        <f t="shared" si="0"/>
        <v>0.55697000000000008</v>
      </c>
      <c r="K54" s="35"/>
    </row>
    <row r="55" spans="1:11" s="16" customFormat="1" ht="17.25" customHeight="1">
      <c r="A55" s="29">
        <v>49</v>
      </c>
      <c r="B55" s="30" t="s">
        <v>70</v>
      </c>
      <c r="C55" s="31" t="s">
        <v>79</v>
      </c>
      <c r="D55" s="31">
        <v>14</v>
      </c>
      <c r="E55" s="31">
        <v>0.31559999999999999</v>
      </c>
      <c r="F55" s="32">
        <f t="shared" si="1"/>
        <v>2261.33</v>
      </c>
      <c r="G55" s="33">
        <v>1437.83</v>
      </c>
      <c r="H55" s="33">
        <v>823.5</v>
      </c>
      <c r="I55" s="33">
        <v>0</v>
      </c>
      <c r="J55" s="34">
        <f t="shared" si="0"/>
        <v>1.130665</v>
      </c>
      <c r="K55" s="35"/>
    </row>
    <row r="56" spans="1:11" s="16" customFormat="1" ht="17.25" customHeight="1">
      <c r="A56" s="29">
        <v>50</v>
      </c>
      <c r="B56" s="30" t="s">
        <v>70</v>
      </c>
      <c r="C56" s="31" t="s">
        <v>80</v>
      </c>
      <c r="D56" s="31">
        <v>9</v>
      </c>
      <c r="E56" s="31">
        <v>0.18</v>
      </c>
      <c r="F56" s="32">
        <f t="shared" si="1"/>
        <v>1508.52</v>
      </c>
      <c r="G56" s="33">
        <v>1436.52</v>
      </c>
      <c r="H56" s="33">
        <v>72</v>
      </c>
      <c r="I56" s="33">
        <v>0</v>
      </c>
      <c r="J56" s="34">
        <f t="shared" si="0"/>
        <v>0.75426000000000004</v>
      </c>
      <c r="K56" s="35"/>
    </row>
    <row r="57" spans="1:11" s="16" customFormat="1" ht="17.25" customHeight="1">
      <c r="A57" s="29">
        <v>51</v>
      </c>
      <c r="B57" s="30" t="s">
        <v>81</v>
      </c>
      <c r="C57" s="31" t="s">
        <v>82</v>
      </c>
      <c r="D57" s="31">
        <v>23</v>
      </c>
      <c r="E57" s="31">
        <v>0.2452</v>
      </c>
      <c r="F57" s="32">
        <f t="shared" si="1"/>
        <v>1115.8499999999999</v>
      </c>
      <c r="G57" s="33">
        <v>1007.85</v>
      </c>
      <c r="H57" s="33">
        <v>108</v>
      </c>
      <c r="I57" s="33"/>
      <c r="J57" s="34">
        <f t="shared" si="0"/>
        <v>0.557925</v>
      </c>
      <c r="K57" s="35"/>
    </row>
    <row r="58" spans="1:11" s="16" customFormat="1" ht="17.25" customHeight="1">
      <c r="A58" s="29">
        <v>52</v>
      </c>
      <c r="B58" s="30" t="s">
        <v>81</v>
      </c>
      <c r="C58" s="31" t="s">
        <v>83</v>
      </c>
      <c r="D58" s="31">
        <v>16</v>
      </c>
      <c r="E58" s="31">
        <v>0.1867</v>
      </c>
      <c r="F58" s="32">
        <f t="shared" si="1"/>
        <v>1541.55</v>
      </c>
      <c r="G58" s="33">
        <v>1486.05</v>
      </c>
      <c r="H58" s="33">
        <v>55.5</v>
      </c>
      <c r="I58" s="33"/>
      <c r="J58" s="34">
        <f t="shared" si="0"/>
        <v>0.77077499999999999</v>
      </c>
      <c r="K58" s="35"/>
    </row>
    <row r="59" spans="1:11" s="16" customFormat="1" ht="17.25" customHeight="1">
      <c r="A59" s="29">
        <v>53</v>
      </c>
      <c r="B59" s="30" t="s">
        <v>81</v>
      </c>
      <c r="C59" s="31" t="s">
        <v>84</v>
      </c>
      <c r="D59" s="31">
        <v>23</v>
      </c>
      <c r="E59" s="31">
        <v>0.28449999999999998</v>
      </c>
      <c r="F59" s="32">
        <f t="shared" si="1"/>
        <v>4198.5</v>
      </c>
      <c r="G59" s="33">
        <v>1915.5</v>
      </c>
      <c r="H59" s="33">
        <v>2283</v>
      </c>
      <c r="I59" s="33"/>
      <c r="J59" s="34">
        <f t="shared" si="0"/>
        <v>2.0992500000000001</v>
      </c>
      <c r="K59" s="35"/>
    </row>
    <row r="60" spans="1:11" s="16" customFormat="1" ht="17.25" customHeight="1">
      <c r="A60" s="29">
        <v>54</v>
      </c>
      <c r="B60" s="30" t="s">
        <v>81</v>
      </c>
      <c r="C60" s="31" t="s">
        <v>85</v>
      </c>
      <c r="D60" s="31">
        <v>16</v>
      </c>
      <c r="E60" s="31">
        <v>0.15179999999999999</v>
      </c>
      <c r="F60" s="32">
        <f t="shared" si="1"/>
        <v>808.05</v>
      </c>
      <c r="G60" s="33">
        <v>808.05</v>
      </c>
      <c r="H60" s="33"/>
      <c r="I60" s="33"/>
      <c r="J60" s="34">
        <f t="shared" si="0"/>
        <v>0.40402499999999997</v>
      </c>
      <c r="K60" s="35"/>
    </row>
    <row r="61" spans="1:11" s="16" customFormat="1" ht="17.25" customHeight="1">
      <c r="A61" s="29">
        <v>55</v>
      </c>
      <c r="B61" s="30" t="s">
        <v>81</v>
      </c>
      <c r="C61" s="31" t="s">
        <v>86</v>
      </c>
      <c r="D61" s="31">
        <v>16</v>
      </c>
      <c r="E61" s="31">
        <v>0.2329</v>
      </c>
      <c r="F61" s="32">
        <f t="shared" si="1"/>
        <v>897.15</v>
      </c>
      <c r="G61" s="33">
        <v>897.15</v>
      </c>
      <c r="H61" s="33"/>
      <c r="I61" s="33"/>
      <c r="J61" s="34">
        <f t="shared" si="0"/>
        <v>0.448575</v>
      </c>
      <c r="K61" s="35"/>
    </row>
    <row r="62" spans="1:11" s="16" customFormat="1" ht="17.25" customHeight="1">
      <c r="A62" s="29">
        <v>56</v>
      </c>
      <c r="B62" s="30" t="s">
        <v>81</v>
      </c>
      <c r="C62" s="31" t="s">
        <v>87</v>
      </c>
      <c r="D62" s="31">
        <v>9</v>
      </c>
      <c r="E62" s="31">
        <v>0.1105</v>
      </c>
      <c r="F62" s="32">
        <f t="shared" si="1"/>
        <v>474.25</v>
      </c>
      <c r="G62" s="33">
        <v>434.25</v>
      </c>
      <c r="H62" s="33"/>
      <c r="I62" s="33">
        <v>40</v>
      </c>
      <c r="J62" s="34">
        <f t="shared" si="0"/>
        <v>0.237125</v>
      </c>
      <c r="K62" s="35"/>
    </row>
    <row r="63" spans="1:11" s="16" customFormat="1" ht="17.25" customHeight="1">
      <c r="A63" s="29">
        <v>57</v>
      </c>
      <c r="B63" s="30" t="s">
        <v>81</v>
      </c>
      <c r="C63" s="31" t="s">
        <v>88</v>
      </c>
      <c r="D63" s="31">
        <v>11</v>
      </c>
      <c r="E63" s="31">
        <v>0.1918</v>
      </c>
      <c r="F63" s="32">
        <f t="shared" si="1"/>
        <v>855</v>
      </c>
      <c r="G63" s="33">
        <v>666</v>
      </c>
      <c r="H63" s="33">
        <v>189</v>
      </c>
      <c r="I63" s="33"/>
      <c r="J63" s="34">
        <f t="shared" si="0"/>
        <v>0.42749999999999999</v>
      </c>
      <c r="K63" s="35"/>
    </row>
    <row r="64" spans="1:11" s="16" customFormat="1" ht="17.25" customHeight="1">
      <c r="A64" s="29">
        <v>58</v>
      </c>
      <c r="B64" s="30" t="s">
        <v>81</v>
      </c>
      <c r="C64" s="31" t="s">
        <v>89</v>
      </c>
      <c r="D64" s="31">
        <v>17</v>
      </c>
      <c r="E64" s="31">
        <v>0.23300000000000001</v>
      </c>
      <c r="F64" s="32">
        <f t="shared" si="1"/>
        <v>19256.099999999999</v>
      </c>
      <c r="G64" s="33">
        <v>1559.1</v>
      </c>
      <c r="H64" s="33">
        <v>17697</v>
      </c>
      <c r="I64" s="33"/>
      <c r="J64" s="34">
        <f t="shared" si="0"/>
        <v>9.62805</v>
      </c>
      <c r="K64" s="35"/>
    </row>
    <row r="65" spans="1:11" s="16" customFormat="1" ht="17.25" customHeight="1">
      <c r="A65" s="29">
        <v>59</v>
      </c>
      <c r="B65" s="30" t="s">
        <v>81</v>
      </c>
      <c r="C65" s="31" t="s">
        <v>90</v>
      </c>
      <c r="D65" s="31">
        <v>16</v>
      </c>
      <c r="E65" s="31">
        <v>0.21160000000000001</v>
      </c>
      <c r="F65" s="32">
        <f t="shared" si="1"/>
        <v>5068.95</v>
      </c>
      <c r="G65" s="33">
        <v>1848.45</v>
      </c>
      <c r="H65" s="33">
        <v>3220.5</v>
      </c>
      <c r="I65" s="33"/>
      <c r="J65" s="34">
        <f t="shared" si="0"/>
        <v>2.534475</v>
      </c>
      <c r="K65" s="35"/>
    </row>
    <row r="66" spans="1:11" s="16" customFormat="1" ht="17.25" customHeight="1">
      <c r="A66" s="29">
        <v>60</v>
      </c>
      <c r="B66" s="30" t="s">
        <v>81</v>
      </c>
      <c r="C66" s="31" t="s">
        <v>91</v>
      </c>
      <c r="D66" s="31">
        <v>10</v>
      </c>
      <c r="E66" s="31">
        <v>0.1152</v>
      </c>
      <c r="F66" s="32">
        <f t="shared" si="1"/>
        <v>572.70000000000005</v>
      </c>
      <c r="G66" s="33">
        <v>572.70000000000005</v>
      </c>
      <c r="H66" s="33"/>
      <c r="I66" s="33"/>
      <c r="J66" s="34">
        <f t="shared" si="0"/>
        <v>0.28635000000000005</v>
      </c>
      <c r="K66" s="35"/>
    </row>
    <row r="67" spans="1:11" s="16" customFormat="1" ht="17.25" customHeight="1">
      <c r="A67" s="29">
        <v>61</v>
      </c>
      <c r="B67" s="30" t="s">
        <v>81</v>
      </c>
      <c r="C67" s="31" t="s">
        <v>92</v>
      </c>
      <c r="D67" s="31">
        <v>9</v>
      </c>
      <c r="E67" s="31">
        <v>0.1077</v>
      </c>
      <c r="F67" s="32">
        <f t="shared" si="1"/>
        <v>1164.3499999999999</v>
      </c>
      <c r="G67" s="33">
        <v>485.85</v>
      </c>
      <c r="H67" s="33">
        <v>628.5</v>
      </c>
      <c r="I67" s="33">
        <v>50</v>
      </c>
      <c r="J67" s="34">
        <f t="shared" si="0"/>
        <v>0.582175</v>
      </c>
      <c r="K67" s="35"/>
    </row>
    <row r="68" spans="1:11" s="16" customFormat="1" ht="17.25" customHeight="1">
      <c r="A68" s="29">
        <v>62</v>
      </c>
      <c r="B68" s="30" t="s">
        <v>81</v>
      </c>
      <c r="C68" s="31" t="s">
        <v>93</v>
      </c>
      <c r="D68" s="31">
        <v>26</v>
      </c>
      <c r="E68" s="31">
        <v>0.32500000000000001</v>
      </c>
      <c r="F68" s="32">
        <f t="shared" si="1"/>
        <v>2332.6999999999998</v>
      </c>
      <c r="G68" s="33">
        <v>2252.6999999999998</v>
      </c>
      <c r="H68" s="33"/>
      <c r="I68" s="33">
        <v>80</v>
      </c>
      <c r="J68" s="34">
        <f t="shared" si="0"/>
        <v>1.16635</v>
      </c>
      <c r="K68" s="35"/>
    </row>
    <row r="69" spans="1:11" s="16" customFormat="1" ht="17.25" customHeight="1">
      <c r="A69" s="29">
        <v>63</v>
      </c>
      <c r="B69" s="30" t="s">
        <v>81</v>
      </c>
      <c r="C69" s="31" t="s">
        <v>94</v>
      </c>
      <c r="D69" s="31">
        <v>7</v>
      </c>
      <c r="E69" s="31">
        <v>0.1709</v>
      </c>
      <c r="F69" s="32">
        <f t="shared" si="1"/>
        <v>2534.4</v>
      </c>
      <c r="G69" s="33">
        <v>507.9</v>
      </c>
      <c r="H69" s="33">
        <v>2026.5</v>
      </c>
      <c r="I69" s="33"/>
      <c r="J69" s="34">
        <f t="shared" si="0"/>
        <v>1.2672000000000001</v>
      </c>
      <c r="K69" s="35"/>
    </row>
    <row r="70" spans="1:11" s="16" customFormat="1" ht="17.25" customHeight="1">
      <c r="A70" s="29">
        <v>64</v>
      </c>
      <c r="B70" s="30" t="s">
        <v>81</v>
      </c>
      <c r="C70" s="31" t="s">
        <v>95</v>
      </c>
      <c r="D70" s="31">
        <v>9</v>
      </c>
      <c r="E70" s="31">
        <v>0.1328</v>
      </c>
      <c r="F70" s="32">
        <f t="shared" si="1"/>
        <v>10464.4</v>
      </c>
      <c r="G70" s="33">
        <v>264.89999999999998</v>
      </c>
      <c r="H70" s="33">
        <v>10033.5</v>
      </c>
      <c r="I70" s="33">
        <v>166</v>
      </c>
      <c r="J70" s="34">
        <f t="shared" ref="J70:J118" si="2">F70*0.0005</f>
        <v>5.2321999999999997</v>
      </c>
      <c r="K70" s="35"/>
    </row>
    <row r="71" spans="1:11" s="16" customFormat="1" ht="17.25" customHeight="1">
      <c r="A71" s="29">
        <v>65</v>
      </c>
      <c r="B71" s="30" t="s">
        <v>81</v>
      </c>
      <c r="C71" s="31" t="s">
        <v>96</v>
      </c>
      <c r="D71" s="31">
        <v>9</v>
      </c>
      <c r="E71" s="31">
        <v>0.1137</v>
      </c>
      <c r="F71" s="32">
        <f t="shared" ref="F71:F118" si="3">G71+H71+I71</f>
        <v>22284.3</v>
      </c>
      <c r="G71" s="33">
        <v>370.8</v>
      </c>
      <c r="H71" s="33">
        <v>21868.5</v>
      </c>
      <c r="I71" s="33">
        <v>45</v>
      </c>
      <c r="J71" s="34">
        <f t="shared" si="2"/>
        <v>11.142149999999999</v>
      </c>
      <c r="K71" s="35"/>
    </row>
    <row r="72" spans="1:11" s="16" customFormat="1" ht="17.25" customHeight="1">
      <c r="A72" s="29">
        <v>66</v>
      </c>
      <c r="B72" s="30" t="s">
        <v>97</v>
      </c>
      <c r="C72" s="31" t="s">
        <v>98</v>
      </c>
      <c r="D72" s="31">
        <v>13</v>
      </c>
      <c r="E72" s="31">
        <v>0.27600000000000002</v>
      </c>
      <c r="F72" s="32">
        <f t="shared" si="3"/>
        <v>1437</v>
      </c>
      <c r="G72" s="33">
        <v>1437</v>
      </c>
      <c r="H72" s="33">
        <v>0</v>
      </c>
      <c r="I72" s="33">
        <v>0</v>
      </c>
      <c r="J72" s="34">
        <f t="shared" si="2"/>
        <v>0.71850000000000003</v>
      </c>
      <c r="K72" s="35"/>
    </row>
    <row r="73" spans="1:11" s="16" customFormat="1" ht="17.25" customHeight="1">
      <c r="A73" s="29">
        <v>67</v>
      </c>
      <c r="B73" s="30" t="s">
        <v>97</v>
      </c>
      <c r="C73" s="31" t="s">
        <v>99</v>
      </c>
      <c r="D73" s="31">
        <v>13</v>
      </c>
      <c r="E73" s="31">
        <v>0.16800000000000001</v>
      </c>
      <c r="F73" s="32">
        <f t="shared" si="3"/>
        <v>3669.5</v>
      </c>
      <c r="G73" s="33">
        <v>2262</v>
      </c>
      <c r="H73" s="33">
        <v>1087.5</v>
      </c>
      <c r="I73" s="33">
        <v>320</v>
      </c>
      <c r="J73" s="34">
        <f t="shared" si="2"/>
        <v>1.8347500000000001</v>
      </c>
      <c r="K73" s="35"/>
    </row>
    <row r="74" spans="1:11" s="16" customFormat="1" ht="17.25" customHeight="1">
      <c r="A74" s="29">
        <v>68</v>
      </c>
      <c r="B74" s="30" t="s">
        <v>97</v>
      </c>
      <c r="C74" s="31" t="s">
        <v>100</v>
      </c>
      <c r="D74" s="31">
        <v>11</v>
      </c>
      <c r="E74" s="31">
        <v>0.22939999999999999</v>
      </c>
      <c r="F74" s="32">
        <f t="shared" si="3"/>
        <v>7808.5</v>
      </c>
      <c r="G74" s="33">
        <v>1702.5</v>
      </c>
      <c r="H74" s="33">
        <v>5886</v>
      </c>
      <c r="I74" s="33">
        <v>220</v>
      </c>
      <c r="J74" s="34">
        <f t="shared" si="2"/>
        <v>3.9042500000000002</v>
      </c>
      <c r="K74" s="35"/>
    </row>
    <row r="75" spans="1:11" s="16" customFormat="1" ht="17.25" customHeight="1">
      <c r="A75" s="29">
        <v>69</v>
      </c>
      <c r="B75" s="30" t="s">
        <v>97</v>
      </c>
      <c r="C75" s="31" t="s">
        <v>101</v>
      </c>
      <c r="D75" s="31">
        <v>4</v>
      </c>
      <c r="E75" s="31">
        <v>7.1099999999999997E-2</v>
      </c>
      <c r="F75" s="32">
        <f t="shared" si="3"/>
        <v>18227</v>
      </c>
      <c r="G75" s="33">
        <v>0</v>
      </c>
      <c r="H75" s="33">
        <v>17997</v>
      </c>
      <c r="I75" s="33">
        <v>230</v>
      </c>
      <c r="J75" s="34">
        <f t="shared" si="2"/>
        <v>9.1135000000000002</v>
      </c>
      <c r="K75" s="35"/>
    </row>
    <row r="76" spans="1:11" s="16" customFormat="1" ht="17.25" customHeight="1">
      <c r="A76" s="29">
        <v>70</v>
      </c>
      <c r="B76" s="30" t="s">
        <v>97</v>
      </c>
      <c r="C76" s="31" t="s">
        <v>102</v>
      </c>
      <c r="D76" s="31">
        <v>11</v>
      </c>
      <c r="E76" s="31">
        <v>0.20080000000000001</v>
      </c>
      <c r="F76" s="32">
        <f t="shared" si="3"/>
        <v>4153.5</v>
      </c>
      <c r="G76" s="33">
        <v>3090</v>
      </c>
      <c r="H76" s="33">
        <v>1033.5</v>
      </c>
      <c r="I76" s="33">
        <v>30</v>
      </c>
      <c r="J76" s="34">
        <f t="shared" si="2"/>
        <v>2.0767500000000001</v>
      </c>
      <c r="K76" s="35"/>
    </row>
    <row r="77" spans="1:11" s="16" customFormat="1" ht="17.25" customHeight="1">
      <c r="A77" s="29">
        <v>71</v>
      </c>
      <c r="B77" s="30" t="s">
        <v>97</v>
      </c>
      <c r="C77" s="31" t="s">
        <v>103</v>
      </c>
      <c r="D77" s="31">
        <v>23</v>
      </c>
      <c r="E77" s="31">
        <v>0.28260000000000002</v>
      </c>
      <c r="F77" s="32">
        <f t="shared" si="3"/>
        <v>2598</v>
      </c>
      <c r="G77" s="33">
        <v>2563.5</v>
      </c>
      <c r="H77" s="33">
        <v>34.5</v>
      </c>
      <c r="I77" s="33">
        <v>0</v>
      </c>
      <c r="J77" s="34">
        <f t="shared" si="2"/>
        <v>1.2989999999999999</v>
      </c>
      <c r="K77" s="35"/>
    </row>
    <row r="78" spans="1:11" s="16" customFormat="1" ht="17.25" customHeight="1">
      <c r="A78" s="29">
        <v>72</v>
      </c>
      <c r="B78" s="30" t="s">
        <v>97</v>
      </c>
      <c r="C78" s="31" t="s">
        <v>104</v>
      </c>
      <c r="D78" s="31">
        <v>26</v>
      </c>
      <c r="E78" s="31">
        <v>0.30459999999999998</v>
      </c>
      <c r="F78" s="32">
        <f t="shared" si="3"/>
        <v>0</v>
      </c>
      <c r="G78" s="33">
        <v>0</v>
      </c>
      <c r="H78" s="33">
        <v>0</v>
      </c>
      <c r="I78" s="33">
        <v>0</v>
      </c>
      <c r="J78" s="34">
        <f t="shared" si="2"/>
        <v>0</v>
      </c>
      <c r="K78" s="35"/>
    </row>
    <row r="79" spans="1:11" s="16" customFormat="1" ht="17.25" customHeight="1">
      <c r="A79" s="29">
        <v>73</v>
      </c>
      <c r="B79" s="30" t="s">
        <v>97</v>
      </c>
      <c r="C79" s="31" t="s">
        <v>105</v>
      </c>
      <c r="D79" s="31">
        <v>8</v>
      </c>
      <c r="E79" s="31">
        <v>0.153</v>
      </c>
      <c r="F79" s="32">
        <f t="shared" si="3"/>
        <v>2200.5</v>
      </c>
      <c r="G79" s="33">
        <v>2200.5</v>
      </c>
      <c r="H79" s="33">
        <v>0</v>
      </c>
      <c r="I79" s="33">
        <v>0</v>
      </c>
      <c r="J79" s="34">
        <f t="shared" si="2"/>
        <v>1.10025</v>
      </c>
      <c r="K79" s="35"/>
    </row>
    <row r="80" spans="1:11" s="16" customFormat="1" ht="17.25" customHeight="1">
      <c r="A80" s="29">
        <v>74</v>
      </c>
      <c r="B80" s="30" t="s">
        <v>97</v>
      </c>
      <c r="C80" s="31" t="s">
        <v>106</v>
      </c>
      <c r="D80" s="31">
        <v>10</v>
      </c>
      <c r="E80" s="31">
        <v>0.1643</v>
      </c>
      <c r="F80" s="32">
        <f t="shared" si="3"/>
        <v>1950</v>
      </c>
      <c r="G80" s="33">
        <v>1950</v>
      </c>
      <c r="H80" s="33">
        <v>0</v>
      </c>
      <c r="I80" s="33">
        <v>0</v>
      </c>
      <c r="J80" s="34">
        <f t="shared" si="2"/>
        <v>0.97499999999999998</v>
      </c>
      <c r="K80" s="35"/>
    </row>
    <row r="81" spans="1:11" s="16" customFormat="1" ht="17.25" customHeight="1">
      <c r="A81" s="29">
        <v>75</v>
      </c>
      <c r="B81" s="30" t="s">
        <v>97</v>
      </c>
      <c r="C81" s="31" t="s">
        <v>107</v>
      </c>
      <c r="D81" s="31">
        <v>33</v>
      </c>
      <c r="E81" s="31">
        <v>0.30430000000000001</v>
      </c>
      <c r="F81" s="32">
        <f t="shared" si="3"/>
        <v>2431.5</v>
      </c>
      <c r="G81" s="33">
        <v>2431.5</v>
      </c>
      <c r="H81" s="33">
        <v>0</v>
      </c>
      <c r="I81" s="33">
        <v>0</v>
      </c>
      <c r="J81" s="34">
        <f t="shared" si="2"/>
        <v>1.2157500000000001</v>
      </c>
      <c r="K81" s="35"/>
    </row>
    <row r="82" spans="1:11" s="16" customFormat="1" ht="17.25" customHeight="1">
      <c r="A82" s="29">
        <v>76</v>
      </c>
      <c r="B82" s="30" t="s">
        <v>97</v>
      </c>
      <c r="C82" s="31" t="s">
        <v>108</v>
      </c>
      <c r="D82" s="31">
        <v>33</v>
      </c>
      <c r="E82" s="31">
        <v>0.3659</v>
      </c>
      <c r="F82" s="32">
        <f t="shared" si="3"/>
        <v>3160.5</v>
      </c>
      <c r="G82" s="33">
        <v>3160.5</v>
      </c>
      <c r="H82" s="33">
        <v>0</v>
      </c>
      <c r="I82" s="33">
        <v>0</v>
      </c>
      <c r="J82" s="34">
        <f t="shared" si="2"/>
        <v>1.5802499999999999</v>
      </c>
      <c r="K82" s="35"/>
    </row>
    <row r="83" spans="1:11" s="16" customFormat="1" ht="17.25" customHeight="1">
      <c r="A83" s="29">
        <v>77</v>
      </c>
      <c r="B83" s="30" t="s">
        <v>97</v>
      </c>
      <c r="C83" s="31" t="s">
        <v>109</v>
      </c>
      <c r="D83" s="31">
        <v>22</v>
      </c>
      <c r="E83" s="31">
        <v>0.26150000000000001</v>
      </c>
      <c r="F83" s="32">
        <f t="shared" si="3"/>
        <v>2851.5</v>
      </c>
      <c r="G83" s="33">
        <v>2851.5</v>
      </c>
      <c r="H83" s="33">
        <v>0</v>
      </c>
      <c r="I83" s="33">
        <v>0</v>
      </c>
      <c r="J83" s="34">
        <f t="shared" si="2"/>
        <v>1.4257500000000001</v>
      </c>
      <c r="K83" s="35"/>
    </row>
    <row r="84" spans="1:11" s="16" customFormat="1" ht="17.25" customHeight="1">
      <c r="A84" s="29">
        <v>78</v>
      </c>
      <c r="B84" s="30" t="s">
        <v>110</v>
      </c>
      <c r="C84" s="31" t="s">
        <v>111</v>
      </c>
      <c r="D84" s="31">
        <v>5</v>
      </c>
      <c r="E84" s="31">
        <v>0.12</v>
      </c>
      <c r="F84" s="32">
        <f t="shared" si="3"/>
        <v>111.04</v>
      </c>
      <c r="G84" s="36">
        <v>111.04</v>
      </c>
      <c r="H84" s="33"/>
      <c r="I84" s="33"/>
      <c r="J84" s="34">
        <f t="shared" si="2"/>
        <v>5.5520000000000007E-2</v>
      </c>
      <c r="K84" s="35"/>
    </row>
    <row r="85" spans="1:11" s="16" customFormat="1" ht="17.25" customHeight="1">
      <c r="A85" s="29">
        <v>79</v>
      </c>
      <c r="B85" s="30" t="s">
        <v>110</v>
      </c>
      <c r="C85" s="31" t="s">
        <v>112</v>
      </c>
      <c r="D85" s="31">
        <v>36</v>
      </c>
      <c r="E85" s="31">
        <v>0.55000000000000004</v>
      </c>
      <c r="F85" s="32">
        <f t="shared" si="3"/>
        <v>5176.05</v>
      </c>
      <c r="G85" s="36">
        <v>5176.05</v>
      </c>
      <c r="H85" s="33"/>
      <c r="I85" s="33"/>
      <c r="J85" s="34">
        <f t="shared" si="2"/>
        <v>2.588025</v>
      </c>
      <c r="K85" s="35"/>
    </row>
    <row r="86" spans="1:11" s="16" customFormat="1" ht="17.25" customHeight="1">
      <c r="A86" s="29">
        <v>80</v>
      </c>
      <c r="B86" s="30" t="s">
        <v>110</v>
      </c>
      <c r="C86" s="31" t="s">
        <v>113</v>
      </c>
      <c r="D86" s="31">
        <v>27</v>
      </c>
      <c r="E86" s="31">
        <v>0.4</v>
      </c>
      <c r="F86" s="32">
        <f t="shared" si="3"/>
        <v>4908.7</v>
      </c>
      <c r="G86" s="36">
        <v>3134.93</v>
      </c>
      <c r="H86" s="36">
        <v>1773.77</v>
      </c>
      <c r="I86" s="33"/>
      <c r="J86" s="34">
        <f t="shared" si="2"/>
        <v>2.4543499999999998</v>
      </c>
      <c r="K86" s="35"/>
    </row>
    <row r="87" spans="1:11" s="16" customFormat="1" ht="17.25" customHeight="1">
      <c r="A87" s="29">
        <v>81</v>
      </c>
      <c r="B87" s="30" t="s">
        <v>110</v>
      </c>
      <c r="C87" s="31" t="s">
        <v>114</v>
      </c>
      <c r="D87" s="31">
        <v>7</v>
      </c>
      <c r="E87" s="31">
        <v>0.42</v>
      </c>
      <c r="F87" s="32">
        <f t="shared" si="3"/>
        <v>6804.66</v>
      </c>
      <c r="G87" s="36">
        <v>3836.12</v>
      </c>
      <c r="H87" s="36">
        <v>2968.54</v>
      </c>
      <c r="I87" s="33"/>
      <c r="J87" s="34">
        <f t="shared" si="2"/>
        <v>3.4023300000000001</v>
      </c>
      <c r="K87" s="35"/>
    </row>
    <row r="88" spans="1:11" s="16" customFormat="1" ht="17.25" customHeight="1">
      <c r="A88" s="29">
        <v>82</v>
      </c>
      <c r="B88" s="30" t="s">
        <v>110</v>
      </c>
      <c r="C88" s="31" t="s">
        <v>115</v>
      </c>
      <c r="D88" s="31">
        <v>20</v>
      </c>
      <c r="E88" s="31">
        <v>0.27</v>
      </c>
      <c r="F88" s="32">
        <f t="shared" si="3"/>
        <v>3321.95</v>
      </c>
      <c r="G88" s="36">
        <v>3321.95</v>
      </c>
      <c r="H88" s="33"/>
      <c r="I88" s="33"/>
      <c r="J88" s="34">
        <f t="shared" si="2"/>
        <v>1.6609749999999999</v>
      </c>
      <c r="K88" s="35"/>
    </row>
    <row r="89" spans="1:11" s="16" customFormat="1" ht="17.25" customHeight="1">
      <c r="A89" s="29">
        <v>83</v>
      </c>
      <c r="B89" s="30" t="s">
        <v>110</v>
      </c>
      <c r="C89" s="31" t="s">
        <v>116</v>
      </c>
      <c r="D89" s="31">
        <v>16</v>
      </c>
      <c r="E89" s="31">
        <v>0.22</v>
      </c>
      <c r="F89" s="32">
        <f t="shared" si="3"/>
        <v>3785.25</v>
      </c>
      <c r="G89" s="36">
        <v>1865.41</v>
      </c>
      <c r="H89" s="36">
        <v>1919.84</v>
      </c>
      <c r="I89" s="33"/>
      <c r="J89" s="34">
        <f t="shared" si="2"/>
        <v>1.892625</v>
      </c>
      <c r="K89" s="35"/>
    </row>
    <row r="90" spans="1:11" s="16" customFormat="1" ht="17.25" customHeight="1">
      <c r="A90" s="29">
        <v>84</v>
      </c>
      <c r="B90" s="30" t="s">
        <v>110</v>
      </c>
      <c r="C90" s="31" t="s">
        <v>117</v>
      </c>
      <c r="D90" s="31">
        <v>12</v>
      </c>
      <c r="E90" s="31">
        <v>0.23</v>
      </c>
      <c r="F90" s="32">
        <f t="shared" si="3"/>
        <v>2260.9499999999998</v>
      </c>
      <c r="G90" s="36">
        <v>1920.45</v>
      </c>
      <c r="H90" s="36">
        <v>340.5</v>
      </c>
      <c r="I90" s="33"/>
      <c r="J90" s="34">
        <f t="shared" si="2"/>
        <v>1.1304749999999999</v>
      </c>
      <c r="K90" s="35"/>
    </row>
    <row r="91" spans="1:11" s="16" customFormat="1" ht="17.25" customHeight="1">
      <c r="A91" s="29">
        <v>85</v>
      </c>
      <c r="B91" s="30" t="s">
        <v>110</v>
      </c>
      <c r="C91" s="31" t="s">
        <v>118</v>
      </c>
      <c r="D91" s="31">
        <v>17</v>
      </c>
      <c r="E91" s="31">
        <v>0.15</v>
      </c>
      <c r="F91" s="32">
        <f t="shared" si="3"/>
        <v>8426.0499999999993</v>
      </c>
      <c r="G91" s="36">
        <v>1895.32</v>
      </c>
      <c r="H91" s="36">
        <v>6530.73</v>
      </c>
      <c r="I91" s="33"/>
      <c r="J91" s="34">
        <f t="shared" si="2"/>
        <v>4.213025</v>
      </c>
      <c r="K91" s="35"/>
    </row>
    <row r="92" spans="1:11" s="16" customFormat="1" ht="17.25" customHeight="1">
      <c r="A92" s="29">
        <v>86</v>
      </c>
      <c r="B92" s="30" t="s">
        <v>110</v>
      </c>
      <c r="C92" s="31" t="s">
        <v>119</v>
      </c>
      <c r="D92" s="31">
        <v>14</v>
      </c>
      <c r="E92" s="31">
        <v>0.19</v>
      </c>
      <c r="F92" s="32">
        <f t="shared" si="3"/>
        <v>6516.4</v>
      </c>
      <c r="G92" s="36">
        <v>1817.1</v>
      </c>
      <c r="H92" s="36">
        <v>4699.3</v>
      </c>
      <c r="I92" s="33"/>
      <c r="J92" s="34">
        <f t="shared" si="2"/>
        <v>3.2582</v>
      </c>
      <c r="K92" s="35"/>
    </row>
    <row r="93" spans="1:11" s="16" customFormat="1" ht="17.25" customHeight="1">
      <c r="A93" s="29">
        <v>87</v>
      </c>
      <c r="B93" s="30" t="s">
        <v>110</v>
      </c>
      <c r="C93" s="31" t="s">
        <v>120</v>
      </c>
      <c r="D93" s="31">
        <v>8</v>
      </c>
      <c r="E93" s="31">
        <v>0.13</v>
      </c>
      <c r="F93" s="32">
        <f t="shared" si="3"/>
        <v>4038.88</v>
      </c>
      <c r="G93" s="36">
        <v>428.58</v>
      </c>
      <c r="H93" s="36">
        <v>3610.3</v>
      </c>
      <c r="I93" s="33"/>
      <c r="J93" s="34">
        <f t="shared" si="2"/>
        <v>2.0194399999999999</v>
      </c>
      <c r="K93" s="35"/>
    </row>
    <row r="94" spans="1:11" s="16" customFormat="1" ht="17.25" customHeight="1">
      <c r="A94" s="29">
        <v>88</v>
      </c>
      <c r="B94" s="30" t="s">
        <v>110</v>
      </c>
      <c r="C94" s="31" t="s">
        <v>121</v>
      </c>
      <c r="D94" s="31">
        <v>16</v>
      </c>
      <c r="E94" s="31">
        <v>0.28999999999999998</v>
      </c>
      <c r="F94" s="32">
        <f t="shared" si="3"/>
        <v>2546.54</v>
      </c>
      <c r="G94" s="36">
        <v>2546.54</v>
      </c>
      <c r="H94" s="33"/>
      <c r="I94" s="33"/>
      <c r="J94" s="34">
        <f t="shared" si="2"/>
        <v>1.2732699999999999</v>
      </c>
      <c r="K94" s="35"/>
    </row>
    <row r="95" spans="1:11" s="16" customFormat="1" ht="17.25" customHeight="1">
      <c r="A95" s="29">
        <v>89</v>
      </c>
      <c r="B95" s="30" t="s">
        <v>122</v>
      </c>
      <c r="C95" s="31" t="s">
        <v>123</v>
      </c>
      <c r="D95" s="31">
        <v>13</v>
      </c>
      <c r="E95" s="31">
        <v>0.46129999999999999</v>
      </c>
      <c r="F95" s="32">
        <f t="shared" si="3"/>
        <v>21456.53</v>
      </c>
      <c r="G95" s="33">
        <v>11707.03</v>
      </c>
      <c r="H95" s="33">
        <v>9481.5</v>
      </c>
      <c r="I95" s="36">
        <v>268</v>
      </c>
      <c r="J95" s="34">
        <f t="shared" si="2"/>
        <v>10.728265</v>
      </c>
      <c r="K95" s="35"/>
    </row>
    <row r="96" spans="1:11" s="16" customFormat="1" ht="17.25" customHeight="1">
      <c r="A96" s="29">
        <v>90</v>
      </c>
      <c r="B96" s="30" t="s">
        <v>122</v>
      </c>
      <c r="C96" s="31" t="s">
        <v>124</v>
      </c>
      <c r="D96" s="31">
        <v>9</v>
      </c>
      <c r="E96" s="31">
        <v>0.6351</v>
      </c>
      <c r="F96" s="32">
        <f t="shared" si="3"/>
        <v>15512.18</v>
      </c>
      <c r="G96" s="33">
        <v>8035.68</v>
      </c>
      <c r="H96" s="33">
        <v>6976.5</v>
      </c>
      <c r="I96" s="36">
        <v>500</v>
      </c>
      <c r="J96" s="34">
        <f t="shared" si="2"/>
        <v>7.7560900000000004</v>
      </c>
      <c r="K96" s="35"/>
    </row>
    <row r="97" spans="1:11" s="16" customFormat="1" ht="17.25" customHeight="1">
      <c r="A97" s="29">
        <v>91</v>
      </c>
      <c r="B97" s="30" t="s">
        <v>122</v>
      </c>
      <c r="C97" s="31" t="s">
        <v>125</v>
      </c>
      <c r="D97" s="31">
        <v>34</v>
      </c>
      <c r="E97" s="31">
        <v>0.4027</v>
      </c>
      <c r="F97" s="32">
        <f t="shared" si="3"/>
        <v>14120.97</v>
      </c>
      <c r="G97" s="33">
        <v>12842.97</v>
      </c>
      <c r="H97" s="33">
        <v>1074</v>
      </c>
      <c r="I97" s="36">
        <v>204</v>
      </c>
      <c r="J97" s="34">
        <f t="shared" si="2"/>
        <v>7.0604849999999999</v>
      </c>
      <c r="K97" s="35"/>
    </row>
    <row r="98" spans="1:11" s="16" customFormat="1" ht="17.25" customHeight="1">
      <c r="A98" s="29">
        <v>92</v>
      </c>
      <c r="B98" s="30" t="s">
        <v>122</v>
      </c>
      <c r="C98" s="31" t="s">
        <v>126</v>
      </c>
      <c r="D98" s="31">
        <v>10</v>
      </c>
      <c r="E98" s="31">
        <v>0.30120000000000002</v>
      </c>
      <c r="F98" s="32">
        <f t="shared" si="3"/>
        <v>6839.28</v>
      </c>
      <c r="G98" s="33">
        <v>5506.28</v>
      </c>
      <c r="H98" s="33">
        <v>933</v>
      </c>
      <c r="I98" s="36">
        <v>400</v>
      </c>
      <c r="J98" s="34">
        <f t="shared" si="2"/>
        <v>3.4196399999999998</v>
      </c>
      <c r="K98" s="35"/>
    </row>
    <row r="99" spans="1:11" s="16" customFormat="1" ht="17.25" customHeight="1">
      <c r="A99" s="29">
        <v>93</v>
      </c>
      <c r="B99" s="30" t="s">
        <v>127</v>
      </c>
      <c r="C99" s="31" t="s">
        <v>128</v>
      </c>
      <c r="D99" s="31">
        <v>10</v>
      </c>
      <c r="E99" s="31">
        <v>0.51</v>
      </c>
      <c r="F99" s="32">
        <f t="shared" si="3"/>
        <v>5863.5</v>
      </c>
      <c r="G99" s="36">
        <v>2869</v>
      </c>
      <c r="H99" s="36">
        <v>2326.5</v>
      </c>
      <c r="I99" s="36">
        <v>668</v>
      </c>
      <c r="J99" s="34">
        <f t="shared" si="2"/>
        <v>2.9317500000000001</v>
      </c>
      <c r="K99" s="35"/>
    </row>
    <row r="100" spans="1:11" s="16" customFormat="1" ht="17.25" customHeight="1">
      <c r="A100" s="29">
        <v>94</v>
      </c>
      <c r="B100" s="30" t="s">
        <v>127</v>
      </c>
      <c r="C100" s="31" t="s">
        <v>129</v>
      </c>
      <c r="D100" s="31">
        <v>18</v>
      </c>
      <c r="E100" s="31">
        <v>0.28999999999999998</v>
      </c>
      <c r="F100" s="32">
        <f t="shared" si="3"/>
        <v>5104</v>
      </c>
      <c r="G100" s="36">
        <v>2343</v>
      </c>
      <c r="H100" s="36">
        <v>2664</v>
      </c>
      <c r="I100" s="36">
        <v>97</v>
      </c>
      <c r="J100" s="34">
        <f t="shared" si="2"/>
        <v>2.552</v>
      </c>
      <c r="K100" s="35"/>
    </row>
    <row r="101" spans="1:11" s="16" customFormat="1" ht="17.25" customHeight="1">
      <c r="A101" s="29">
        <v>95</v>
      </c>
      <c r="B101" s="30" t="s">
        <v>127</v>
      </c>
      <c r="C101" s="31" t="s">
        <v>130</v>
      </c>
      <c r="D101" s="31">
        <v>9</v>
      </c>
      <c r="E101" s="31">
        <v>0.12</v>
      </c>
      <c r="F101" s="32">
        <f t="shared" si="3"/>
        <v>399</v>
      </c>
      <c r="G101" s="36">
        <v>276</v>
      </c>
      <c r="H101" s="36">
        <v>87</v>
      </c>
      <c r="I101" s="36">
        <v>36</v>
      </c>
      <c r="J101" s="34">
        <f t="shared" si="2"/>
        <v>0.19950000000000001</v>
      </c>
      <c r="K101" s="35"/>
    </row>
    <row r="102" spans="1:11" s="16" customFormat="1" ht="17.25" customHeight="1">
      <c r="A102" s="29">
        <v>96</v>
      </c>
      <c r="B102" s="30" t="s">
        <v>127</v>
      </c>
      <c r="C102" s="31" t="s">
        <v>131</v>
      </c>
      <c r="D102" s="31">
        <v>15</v>
      </c>
      <c r="E102" s="31">
        <v>0.28999999999999998</v>
      </c>
      <c r="F102" s="32">
        <f t="shared" si="3"/>
        <v>3694</v>
      </c>
      <c r="G102" s="36">
        <v>2296</v>
      </c>
      <c r="H102" s="36">
        <v>1353</v>
      </c>
      <c r="I102" s="36">
        <v>45</v>
      </c>
      <c r="J102" s="34">
        <f t="shared" si="2"/>
        <v>1.847</v>
      </c>
      <c r="K102" s="35"/>
    </row>
    <row r="103" spans="1:11" s="16" customFormat="1" ht="17.25" customHeight="1">
      <c r="A103" s="29">
        <v>97</v>
      </c>
      <c r="B103" s="30" t="s">
        <v>127</v>
      </c>
      <c r="C103" s="31" t="s">
        <v>132</v>
      </c>
      <c r="D103" s="31">
        <v>14</v>
      </c>
      <c r="E103" s="31">
        <v>0.2</v>
      </c>
      <c r="F103" s="32">
        <f t="shared" si="3"/>
        <v>2122.5</v>
      </c>
      <c r="G103" s="36">
        <v>948</v>
      </c>
      <c r="H103" s="36">
        <v>1069.5</v>
      </c>
      <c r="I103" s="36">
        <v>105</v>
      </c>
      <c r="J103" s="34">
        <f t="shared" si="2"/>
        <v>1.06125</v>
      </c>
      <c r="K103" s="35"/>
    </row>
    <row r="104" spans="1:11" s="16" customFormat="1" ht="17.25" customHeight="1">
      <c r="A104" s="29">
        <v>98</v>
      </c>
      <c r="B104" s="30" t="s">
        <v>127</v>
      </c>
      <c r="C104" s="31" t="s">
        <v>133</v>
      </c>
      <c r="D104" s="31">
        <v>5</v>
      </c>
      <c r="E104" s="31">
        <v>0.14000000000000001</v>
      </c>
      <c r="F104" s="32">
        <f t="shared" si="3"/>
        <v>3082</v>
      </c>
      <c r="G104" s="36">
        <v>658</v>
      </c>
      <c r="H104" s="36">
        <v>2124</v>
      </c>
      <c r="I104" s="36">
        <v>300</v>
      </c>
      <c r="J104" s="34">
        <f t="shared" si="2"/>
        <v>1.5409999999999999</v>
      </c>
      <c r="K104" s="35"/>
    </row>
    <row r="105" spans="1:11" s="16" customFormat="1" ht="17.25" customHeight="1">
      <c r="A105" s="29">
        <v>99</v>
      </c>
      <c r="B105" s="30" t="s">
        <v>127</v>
      </c>
      <c r="C105" s="31" t="s">
        <v>134</v>
      </c>
      <c r="D105" s="31">
        <v>9</v>
      </c>
      <c r="E105" s="31">
        <v>0.15</v>
      </c>
      <c r="F105" s="32">
        <f t="shared" si="3"/>
        <v>585</v>
      </c>
      <c r="G105" s="36">
        <v>495</v>
      </c>
      <c r="H105" s="36">
        <v>90</v>
      </c>
      <c r="I105" s="36">
        <v>0</v>
      </c>
      <c r="J105" s="34">
        <f t="shared" si="2"/>
        <v>0.29249999999999998</v>
      </c>
      <c r="K105" s="35"/>
    </row>
    <row r="106" spans="1:11" s="16" customFormat="1" ht="17.25" customHeight="1">
      <c r="A106" s="29">
        <v>100</v>
      </c>
      <c r="B106" s="30" t="s">
        <v>127</v>
      </c>
      <c r="C106" s="31" t="s">
        <v>135</v>
      </c>
      <c r="D106" s="31">
        <v>18</v>
      </c>
      <c r="E106" s="31">
        <v>0.21</v>
      </c>
      <c r="F106" s="32">
        <f t="shared" si="3"/>
        <v>845</v>
      </c>
      <c r="G106" s="36">
        <v>620</v>
      </c>
      <c r="H106" s="36">
        <v>222</v>
      </c>
      <c r="I106" s="36">
        <v>3</v>
      </c>
      <c r="J106" s="34">
        <f t="shared" si="2"/>
        <v>0.42249999999999999</v>
      </c>
      <c r="K106" s="35"/>
    </row>
    <row r="107" spans="1:11" s="16" customFormat="1" ht="17.25" customHeight="1">
      <c r="A107" s="29">
        <v>101</v>
      </c>
      <c r="B107" s="30" t="s">
        <v>127</v>
      </c>
      <c r="C107" s="31" t="s">
        <v>136</v>
      </c>
      <c r="D107" s="31">
        <v>7</v>
      </c>
      <c r="E107" s="31">
        <v>0.15</v>
      </c>
      <c r="F107" s="32">
        <f t="shared" si="3"/>
        <v>244</v>
      </c>
      <c r="G107" s="36">
        <v>224</v>
      </c>
      <c r="H107" s="36">
        <v>0</v>
      </c>
      <c r="I107" s="36">
        <v>20</v>
      </c>
      <c r="J107" s="34">
        <f t="shared" si="2"/>
        <v>0.122</v>
      </c>
      <c r="K107" s="35"/>
    </row>
    <row r="108" spans="1:11" s="16" customFormat="1" ht="17.25" customHeight="1">
      <c r="A108" s="29">
        <v>102</v>
      </c>
      <c r="B108" s="37" t="s">
        <v>137</v>
      </c>
      <c r="C108" s="31" t="s">
        <v>138</v>
      </c>
      <c r="D108" s="31">
        <v>5</v>
      </c>
      <c r="E108" s="31">
        <v>0.1227</v>
      </c>
      <c r="F108" s="32">
        <f t="shared" si="3"/>
        <v>134</v>
      </c>
      <c r="G108" s="33"/>
      <c r="H108" s="36">
        <v>81</v>
      </c>
      <c r="I108" s="36">
        <v>53</v>
      </c>
      <c r="J108" s="34">
        <f t="shared" si="2"/>
        <v>6.7000000000000004E-2</v>
      </c>
      <c r="K108" s="35"/>
    </row>
    <row r="109" spans="1:11" s="16" customFormat="1" ht="17.25" customHeight="1">
      <c r="A109" s="29">
        <v>103</v>
      </c>
      <c r="B109" s="37" t="s">
        <v>137</v>
      </c>
      <c r="C109" s="31" t="s">
        <v>139</v>
      </c>
      <c r="D109" s="31">
        <v>10</v>
      </c>
      <c r="E109" s="31">
        <v>0.1275</v>
      </c>
      <c r="F109" s="32">
        <f t="shared" si="3"/>
        <v>1203.0999999999999</v>
      </c>
      <c r="G109" s="36">
        <v>926.1</v>
      </c>
      <c r="H109" s="36">
        <v>165</v>
      </c>
      <c r="I109" s="36">
        <v>112</v>
      </c>
      <c r="J109" s="34">
        <f t="shared" si="2"/>
        <v>0.60154999999999992</v>
      </c>
      <c r="K109" s="35"/>
    </row>
    <row r="110" spans="1:11" s="16" customFormat="1" ht="17.25" customHeight="1">
      <c r="A110" s="29">
        <v>104</v>
      </c>
      <c r="B110" s="37" t="s">
        <v>137</v>
      </c>
      <c r="C110" s="31" t="s">
        <v>140</v>
      </c>
      <c r="D110" s="31">
        <v>15</v>
      </c>
      <c r="E110" s="31">
        <v>0.20449999999999999</v>
      </c>
      <c r="F110" s="32">
        <f t="shared" si="3"/>
        <v>1494.85</v>
      </c>
      <c r="G110" s="36">
        <v>896.85</v>
      </c>
      <c r="H110" s="36">
        <v>162</v>
      </c>
      <c r="I110" s="36">
        <v>436</v>
      </c>
      <c r="J110" s="34">
        <f t="shared" si="2"/>
        <v>0.74742500000000001</v>
      </c>
      <c r="K110" s="35"/>
    </row>
    <row r="111" spans="1:11" s="16" customFormat="1" ht="17.25" customHeight="1">
      <c r="A111" s="29">
        <v>105</v>
      </c>
      <c r="B111" s="37" t="s">
        <v>137</v>
      </c>
      <c r="C111" s="31" t="s">
        <v>141</v>
      </c>
      <c r="D111" s="31">
        <v>12</v>
      </c>
      <c r="E111" s="31">
        <v>0.2944</v>
      </c>
      <c r="F111" s="32">
        <f t="shared" si="3"/>
        <v>1625.3</v>
      </c>
      <c r="G111" s="36">
        <v>1233.3</v>
      </c>
      <c r="H111" s="36">
        <v>15</v>
      </c>
      <c r="I111" s="36">
        <v>377</v>
      </c>
      <c r="J111" s="34">
        <f t="shared" si="2"/>
        <v>0.81264999999999998</v>
      </c>
      <c r="K111" s="35"/>
    </row>
    <row r="112" spans="1:11" s="16" customFormat="1" ht="17.25" customHeight="1">
      <c r="A112" s="29">
        <v>106</v>
      </c>
      <c r="B112" s="37" t="s">
        <v>137</v>
      </c>
      <c r="C112" s="31" t="s">
        <v>142</v>
      </c>
      <c r="D112" s="31">
        <v>5</v>
      </c>
      <c r="E112" s="31">
        <v>0.2104</v>
      </c>
      <c r="F112" s="32">
        <f t="shared" si="3"/>
        <v>511.8</v>
      </c>
      <c r="G112" s="36">
        <v>385.8</v>
      </c>
      <c r="H112" s="36">
        <v>105</v>
      </c>
      <c r="I112" s="36">
        <v>21</v>
      </c>
      <c r="J112" s="34">
        <f t="shared" si="2"/>
        <v>0.25590000000000002</v>
      </c>
      <c r="K112" s="35"/>
    </row>
    <row r="113" spans="1:11" s="16" customFormat="1" ht="17.25" customHeight="1">
      <c r="A113" s="29">
        <v>107</v>
      </c>
      <c r="B113" s="37" t="s">
        <v>137</v>
      </c>
      <c r="C113" s="31" t="s">
        <v>143</v>
      </c>
      <c r="D113" s="31">
        <v>13</v>
      </c>
      <c r="E113" s="38">
        <v>0.2064</v>
      </c>
      <c r="F113" s="32">
        <f t="shared" si="3"/>
        <v>2717.15</v>
      </c>
      <c r="G113" s="36">
        <v>2272.65</v>
      </c>
      <c r="H113" s="36">
        <v>97.5</v>
      </c>
      <c r="I113" s="36">
        <v>347</v>
      </c>
      <c r="J113" s="34">
        <f t="shared" si="2"/>
        <v>1.3585750000000001</v>
      </c>
      <c r="K113" s="35"/>
    </row>
    <row r="114" spans="1:11" s="16" customFormat="1" ht="17.25" customHeight="1">
      <c r="A114" s="29">
        <v>108</v>
      </c>
      <c r="B114" s="37" t="s">
        <v>137</v>
      </c>
      <c r="C114" s="31" t="s">
        <v>144</v>
      </c>
      <c r="D114" s="31">
        <v>6</v>
      </c>
      <c r="E114" s="38">
        <v>0.13450000000000001</v>
      </c>
      <c r="F114" s="32">
        <f t="shared" si="3"/>
        <v>1262.8499999999999</v>
      </c>
      <c r="G114" s="36">
        <v>1076.8499999999999</v>
      </c>
      <c r="H114" s="36">
        <v>0</v>
      </c>
      <c r="I114" s="36">
        <v>186</v>
      </c>
      <c r="J114" s="34">
        <f t="shared" si="2"/>
        <v>0.63142500000000001</v>
      </c>
      <c r="K114" s="35"/>
    </row>
    <row r="115" spans="1:11" s="16" customFormat="1" ht="17.25" customHeight="1">
      <c r="A115" s="29">
        <v>109</v>
      </c>
      <c r="B115" s="37" t="s">
        <v>137</v>
      </c>
      <c r="C115" s="31" t="s">
        <v>145</v>
      </c>
      <c r="D115" s="31">
        <v>13</v>
      </c>
      <c r="E115" s="38">
        <v>0.1767</v>
      </c>
      <c r="F115" s="32">
        <f t="shared" si="3"/>
        <v>3243.95</v>
      </c>
      <c r="G115" s="36">
        <v>1026.45</v>
      </c>
      <c r="H115" s="36">
        <v>2173.5</v>
      </c>
      <c r="I115" s="36">
        <v>44</v>
      </c>
      <c r="J115" s="34">
        <f t="shared" si="2"/>
        <v>1.6219749999999999</v>
      </c>
      <c r="K115" s="35"/>
    </row>
    <row r="116" spans="1:11" s="16" customFormat="1" ht="17.25" customHeight="1">
      <c r="A116" s="29">
        <v>110</v>
      </c>
      <c r="B116" s="37" t="s">
        <v>137</v>
      </c>
      <c r="C116" s="31" t="s">
        <v>146</v>
      </c>
      <c r="D116" s="31">
        <v>11</v>
      </c>
      <c r="E116" s="38">
        <v>0.1759</v>
      </c>
      <c r="F116" s="32">
        <f t="shared" si="3"/>
        <v>963.55</v>
      </c>
      <c r="G116" s="36">
        <v>608.54999999999995</v>
      </c>
      <c r="H116" s="36">
        <v>156</v>
      </c>
      <c r="I116" s="36">
        <v>199</v>
      </c>
      <c r="J116" s="34">
        <f t="shared" si="2"/>
        <v>0.48177500000000001</v>
      </c>
      <c r="K116" s="35"/>
    </row>
    <row r="117" spans="1:11" s="16" customFormat="1" ht="17.25" customHeight="1">
      <c r="A117" s="29">
        <v>111</v>
      </c>
      <c r="B117" s="37" t="s">
        <v>137</v>
      </c>
      <c r="C117" s="31" t="s">
        <v>147</v>
      </c>
      <c r="D117" s="31">
        <v>6</v>
      </c>
      <c r="E117" s="38">
        <v>0.15340000000000001</v>
      </c>
      <c r="F117" s="32">
        <f t="shared" si="3"/>
        <v>3827.6</v>
      </c>
      <c r="G117" s="36">
        <v>2244.6</v>
      </c>
      <c r="H117" s="36">
        <v>1044</v>
      </c>
      <c r="I117" s="36">
        <v>539</v>
      </c>
      <c r="J117" s="34">
        <f t="shared" si="2"/>
        <v>1.9137999999999999</v>
      </c>
      <c r="K117" s="35"/>
    </row>
    <row r="118" spans="1:11" s="16" customFormat="1" ht="17.25" customHeight="1">
      <c r="A118" s="29">
        <v>112</v>
      </c>
      <c r="B118" s="37" t="s">
        <v>137</v>
      </c>
      <c r="C118" s="31" t="s">
        <v>148</v>
      </c>
      <c r="D118" s="31">
        <v>9</v>
      </c>
      <c r="E118" s="38">
        <v>0.1205</v>
      </c>
      <c r="F118" s="32">
        <f t="shared" si="3"/>
        <v>5255.35</v>
      </c>
      <c r="G118" s="36">
        <v>4220.8500000000004</v>
      </c>
      <c r="H118" s="36">
        <v>43.5</v>
      </c>
      <c r="I118" s="36">
        <v>991</v>
      </c>
      <c r="J118" s="34">
        <f t="shared" si="2"/>
        <v>2.6276750000000004</v>
      </c>
      <c r="K118" s="35"/>
    </row>
  </sheetData>
  <mergeCells count="11">
    <mergeCell ref="A6:B6"/>
    <mergeCell ref="A2:K2"/>
    <mergeCell ref="J3:K3"/>
    <mergeCell ref="A4:A5"/>
    <mergeCell ref="B4:B5"/>
    <mergeCell ref="C4:C5"/>
    <mergeCell ref="D4:D5"/>
    <mergeCell ref="E4:E5"/>
    <mergeCell ref="F4:I4"/>
    <mergeCell ref="J4:J5"/>
    <mergeCell ref="K4:K5"/>
  </mergeCells>
  <phoneticPr fontId="4" type="noConversion"/>
  <pageMargins left="0.70866141732283472" right="0.5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2019-07-11T02:07:26Z</cp:lastPrinted>
  <dcterms:created xsi:type="dcterms:W3CDTF">2019-07-09T07:05:20Z</dcterms:created>
  <dcterms:modified xsi:type="dcterms:W3CDTF">2019-07-11T02:07:46Z</dcterms:modified>
</cp:coreProperties>
</file>