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 activeTab="3"/>
  </bookViews>
  <sheets>
    <sheet name="封面" sheetId="5" r:id="rId1"/>
    <sheet name="龙口镇一般公共预算收支表" sheetId="10" r:id="rId2"/>
    <sheet name="龙口镇一般公共预算收入" sheetId="6" r:id="rId3"/>
    <sheet name="龙口镇一般公共预算支出（功能）" sheetId="7" r:id="rId4"/>
    <sheet name="龙口镇一般公共预算支出（经济）" sheetId="8" r:id="rId5"/>
  </sheets>
  <definedNames>
    <definedName name="_xlnm._FilterDatabase" localSheetId="3" hidden="1">'龙口镇一般公共预算支出（功能）'!$A$6:$J$663</definedName>
    <definedName name="_xlnm.Print_Titles" localSheetId="2">龙口镇一般公共预算收入!$4:$4</definedName>
    <definedName name="_xlnm.Print_Titles" localSheetId="3">'龙口镇一般公共预算支出（功能）'!$5:$5</definedName>
    <definedName name="_xlnm.Print_Titles" localSheetId="4">'龙口镇一般公共预算支出（经济）'!$5:$5</definedName>
  </definedNames>
  <calcPr calcId="144525"/>
</workbook>
</file>

<file path=xl/sharedStrings.xml><?xml version="1.0" encoding="utf-8"?>
<sst xmlns="http://schemas.openxmlformats.org/spreadsheetml/2006/main" count="912" uniqueCount="726">
  <si>
    <t>附件1：</t>
  </si>
  <si>
    <t>鹤山市龙口镇2019年一般公共预算收支执行情况表</t>
  </si>
  <si>
    <t>附件1-1：</t>
  </si>
  <si>
    <t>鹤山市龙口镇2019年一般公共预算收支执行表（以决算为准）</t>
  </si>
  <si>
    <t>单位：万元</t>
  </si>
  <si>
    <t>收入项目</t>
  </si>
  <si>
    <t>支出项目</t>
  </si>
  <si>
    <t>科目名称</t>
  </si>
  <si>
    <t>调整预算</t>
  </si>
  <si>
    <t>本年实绩</t>
  </si>
  <si>
    <t>比去年实绩增减%</t>
  </si>
  <si>
    <t>一、一般公共预算收入</t>
  </si>
  <si>
    <t>一、一般公共预算支出</t>
  </si>
  <si>
    <t>（一）税收收入</t>
  </si>
  <si>
    <t>（一）一般公共服务支出</t>
  </si>
  <si>
    <t>其中：增值税</t>
  </si>
  <si>
    <t>（二）国防支出</t>
  </si>
  <si>
    <t xml:space="preserve">      企业所得税</t>
  </si>
  <si>
    <t>（三）公共安全支出</t>
  </si>
  <si>
    <t xml:space="preserve">      个人所得税</t>
  </si>
  <si>
    <t>（四）教育支出</t>
  </si>
  <si>
    <t xml:space="preserve">      资源税</t>
  </si>
  <si>
    <t>（五）科学技术支出</t>
  </si>
  <si>
    <t xml:space="preserve">      城市维护建设税</t>
  </si>
  <si>
    <t>（六）文化旅游体育与传媒支出</t>
  </si>
  <si>
    <t xml:space="preserve">      房产税</t>
  </si>
  <si>
    <t>（七）社会保障和就业支出</t>
  </si>
  <si>
    <t xml:space="preserve">      印花税</t>
  </si>
  <si>
    <t>（八）卫生健康支出</t>
  </si>
  <si>
    <t xml:space="preserve">      城镇土地使用税</t>
  </si>
  <si>
    <t>（九）节能环保支出</t>
  </si>
  <si>
    <t xml:space="preserve">      土地增值税</t>
  </si>
  <si>
    <t>（十）城乡社区支出</t>
  </si>
  <si>
    <t xml:space="preserve">      车船税</t>
  </si>
  <si>
    <t>（十一）农林水支出</t>
  </si>
  <si>
    <t xml:space="preserve">      耕地占用税</t>
  </si>
  <si>
    <t>（十二）交通运输支出</t>
  </si>
  <si>
    <t xml:space="preserve">      契税</t>
  </si>
  <si>
    <t>（十三）资源勘探信息等支出</t>
  </si>
  <si>
    <t xml:space="preserve">   环境保护税</t>
  </si>
  <si>
    <t>（十四）商业服务业等支出</t>
  </si>
  <si>
    <t xml:space="preserve">   其他税收收入</t>
  </si>
  <si>
    <t>（十五）金融支出</t>
  </si>
  <si>
    <t>（二）非税收入</t>
  </si>
  <si>
    <t>（十六）自然资源海洋气象等支出</t>
  </si>
  <si>
    <t>其中：专项收入</t>
  </si>
  <si>
    <t>（十七）住房保障支出</t>
  </si>
  <si>
    <t xml:space="preserve">      行政事业性收费收入</t>
  </si>
  <si>
    <t>（十八）粮油物资储备支出</t>
  </si>
  <si>
    <t xml:space="preserve">      罚没收入</t>
  </si>
  <si>
    <t>（十九）灾害防治及应急管理支出</t>
  </si>
  <si>
    <t xml:space="preserve">      国有资本经营收入</t>
  </si>
  <si>
    <t>（二十）预备费</t>
  </si>
  <si>
    <t xml:space="preserve">      国有资源（资产）有偿使用收入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</si>
  <si>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</si>
  <si>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    捐赠收入</t>
  </si>
  <si>
    <t>（二十二）债务付息支出</t>
  </si>
  <si>
    <t xml:space="preserve">      政府住房基金收入</t>
  </si>
  <si>
    <t>（二十三）债务发行费用支出</t>
  </si>
  <si>
    <t xml:space="preserve">      其他收入</t>
  </si>
  <si>
    <t>二、上解上级支出</t>
  </si>
  <si>
    <t>二、转移性收入</t>
  </si>
  <si>
    <t>三、县对镇的补助支出</t>
  </si>
  <si>
    <t xml:space="preserve">  返还性收入</t>
  </si>
  <si>
    <t>四、债务还本支出</t>
  </si>
  <si>
    <t xml:space="preserve">  一般性转移支付收入</t>
  </si>
  <si>
    <t>五、年终结转</t>
  </si>
  <si>
    <t xml:space="preserve">  专项转移支付收入</t>
  </si>
  <si>
    <t>六、补充预算稳定调节基金</t>
  </si>
  <si>
    <t>三、债务转贷收入</t>
  </si>
  <si>
    <t>四、上年结余结转</t>
  </si>
  <si>
    <t>五、调入资金</t>
  </si>
  <si>
    <t>六、镇上解县</t>
  </si>
  <si>
    <t>收入合计</t>
  </si>
  <si>
    <t>支出合计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</si>
  <si>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</si>
  <si>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鹤山市龙口镇2019年一般公共预算收入执行情况表（以决算为准）</t>
  </si>
  <si>
    <t>单位:万元</t>
  </si>
  <si>
    <t>科目号</t>
  </si>
  <si>
    <t>年初预算</t>
  </si>
  <si>
    <t>为调整预算%</t>
  </si>
  <si>
    <t>去年实绩</t>
  </si>
  <si>
    <t>比去年
同期增减%</t>
  </si>
  <si>
    <t>比去年
同期增减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</si>
  <si>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</si>
  <si>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</si>
  <si>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</si>
  <si>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</si>
  <si>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</si>
  <si>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</si>
  <si>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</si>
  <si>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</si>
  <si>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</si>
  <si>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</si>
  <si>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</si>
  <si>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</si>
  <si>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</si>
  <si>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</si>
  <si>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</si>
  <si>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</si>
  <si>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</si>
  <si>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</si>
  <si>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</si>
  <si>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</si>
  <si>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</si>
  <si>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</si>
  <si>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</si>
  <si>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</si>
  <si>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</si>
  <si>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</si>
  <si>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</si>
  <si>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</si>
  <si>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</si>
  <si>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</si>
  <si>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</si>
  <si>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</si>
  <si>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</si>
  <si>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</si>
  <si>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</si>
  <si>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</si>
  <si>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</si>
  <si>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</si>
  <si>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</si>
  <si>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</si>
  <si>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</si>
  <si>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</si>
  <si>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</si>
  <si>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</si>
  <si>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</si>
  <si>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卫生健康共同财政事权转移支付收入</t>
  </si>
  <si>
    <t>节能环保共同财政事权转移支付收入</t>
  </si>
  <si>
    <t>农林水共同财政事权转移支付收入</t>
  </si>
  <si>
    <t>住房保障共同财政事权转移支付收入</t>
  </si>
  <si>
    <t>其他一般性转移支付收入</t>
  </si>
  <si>
    <t>专项转移支付收入</t>
  </si>
  <si>
    <t>地方政府一般债务转贷收入</t>
  </si>
  <si>
    <t>地方政府一般债券转贷收入</t>
  </si>
  <si>
    <t>上年结余收入</t>
  </si>
  <si>
    <t>调入一般公共预算资金</t>
  </si>
  <si>
    <t>从预算稳定调节基金调入一般公共预算</t>
  </si>
  <si>
    <t>从政府性基金预算调入一般公共预算</t>
  </si>
  <si>
    <t>从其他资金调入一般公共预算</t>
  </si>
  <si>
    <t>收  入  合  计</t>
  </si>
  <si>
    <r>
      <rPr>
        <sz val="11"/>
        <color theme="1"/>
        <rFont val="宋体"/>
        <charset val="134"/>
        <scheme val="minor"/>
      </rPr>
      <t>附件1-3</t>
    </r>
    <r>
      <rPr>
        <sz val="12"/>
        <rFont val="宋体"/>
        <charset val="134"/>
      </rPr>
      <t>：</t>
    </r>
  </si>
  <si>
    <t>鹤山市龙口镇2019年一般公共预算支出执行情况表（以决算为准）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</si>
  <si>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</si>
  <si>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</si>
  <si>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</si>
  <si>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</si>
  <si>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</si>
  <si>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</si>
  <si>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</si>
  <si>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</si>
  <si>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</si>
  <si>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</si>
  <si>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</si>
  <si>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</si>
  <si>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</si>
  <si>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</si>
  <si>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</si>
  <si>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</si>
  <si>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</si>
  <si>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</si>
  <si>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</si>
  <si>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</si>
  <si>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</si>
  <si>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</si>
  <si>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</si>
  <si>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</si>
  <si>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</si>
  <si>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</si>
  <si>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</si>
  <si>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</si>
  <si>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</si>
  <si>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</si>
  <si>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</si>
  <si>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</si>
  <si>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</si>
  <si>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</si>
  <si>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</si>
  <si>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</si>
  <si>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</si>
  <si>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</si>
  <si>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</si>
  <si>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</si>
  <si>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</si>
  <si>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</si>
  <si>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</si>
  <si>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</si>
  <si>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</si>
  <si>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</si>
  <si>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</si>
  <si>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</si>
  <si>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</si>
  <si>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</si>
  <si>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</si>
  <si>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</si>
  <si>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</si>
  <si>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</si>
  <si>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</si>
  <si>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</si>
  <si>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</si>
  <si>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</si>
  <si>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</si>
  <si>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</si>
  <si>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</si>
  <si>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</si>
  <si>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</si>
  <si>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</si>
  <si>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</si>
  <si>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</si>
  <si>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</si>
  <si>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</si>
  <si>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</si>
  <si>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</si>
  <si>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</si>
  <si>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</si>
  <si>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</si>
  <si>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</si>
  <si>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</si>
  <si>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</si>
  <si>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</si>
  <si>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</si>
  <si>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</si>
  <si>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</si>
  <si>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</si>
  <si>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</si>
  <si>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</si>
  <si>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</si>
  <si>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</si>
  <si>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</si>
  <si>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</si>
  <si>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</si>
  <si>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</si>
  <si>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</si>
  <si>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</si>
  <si>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</si>
  <si>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</si>
  <si>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</si>
  <si>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</si>
  <si>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</si>
  <si>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</si>
  <si>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</si>
  <si>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</si>
  <si>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</si>
  <si>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</si>
  <si>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</si>
  <si>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</si>
  <si>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</si>
  <si>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</si>
  <si>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</si>
  <si>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</si>
  <si>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</si>
  <si>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</si>
  <si>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</si>
  <si>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</si>
  <si>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</si>
  <si>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</si>
  <si>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</si>
  <si>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</si>
  <si>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</si>
  <si>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法制建设</t>
  </si>
  <si>
    <t>其他司法支出</t>
  </si>
  <si>
    <t xml:space="preserve"> 强制隔离戒毒</t>
  </si>
  <si>
    <t>强制隔离戒毒人员生活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</si>
  <si>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</si>
  <si>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</si>
  <si>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</si>
  <si>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</si>
  <si>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</si>
  <si>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</si>
  <si>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</si>
  <si>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</si>
  <si>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</si>
  <si>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</si>
  <si>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其他普通教育支出</t>
  </si>
  <si>
    <t xml:space="preserve"> 职业教育</t>
  </si>
  <si>
    <t>中专教育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</si>
  <si>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</si>
  <si>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</si>
  <si>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</si>
  <si>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</si>
  <si>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</si>
  <si>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</si>
  <si>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</si>
  <si>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</si>
  <si>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</si>
  <si>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</si>
  <si>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</si>
  <si>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</si>
  <si>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</si>
  <si>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</si>
  <si>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</si>
  <si>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</si>
  <si>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</si>
  <si>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</si>
  <si>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</si>
  <si>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</si>
  <si>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</si>
  <si>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</si>
  <si>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</si>
  <si>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</si>
  <si>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</si>
  <si>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</si>
  <si>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</si>
  <si>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</si>
  <si>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</si>
  <si>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</si>
  <si>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</si>
  <si>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</si>
  <si>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</si>
  <si>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</si>
  <si>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</si>
  <si>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</si>
  <si>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</si>
  <si>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</si>
  <si>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</si>
  <si>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</si>
  <si>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</si>
  <si>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</si>
  <si>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</si>
  <si>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</si>
  <si>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</si>
  <si>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</si>
  <si>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</si>
  <si>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</si>
  <si>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</si>
  <si>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</si>
  <si>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</si>
  <si>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</si>
  <si>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</si>
  <si>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</si>
  <si>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</si>
  <si>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</si>
  <si>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</si>
  <si>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</si>
  <si>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</si>
  <si>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</si>
  <si>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</si>
  <si>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</si>
  <si>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</si>
  <si>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</si>
  <si>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</si>
  <si>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</si>
  <si>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</si>
  <si>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</si>
  <si>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</si>
  <si>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</si>
  <si>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行政区划和地名管理</t>
  </si>
  <si>
    <t>其他民政管理事务支出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</si>
  <si>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</si>
  <si>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</si>
  <si>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</si>
  <si>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</si>
  <si>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</si>
  <si>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</si>
  <si>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</si>
  <si>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</si>
  <si>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</si>
  <si>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</si>
  <si>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</si>
  <si>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</si>
  <si>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</si>
  <si>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</si>
  <si>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</si>
  <si>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</si>
  <si>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</si>
  <si>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</si>
  <si>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</si>
  <si>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</si>
  <si>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</si>
  <si>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</si>
  <si>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</si>
  <si>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</si>
  <si>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</si>
  <si>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</si>
  <si>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</si>
  <si>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</si>
  <si>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</si>
  <si>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</si>
  <si>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</si>
  <si>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</si>
  <si>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</si>
  <si>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</si>
  <si>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</si>
  <si>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</si>
  <si>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</si>
  <si>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</si>
  <si>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</si>
  <si>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</si>
  <si>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</si>
  <si>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</si>
  <si>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</si>
  <si>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</si>
  <si>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</si>
  <si>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</si>
  <si>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</si>
  <si>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</si>
  <si>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</si>
  <si>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</si>
  <si>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</si>
  <si>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</si>
  <si>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</si>
  <si>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</si>
  <si>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</si>
  <si>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</si>
  <si>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</si>
  <si>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</si>
  <si>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</si>
  <si>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</si>
  <si>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</si>
  <si>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</si>
  <si>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</si>
  <si>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</si>
  <si>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</si>
  <si>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</si>
  <si>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</si>
  <si>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</si>
  <si>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</si>
  <si>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</si>
  <si>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</si>
  <si>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</si>
  <si>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</si>
  <si>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</si>
  <si>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</si>
  <si>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</si>
  <si>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</si>
  <si>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</si>
  <si>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</si>
  <si>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</si>
  <si>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</si>
  <si>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</si>
  <si>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</si>
  <si>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</si>
  <si>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</si>
  <si>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</si>
  <si>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</si>
  <si>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</si>
  <si>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</si>
  <si>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</si>
  <si>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</si>
  <si>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</si>
  <si>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</si>
  <si>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</si>
  <si>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</si>
  <si>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</si>
  <si>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</si>
  <si>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</si>
  <si>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</si>
  <si>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</si>
  <si>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</si>
  <si>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</si>
  <si>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</si>
  <si>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</si>
  <si>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</si>
  <si>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</si>
  <si>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</si>
  <si>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</si>
  <si>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</si>
  <si>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</si>
  <si>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</si>
  <si>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</si>
  <si>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</si>
  <si>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</si>
  <si>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</si>
  <si>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</si>
  <si>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</si>
  <si>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</si>
  <si>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</si>
  <si>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</si>
  <si>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</si>
  <si>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</si>
  <si>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</si>
  <si>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</si>
  <si>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</si>
  <si>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</si>
  <si>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</si>
  <si>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</si>
  <si>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</si>
  <si>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</si>
  <si>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</si>
  <si>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</si>
  <si>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</si>
  <si>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</si>
  <si>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</si>
  <si>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</si>
  <si>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</si>
  <si>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</si>
  <si>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</si>
  <si>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</si>
  <si>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</si>
  <si>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</si>
  <si>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</si>
  <si>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</si>
  <si>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</si>
  <si>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</si>
  <si>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</si>
  <si>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</si>
  <si>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</si>
  <si>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</si>
  <si>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</si>
  <si>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</si>
  <si>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</si>
  <si>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</si>
  <si>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</si>
  <si>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</si>
  <si>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</si>
  <si>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</si>
  <si>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</si>
  <si>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</si>
  <si>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</si>
  <si>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</si>
  <si>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</si>
  <si>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</si>
  <si>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</si>
  <si>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</si>
  <si>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</si>
  <si>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</si>
  <si>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</si>
  <si>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</si>
  <si>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</si>
  <si>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</si>
  <si>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</si>
  <si>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</si>
  <si>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</si>
  <si>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</si>
  <si>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</si>
  <si>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</si>
  <si>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</si>
  <si>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</si>
  <si>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</si>
  <si>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</si>
  <si>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</si>
  <si>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</si>
  <si>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</si>
  <si>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林业和草原</t>
  </si>
  <si>
    <t>事业机构</t>
  </si>
  <si>
    <t>森林培育</t>
  </si>
  <si>
    <t>技术推广与转化</t>
  </si>
  <si>
    <t>森林生态效益补偿</t>
  </si>
  <si>
    <t>执法与监督</t>
  </si>
  <si>
    <t>防灾减灾</t>
  </si>
  <si>
    <t>行业业务管理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</si>
  <si>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</si>
  <si>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</si>
  <si>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</si>
  <si>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</si>
  <si>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</si>
  <si>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</si>
  <si>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</si>
  <si>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</si>
  <si>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</si>
  <si>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</si>
  <si>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</si>
  <si>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</si>
  <si>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</si>
  <si>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</si>
  <si>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水利建设移民支出</t>
  </si>
  <si>
    <t>其他水利支出</t>
  </si>
  <si>
    <t xml:space="preserve"> 扶贫</t>
  </si>
  <si>
    <t>农村基础设施建设</t>
  </si>
  <si>
    <t>其他扶贫支出</t>
  </si>
  <si>
    <t xml:space="preserve"> 农村综合改革</t>
  </si>
  <si>
    <t>对村级一事一议的补助</t>
  </si>
  <si>
    <t>对村民委员会和村党支部的补助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</si>
  <si>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</si>
  <si>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</si>
  <si>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</si>
  <si>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</si>
  <si>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</si>
  <si>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</si>
  <si>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</si>
  <si>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</si>
  <si>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</si>
  <si>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</si>
  <si>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海事管理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</si>
  <si>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</si>
  <si>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</si>
  <si>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</si>
  <si>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</si>
  <si>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</si>
  <si>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</si>
  <si>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</si>
  <si>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</si>
  <si>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</si>
  <si>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</si>
  <si>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</si>
  <si>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</si>
  <si>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</si>
  <si>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</si>
  <si>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</si>
  <si>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</si>
  <si>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</si>
  <si>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</si>
  <si>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</si>
  <si>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</si>
  <si>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</si>
  <si>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</si>
  <si>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</si>
  <si>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</si>
  <si>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</si>
  <si>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</si>
  <si>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</si>
  <si>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</si>
  <si>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</si>
  <si>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</si>
  <si>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</si>
  <si>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</si>
  <si>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</si>
  <si>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</si>
  <si>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</si>
  <si>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</si>
  <si>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</si>
  <si>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</si>
  <si>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</si>
  <si>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</si>
  <si>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</si>
  <si>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</si>
  <si>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</si>
  <si>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公共租赁住房</t>
  </si>
  <si>
    <t xml:space="preserve"> 住房改革支出</t>
  </si>
  <si>
    <t>住房公积金</t>
  </si>
  <si>
    <t>其他单位住房公积金</t>
  </si>
  <si>
    <t>教育部门住房公积金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</si>
  <si>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</si>
  <si>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</si>
  <si>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</si>
  <si>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</si>
  <si>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</si>
  <si>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</si>
  <si>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</si>
  <si>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</si>
  <si>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</si>
  <si>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</si>
  <si>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</si>
  <si>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</si>
  <si>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</si>
  <si>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</si>
  <si>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</si>
  <si>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</si>
  <si>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</si>
  <si>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</si>
  <si>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</si>
  <si>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</si>
  <si>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</si>
  <si>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</si>
  <si>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</si>
  <si>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</si>
  <si>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</si>
  <si>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</si>
  <si>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</si>
  <si>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</si>
  <si>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</si>
  <si>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</si>
  <si>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</si>
  <si>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</si>
  <si>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</si>
  <si>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</si>
  <si>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</si>
  <si>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</si>
  <si>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</si>
  <si>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</si>
  <si>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</si>
  <si>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</si>
  <si>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</si>
  <si>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</si>
  <si>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</si>
  <si>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</si>
  <si>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</si>
  <si>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</si>
  <si>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</si>
  <si>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</si>
  <si>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</si>
  <si>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</si>
  <si>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r>
      <rPr>
        <sz val="11"/>
        <color theme="1"/>
        <rFont val="宋体"/>
        <charset val="134"/>
        <scheme val="minor"/>
      </rPr>
      <t>附件1-4</t>
    </r>
    <r>
      <rPr>
        <sz val="12"/>
        <rFont val="宋体"/>
        <charset val="134"/>
      </rPr>
      <t>：</t>
    </r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</si>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</sst>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"/>
    <numFmt numFmtId="178" formatCode="0.00_);[Red]\(0.00\)"/>
    <numFmt numFmtId="179" formatCode="#,##0.00_);[Red]\(#,##0.00\)"/>
    <numFmt numFmtId="180" formatCode="#,##0_);[Red]\(#,##0\)"/>
    <numFmt numFmtId="181" formatCode="0;[Red]0"/>
    <numFmt numFmtId="182" formatCode="#,##0.00_ "/>
    <numFmt numFmtId="183" formatCode="_ * #,##0.00_ ;_ * \-#,##0.00_ ;_ * &quot;-&quot;_ ;_ @_ "/>
  </numFmts>
  <fonts count="4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.5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1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0" fillId="6" borderId="7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7" fillId="20" borderId="11" applyNumberFormat="0" applyAlignment="0" applyProtection="0">
      <alignment vertical="center"/>
    </xf>
    <xf numFmtId="0" fontId="44" fillId="20" borderId="8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/>
    <xf numFmtId="0" fontId="28" fillId="3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0" borderId="0"/>
    <xf numFmtId="0" fontId="28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46" fillId="0" borderId="0"/>
  </cellStyleXfs>
  <cellXfs count="1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56" applyNumberFormat="1" applyFont="1" applyFill="1" applyBorder="1" applyAlignment="1">
      <alignment horizontal="center"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7" fontId="5" fillId="0" borderId="1" xfId="8" applyNumberFormat="1" applyFont="1" applyFill="1" applyBorder="1" applyAlignment="1">
      <alignment vertical="center" wrapText="1"/>
    </xf>
    <xf numFmtId="178" fontId="4" fillId="0" borderId="1" xfId="11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7" fontId="5" fillId="0" borderId="1" xfId="8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177" fontId="3" fillId="0" borderId="1" xfId="8" applyNumberFormat="1" applyFont="1" applyFill="1" applyBorder="1" applyAlignment="1">
      <alignment vertical="center"/>
    </xf>
    <xf numFmtId="178" fontId="9" fillId="0" borderId="1" xfId="11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indent="1"/>
    </xf>
    <xf numFmtId="177" fontId="6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179" fontId="4" fillId="0" borderId="1" xfId="1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179" fontId="9" fillId="0" borderId="1" xfId="1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1" fontId="5" fillId="0" borderId="1" xfId="8" applyNumberFormat="1" applyFont="1" applyFill="1" applyBorder="1" applyAlignment="1" applyProtection="1">
      <alignment horizontal="right" vertical="center"/>
    </xf>
    <xf numFmtId="180" fontId="5" fillId="0" borderId="1" xfId="8" applyNumberFormat="1" applyFont="1" applyFill="1" applyBorder="1" applyAlignment="1" applyProtection="1">
      <alignment vertical="center"/>
    </xf>
    <xf numFmtId="177" fontId="5" fillId="0" borderId="1" xfId="8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180" fontId="0" fillId="0" borderId="1" xfId="0" applyNumberFormat="1" applyFont="1" applyFill="1" applyBorder="1" applyAlignment="1">
      <alignment horizontal="right" vertical="center"/>
    </xf>
    <xf numFmtId="181" fontId="9" fillId="0" borderId="1" xfId="0" applyNumberFormat="1" applyFont="1" applyFill="1" applyBorder="1" applyAlignment="1">
      <alignment vertical="center"/>
    </xf>
    <xf numFmtId="176" fontId="4" fillId="0" borderId="1" xfId="11" applyNumberFormat="1" applyFont="1" applyFill="1" applyBorder="1" applyAlignment="1">
      <alignment vertical="center"/>
    </xf>
    <xf numFmtId="176" fontId="9" fillId="0" borderId="1" xfId="11" applyNumberFormat="1" applyFont="1" applyFill="1" applyBorder="1" applyAlignment="1">
      <alignment vertical="center"/>
    </xf>
    <xf numFmtId="181" fontId="9" fillId="0" borderId="1" xfId="0" applyNumberFormat="1" applyFont="1" applyFill="1" applyBorder="1" applyAlignment="1">
      <alignment horizontal="right" vertical="center"/>
    </xf>
    <xf numFmtId="177" fontId="0" fillId="0" borderId="0" xfId="0" applyNumberFormat="1" applyFill="1">
      <alignment vertical="center"/>
    </xf>
    <xf numFmtId="182" fontId="4" fillId="0" borderId="1" xfId="11" applyNumberFormat="1" applyFont="1" applyFill="1" applyBorder="1" applyAlignment="1">
      <alignment vertical="center"/>
    </xf>
    <xf numFmtId="182" fontId="9" fillId="0" borderId="1" xfId="1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indent="1"/>
    </xf>
    <xf numFmtId="177" fontId="3" fillId="0" borderId="1" xfId="8" applyNumberFormat="1" applyFont="1" applyFill="1" applyBorder="1" applyAlignment="1">
      <alignment horizontal="right" vertical="center"/>
    </xf>
    <xf numFmtId="177" fontId="5" fillId="0" borderId="1" xfId="8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 indent="1"/>
      <protection locked="0"/>
    </xf>
    <xf numFmtId="1" fontId="3" fillId="0" borderId="1" xfId="0" applyNumberFormat="1" applyFont="1" applyFill="1" applyBorder="1" applyAlignment="1" applyProtection="1">
      <alignment horizontal="left" vertical="center" indent="1"/>
      <protection locked="0"/>
    </xf>
    <xf numFmtId="1" fontId="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3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wrapText="1" indent="1"/>
    </xf>
    <xf numFmtId="0" fontId="14" fillId="0" borderId="0" xfId="54" applyFont="1" applyAlignment="1">
      <alignment vertical="center"/>
    </xf>
    <xf numFmtId="176" fontId="14" fillId="0" borderId="0" xfId="54" applyNumberFormat="1" applyFont="1" applyAlignment="1">
      <alignment vertical="center"/>
    </xf>
    <xf numFmtId="177" fontId="14" fillId="0" borderId="0" xfId="54" applyNumberFormat="1" applyFont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54" applyNumberFormat="1" applyFont="1" applyFill="1" applyAlignment="1">
      <alignment horizontal="center" vertical="center"/>
    </xf>
    <xf numFmtId="0" fontId="14" fillId="0" borderId="0" xfId="54" applyFont="1" applyAlignment="1"/>
    <xf numFmtId="176" fontId="14" fillId="0" borderId="0" xfId="54" applyNumberFormat="1" applyFont="1" applyAlignment="1"/>
    <xf numFmtId="177" fontId="15" fillId="0" borderId="0" xfId="54" applyNumberFormat="1" applyFont="1" applyAlignment="1">
      <alignment horizontal="right" vertical="center"/>
    </xf>
    <xf numFmtId="0" fontId="15" fillId="0" borderId="0" xfId="54" applyFont="1" applyAlignment="1">
      <alignment horizontal="right" vertical="center"/>
    </xf>
    <xf numFmtId="0" fontId="17" fillId="0" borderId="3" xfId="54" applyFont="1" applyFill="1" applyBorder="1" applyAlignment="1">
      <alignment horizontal="center" vertical="center"/>
    </xf>
    <xf numFmtId="0" fontId="17" fillId="0" borderId="5" xfId="54" applyFont="1" applyFill="1" applyBorder="1" applyAlignment="1">
      <alignment horizontal="center" vertical="center"/>
    </xf>
    <xf numFmtId="0" fontId="17" fillId="0" borderId="4" xfId="54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2" xfId="54" applyFont="1" applyBorder="1" applyAlignment="1">
      <alignment horizontal="center" vertical="center" wrapText="1"/>
    </xf>
    <xf numFmtId="41" fontId="5" fillId="0" borderId="1" xfId="54" applyNumberFormat="1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vertical="center"/>
    </xf>
    <xf numFmtId="180" fontId="5" fillId="0" borderId="1" xfId="57" applyNumberFormat="1" applyFont="1" applyFill="1" applyBorder="1" applyAlignment="1">
      <alignment vertical="center"/>
    </xf>
    <xf numFmtId="176" fontId="5" fillId="0" borderId="1" xfId="11" applyNumberFormat="1" applyFont="1" applyFill="1" applyBorder="1" applyAlignment="1">
      <alignment vertical="center"/>
    </xf>
    <xf numFmtId="41" fontId="18" fillId="0" borderId="1" xfId="54" applyNumberFormat="1" applyFont="1" applyBorder="1" applyAlignment="1">
      <alignment vertical="center"/>
    </xf>
    <xf numFmtId="182" fontId="18" fillId="0" borderId="1" xfId="54" applyNumberFormat="1" applyFont="1" applyBorder="1" applyAlignment="1">
      <alignment vertical="center"/>
    </xf>
    <xf numFmtId="0" fontId="3" fillId="0" borderId="1" xfId="54" applyFont="1" applyFill="1" applyBorder="1" applyAlignment="1">
      <alignment vertical="center"/>
    </xf>
    <xf numFmtId="180" fontId="3" fillId="0" borderId="1" xfId="57" applyNumberFormat="1" applyFont="1" applyFill="1" applyBorder="1" applyAlignment="1">
      <alignment vertical="center"/>
    </xf>
    <xf numFmtId="176" fontId="3" fillId="0" borderId="1" xfId="11" applyNumberFormat="1" applyFont="1" applyFill="1" applyBorder="1" applyAlignment="1">
      <alignment vertical="center"/>
    </xf>
    <xf numFmtId="0" fontId="3" fillId="0" borderId="1" xfId="54" applyFont="1" applyFill="1" applyBorder="1" applyAlignment="1">
      <alignment horizontal="left" vertical="center" wrapText="1"/>
    </xf>
    <xf numFmtId="41" fontId="19" fillId="0" borderId="1" xfId="54" applyNumberFormat="1" applyFont="1" applyBorder="1" applyAlignment="1">
      <alignment vertical="center"/>
    </xf>
    <xf numFmtId="183" fontId="19" fillId="0" borderId="1" xfId="54" applyNumberFormat="1" applyFont="1" applyBorder="1" applyAlignment="1">
      <alignment vertical="center"/>
    </xf>
    <xf numFmtId="0" fontId="3" fillId="0" borderId="1" xfId="47" applyFont="1" applyFill="1" applyBorder="1" applyAlignment="1">
      <alignment vertical="center"/>
    </xf>
    <xf numFmtId="41" fontId="19" fillId="0" borderId="1" xfId="54" applyNumberFormat="1" applyFont="1" applyFill="1" applyBorder="1" applyAlignment="1">
      <alignment vertical="center"/>
    </xf>
    <xf numFmtId="177" fontId="3" fillId="0" borderId="1" xfId="57" applyNumberFormat="1" applyFont="1" applyFill="1" applyBorder="1" applyAlignment="1">
      <alignment vertical="center"/>
    </xf>
    <xf numFmtId="0" fontId="5" fillId="0" borderId="1" xfId="54" applyFont="1" applyFill="1" applyBorder="1" applyAlignment="1">
      <alignment horizontal="left" vertical="center"/>
    </xf>
    <xf numFmtId="41" fontId="18" fillId="0" borderId="1" xfId="54" applyNumberFormat="1" applyFont="1" applyFill="1" applyBorder="1" applyAlignment="1">
      <alignment vertical="center"/>
    </xf>
    <xf numFmtId="183" fontId="18" fillId="0" borderId="1" xfId="54" applyNumberFormat="1" applyFont="1" applyFill="1" applyBorder="1" applyAlignment="1">
      <alignment vertical="center"/>
    </xf>
    <xf numFmtId="0" fontId="5" fillId="0" borderId="1" xfId="47" applyFont="1" applyFill="1" applyBorder="1" applyAlignment="1">
      <alignment vertical="center"/>
    </xf>
    <xf numFmtId="180" fontId="18" fillId="0" borderId="1" xfId="54" applyNumberFormat="1" applyFont="1" applyFill="1" applyBorder="1" applyAlignment="1">
      <alignment vertical="center"/>
    </xf>
    <xf numFmtId="180" fontId="19" fillId="0" borderId="1" xfId="54" applyNumberFormat="1" applyFont="1" applyFill="1" applyBorder="1" applyAlignment="1">
      <alignment vertical="center"/>
    </xf>
    <xf numFmtId="183" fontId="19" fillId="0" borderId="1" xfId="54" applyNumberFormat="1" applyFont="1" applyFill="1" applyBorder="1" applyAlignment="1">
      <alignment vertical="center"/>
    </xf>
    <xf numFmtId="1" fontId="3" fillId="0" borderId="1" xfId="54" applyNumberFormat="1" applyFont="1" applyFill="1" applyBorder="1" applyAlignment="1" applyProtection="1">
      <alignment horizontal="left" vertical="center"/>
      <protection locked="0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177" fontId="19" fillId="0" borderId="1" xfId="54" applyNumberFormat="1" applyFont="1" applyFill="1" applyBorder="1" applyAlignment="1">
      <alignment vertical="center"/>
    </xf>
    <xf numFmtId="41" fontId="5" fillId="0" borderId="1" xfId="54" applyNumberFormat="1" applyFont="1" applyFill="1" applyBorder="1" applyAlignment="1">
      <alignment vertical="center"/>
    </xf>
    <xf numFmtId="183" fontId="5" fillId="0" borderId="1" xfId="54" applyNumberFormat="1" applyFont="1" applyFill="1" applyBorder="1" applyAlignment="1">
      <alignment vertical="center"/>
    </xf>
    <xf numFmtId="0" fontId="16" fillId="0" borderId="0" xfId="54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49" fontId="20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3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千位分隔 2" xfId="56"/>
    <cellStyle name="千位分隔 3" xfId="57"/>
    <cellStyle name="样式 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J12" sqref="J12"/>
    </sheetView>
  </sheetViews>
  <sheetFormatPr defaultColWidth="9" defaultRowHeight="13.5"/>
  <cols>
    <col min="1" max="1" width="9" style="129"/>
    <col min="2" max="2" width="10.375" style="129" customWidth="1"/>
    <col min="3" max="3" width="9.625" style="129" customWidth="1"/>
    <col min="4" max="11" width="9" style="129"/>
    <col min="12" max="12" width="10" style="129" customWidth="1"/>
    <col min="13" max="16384" width="9" style="129"/>
  </cols>
  <sheetData>
    <row r="1" ht="14.25" spans="1:6">
      <c r="A1" s="129" t="s">
        <v>0</v>
      </c>
      <c r="B1" s="130"/>
      <c r="C1" s="130"/>
      <c r="D1" s="131"/>
      <c r="E1" s="132"/>
      <c r="F1" s="132"/>
    </row>
    <row r="2" ht="14.25" spans="1:4">
      <c r="A2" s="130"/>
      <c r="B2" s="130"/>
      <c r="C2" s="130"/>
      <c r="D2" s="131"/>
    </row>
    <row r="3" ht="14.25" spans="1:4">
      <c r="A3" s="133"/>
      <c r="B3" s="133"/>
      <c r="C3" s="133"/>
      <c r="D3" s="131"/>
    </row>
    <row r="4" ht="14.25" spans="1:4">
      <c r="A4" s="133"/>
      <c r="B4" s="133"/>
      <c r="C4" s="133"/>
      <c r="D4" s="131"/>
    </row>
    <row r="5" ht="14.25" spans="1:4">
      <c r="A5" s="133"/>
      <c r="B5" s="133"/>
      <c r="C5" s="133"/>
      <c r="D5" s="131"/>
    </row>
    <row r="6" ht="15.75" spans="1:3">
      <c r="A6" s="134"/>
      <c r="B6" s="134"/>
      <c r="C6" s="134"/>
    </row>
    <row r="7" ht="15.75" spans="1:3">
      <c r="A7" s="134"/>
      <c r="B7" s="134"/>
      <c r="C7" s="134"/>
    </row>
    <row r="8" ht="15.75" spans="1:3">
      <c r="A8" s="134"/>
      <c r="B8" s="134"/>
      <c r="C8" s="134"/>
    </row>
    <row r="9" ht="74.25" customHeight="1" spans="1:14">
      <c r="A9" s="135" t="s">
        <v>1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</row>
    <row r="17" ht="18.75" spans="1:13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ht="18.75" spans="1:13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ht="18.75" spans="1:13">
      <c r="A19" s="136"/>
      <c r="B19" s="136"/>
      <c r="C19" s="136"/>
      <c r="D19" s="136"/>
      <c r="E19" s="137"/>
      <c r="F19" s="136"/>
      <c r="G19" s="138"/>
      <c r="H19" s="138"/>
      <c r="I19" s="138"/>
      <c r="J19" s="136"/>
      <c r="K19" s="136"/>
      <c r="L19" s="136"/>
      <c r="M19" s="136"/>
    </row>
    <row r="20" ht="18.75" spans="1:13">
      <c r="A20" s="136"/>
      <c r="B20" s="136"/>
      <c r="C20" s="136"/>
      <c r="D20" s="136"/>
      <c r="E20" s="137"/>
      <c r="F20" s="136"/>
      <c r="G20" s="138"/>
      <c r="H20" s="138"/>
      <c r="I20" s="138"/>
      <c r="J20" s="136"/>
      <c r="K20" s="136"/>
      <c r="L20" s="136"/>
      <c r="M20" s="136"/>
    </row>
    <row r="21" ht="18.75" spans="1:13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2" ht="18.75" spans="1:13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</row>
    <row r="23" ht="18.75" spans="1:13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ht="18.75" spans="1:13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</row>
    <row r="25" ht="18.75" spans="1:13">
      <c r="A25" s="136"/>
      <c r="C25" s="136"/>
      <c r="E25" s="136"/>
      <c r="F25" s="136"/>
      <c r="G25" s="136"/>
      <c r="H25" s="136"/>
      <c r="I25" s="136"/>
      <c r="J25" s="136"/>
      <c r="K25" s="136"/>
      <c r="L25" s="139"/>
      <c r="M25" s="136"/>
    </row>
  </sheetData>
  <mergeCells count="1">
    <mergeCell ref="A9:N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selection activeCell="C29" sqref="C29"/>
    </sheetView>
  </sheetViews>
  <sheetFormatPr defaultColWidth="11.375" defaultRowHeight="13.5"/>
  <cols>
    <col min="1" max="1" width="33.375" style="85" customWidth="1"/>
    <col min="2" max="3" width="11.375" style="85" customWidth="1"/>
    <col min="4" max="4" width="12.625" style="86" customWidth="1"/>
    <col min="5" max="5" width="30.125" style="85" customWidth="1"/>
    <col min="6" max="6" width="11.375" style="85" customWidth="1"/>
    <col min="7" max="7" width="11.375" style="87" customWidth="1"/>
    <col min="8" max="8" width="11.375" style="85" customWidth="1"/>
    <col min="9" max="9" width="12" style="85" customWidth="1"/>
    <col min="10" max="253" width="9" style="85" customWidth="1"/>
    <col min="254" max="254" width="36.125" style="85" customWidth="1"/>
    <col min="255" max="16384" width="11.375" style="85"/>
  </cols>
  <sheetData>
    <row r="1" ht="14.25" spans="1:1">
      <c r="A1" s="88" t="s">
        <v>2</v>
      </c>
    </row>
    <row r="2" ht="25.5" spans="1:9">
      <c r="A2" s="89" t="s">
        <v>3</v>
      </c>
      <c r="B2" s="89"/>
      <c r="C2" s="89"/>
      <c r="D2" s="89"/>
      <c r="E2" s="89"/>
      <c r="F2" s="89"/>
      <c r="G2" s="89"/>
      <c r="H2" s="89"/>
      <c r="I2" s="128"/>
    </row>
    <row r="3" ht="14.25" spans="1:9">
      <c r="A3" s="90"/>
      <c r="B3" s="90"/>
      <c r="C3" s="90"/>
      <c r="D3" s="91"/>
      <c r="E3" s="90"/>
      <c r="F3" s="90"/>
      <c r="G3" s="92"/>
      <c r="H3" s="93" t="s">
        <v>4</v>
      </c>
      <c r="I3" s="93"/>
    </row>
    <row r="4" ht="14.25" spans="1:8">
      <c r="A4" s="94" t="s">
        <v>5</v>
      </c>
      <c r="B4" s="95"/>
      <c r="C4" s="95"/>
      <c r="D4" s="96"/>
      <c r="E4" s="94" t="s">
        <v>6</v>
      </c>
      <c r="F4" s="95"/>
      <c r="G4" s="95"/>
      <c r="H4" s="96"/>
    </row>
    <row r="5" ht="27" spans="1:8">
      <c r="A5" s="97" t="s">
        <v>7</v>
      </c>
      <c r="B5" s="98" t="s">
        <v>8</v>
      </c>
      <c r="C5" s="99" t="s">
        <v>9</v>
      </c>
      <c r="D5" s="100" t="s">
        <v>10</v>
      </c>
      <c r="E5" s="97" t="s">
        <v>7</v>
      </c>
      <c r="F5" s="98" t="s">
        <v>8</v>
      </c>
      <c r="G5" s="101" t="s">
        <v>9</v>
      </c>
      <c r="H5" s="99" t="s">
        <v>10</v>
      </c>
    </row>
    <row r="6" spans="1:8">
      <c r="A6" s="102" t="s">
        <v>11</v>
      </c>
      <c r="B6" s="103">
        <f>龙口镇一般公共预算收入!D5</f>
        <v>12489.1</v>
      </c>
      <c r="C6" s="103">
        <f>龙口镇一般公共预算收入!E5</f>
        <v>11442</v>
      </c>
      <c r="D6" s="104">
        <f>龙口镇一般公共预算收入!H5</f>
        <v>1.49015433741352</v>
      </c>
      <c r="E6" s="102" t="s">
        <v>12</v>
      </c>
      <c r="F6" s="105">
        <f>'龙口镇一般公共预算支出（功能）'!D6</f>
        <v>18597</v>
      </c>
      <c r="G6" s="105">
        <f>'龙口镇一般公共预算支出（功能）'!E6</f>
        <v>16629</v>
      </c>
      <c r="H6" s="106">
        <f>'龙口镇一般公共预算支出（功能）'!H6</f>
        <v>-1.22950819672131</v>
      </c>
    </row>
    <row r="7" spans="1:8">
      <c r="A7" s="107" t="s">
        <v>13</v>
      </c>
      <c r="B7" s="108">
        <f>龙口镇一般公共预算收入!D6</f>
        <v>9638.1</v>
      </c>
      <c r="C7" s="108">
        <f>龙口镇一般公共预算收入!E6</f>
        <v>7131</v>
      </c>
      <c r="D7" s="109">
        <f>龙口镇一般公共预算收入!H6</f>
        <v>-16.2929921352271</v>
      </c>
      <c r="E7" s="110" t="s">
        <v>14</v>
      </c>
      <c r="F7" s="111">
        <f>'龙口镇一般公共预算支出（功能）'!D7</f>
        <v>5058</v>
      </c>
      <c r="G7" s="111">
        <f>'龙口镇一般公共预算支出（功能）'!E7</f>
        <v>4074</v>
      </c>
      <c r="H7" s="112">
        <f>'龙口镇一般公共预算支出（功能）'!H7</f>
        <v>8.14972126360499</v>
      </c>
    </row>
    <row r="8" spans="1:8">
      <c r="A8" s="113" t="s">
        <v>15</v>
      </c>
      <c r="B8" s="108">
        <f>龙口镇一般公共预算收入!D7</f>
        <v>4399.2</v>
      </c>
      <c r="C8" s="108">
        <f>龙口镇一般公共预算收入!E7</f>
        <v>3465</v>
      </c>
      <c r="D8" s="109">
        <f>龙口镇一般公共预算收入!H7</f>
        <v>-19.8287829708468</v>
      </c>
      <c r="E8" s="110" t="s">
        <v>16</v>
      </c>
      <c r="F8" s="111">
        <f>'龙口镇一般公共预算支出（功能）'!D149</f>
        <v>0</v>
      </c>
      <c r="G8" s="111">
        <f>'龙口镇一般公共预算支出（功能）'!E149</f>
        <v>0</v>
      </c>
      <c r="H8" s="112" t="str">
        <f>'龙口镇一般公共预算支出（功能）'!H149</f>
        <v/>
      </c>
    </row>
    <row r="9" spans="1:8">
      <c r="A9" s="113" t="s">
        <v>17</v>
      </c>
      <c r="B9" s="108">
        <f>龙口镇一般公共预算收入!D8</f>
        <v>858.6</v>
      </c>
      <c r="C9" s="108">
        <f>龙口镇一般公共预算收入!E8</f>
        <v>724</v>
      </c>
      <c r="D9" s="109">
        <f>龙口镇一般公共预算收入!H8</f>
        <v>0.277008310249307</v>
      </c>
      <c r="E9" s="110" t="s">
        <v>18</v>
      </c>
      <c r="F9" s="111">
        <f>'龙口镇一般公共预算支出（功能）'!D156</f>
        <v>275</v>
      </c>
      <c r="G9" s="111">
        <f>'龙口镇一般公共预算支出（功能）'!E156</f>
        <v>255</v>
      </c>
      <c r="H9" s="112">
        <f>'龙口镇一般公共预算支出（功能）'!H156</f>
        <v>10.8695652173913</v>
      </c>
    </row>
    <row r="10" spans="1:8">
      <c r="A10" s="113" t="s">
        <v>19</v>
      </c>
      <c r="B10" s="108">
        <f>龙口镇一般公共预算收入!D9</f>
        <v>284.4</v>
      </c>
      <c r="C10" s="108">
        <f>龙口镇一般公共预算收入!E9</f>
        <v>253</v>
      </c>
      <c r="D10" s="109">
        <f>龙口镇一般公共预算收入!H9</f>
        <v>35.2941176470588</v>
      </c>
      <c r="E10" s="110" t="s">
        <v>20</v>
      </c>
      <c r="F10" s="111">
        <f>'龙口镇一般公共预算支出（功能）'!D192</f>
        <v>3243</v>
      </c>
      <c r="G10" s="111">
        <f>'龙口镇一般公共预算支出（功能）'!E192</f>
        <v>4026</v>
      </c>
      <c r="H10" s="112">
        <f>'龙口镇一般公共预算支出（功能）'!H192</f>
        <v>9.07613112977513</v>
      </c>
    </row>
    <row r="11" spans="1:8">
      <c r="A11" s="113" t="s">
        <v>21</v>
      </c>
      <c r="B11" s="108">
        <f>龙口镇一般公共预算收入!D10</f>
        <v>152.1</v>
      </c>
      <c r="C11" s="108">
        <f>龙口镇一般公共预算收入!E10</f>
        <v>0</v>
      </c>
      <c r="D11" s="109">
        <f>龙口镇一般公共预算收入!H10</f>
        <v>-100</v>
      </c>
      <c r="E11" s="110" t="s">
        <v>22</v>
      </c>
      <c r="F11" s="111">
        <f>'龙口镇一般公共预算支出（功能）'!D227</f>
        <v>0</v>
      </c>
      <c r="G11" s="111">
        <f>'龙口镇一般公共预算支出（功能）'!E227</f>
        <v>0</v>
      </c>
      <c r="H11" s="112" t="str">
        <f>'龙口镇一般公共预算支出（功能）'!H227</f>
        <v/>
      </c>
    </row>
    <row r="12" spans="1:8">
      <c r="A12" s="113" t="s">
        <v>23</v>
      </c>
      <c r="B12" s="108">
        <f>龙口镇一般公共预算收入!D11</f>
        <v>1492.2</v>
      </c>
      <c r="C12" s="108">
        <f>龙口镇一般公共预算收入!E11</f>
        <v>746</v>
      </c>
      <c r="D12" s="109">
        <f>龙口镇一般公共预算收入!H11</f>
        <v>-42.8352490421456</v>
      </c>
      <c r="E12" s="110" t="s">
        <v>24</v>
      </c>
      <c r="F12" s="114">
        <f>'龙口镇一般公共预算支出（功能）'!D239</f>
        <v>32</v>
      </c>
      <c r="G12" s="114">
        <f>'龙口镇一般公共预算支出（功能）'!E239</f>
        <v>82</v>
      </c>
      <c r="H12" s="112">
        <f>'龙口镇一般公共预算支出（功能）'!H239</f>
        <v>64</v>
      </c>
    </row>
    <row r="13" spans="1:8">
      <c r="A13" s="113" t="s">
        <v>25</v>
      </c>
      <c r="B13" s="108">
        <f>龙口镇一般公共预算收入!D12</f>
        <v>594</v>
      </c>
      <c r="C13" s="108">
        <f>龙口镇一般公共预算收入!E12</f>
        <v>1075</v>
      </c>
      <c r="D13" s="109">
        <f>龙口镇一般公共预算收入!H12</f>
        <v>105.938697318008</v>
      </c>
      <c r="E13" s="110" t="s">
        <v>26</v>
      </c>
      <c r="F13" s="111">
        <f>'龙口镇一般公共预算支出（功能）'!D275</f>
        <v>3814</v>
      </c>
      <c r="G13" s="111">
        <f>'龙口镇一般公共预算支出（功能）'!E275</f>
        <v>4525</v>
      </c>
      <c r="H13" s="112">
        <f>'龙口镇一般公共预算支出（功能）'!H275</f>
        <v>5.8727187646233</v>
      </c>
    </row>
    <row r="14" spans="1:8">
      <c r="A14" s="113" t="s">
        <v>27</v>
      </c>
      <c r="B14" s="108">
        <f>龙口镇一般公共预算收入!D13</f>
        <v>256.5</v>
      </c>
      <c r="C14" s="108">
        <f>龙口镇一般公共预算收入!E13</f>
        <v>234</v>
      </c>
      <c r="D14" s="109">
        <f>龙口镇一般公共预算收入!H13</f>
        <v>8.33333333333333</v>
      </c>
      <c r="E14" s="110" t="s">
        <v>28</v>
      </c>
      <c r="F14" s="111">
        <f>'龙口镇一般公共预算支出（功能）'!D370</f>
        <v>3606</v>
      </c>
      <c r="G14" s="111">
        <f>'龙口镇一般公共预算支出（功能）'!E370</f>
        <v>2466</v>
      </c>
      <c r="H14" s="112">
        <f>'龙口镇一般公共预算支出（功能）'!H370</f>
        <v>6.29310344827586</v>
      </c>
    </row>
    <row r="15" spans="1:8">
      <c r="A15" s="113" t="s">
        <v>29</v>
      </c>
      <c r="B15" s="108">
        <f>龙口镇一般公共预算收入!D14</f>
        <v>1189.8</v>
      </c>
      <c r="C15" s="108">
        <f>龙口镇一般公共预算收入!E14</f>
        <v>450</v>
      </c>
      <c r="D15" s="109">
        <f>龙口镇一般公共预算收入!H14</f>
        <v>-55.4013875123885</v>
      </c>
      <c r="E15" s="110" t="s">
        <v>30</v>
      </c>
      <c r="F15" s="111">
        <f>'龙口镇一般公共预算支出（功能）'!D426</f>
        <v>73</v>
      </c>
      <c r="G15" s="111">
        <f>'龙口镇一般公共预算支出（功能）'!E426</f>
        <v>65</v>
      </c>
      <c r="H15" s="112">
        <f>'龙口镇一般公共预算支出（功能）'!H426</f>
        <v>261.111111111111</v>
      </c>
    </row>
    <row r="16" spans="1:8">
      <c r="A16" s="113" t="s">
        <v>31</v>
      </c>
      <c r="B16" s="108">
        <f>龙口镇一般公共预算收入!D15</f>
        <v>261</v>
      </c>
      <c r="C16" s="108">
        <f>龙口镇一般公共预算收入!E15</f>
        <v>139</v>
      </c>
      <c r="D16" s="109">
        <f>龙口镇一般公共预算收入!H15</f>
        <v>51.0869565217391</v>
      </c>
      <c r="E16" s="110" t="s">
        <v>32</v>
      </c>
      <c r="F16" s="111">
        <f>'龙口镇一般公共预算支出（功能）'!D456</f>
        <v>45</v>
      </c>
      <c r="G16" s="111">
        <f>'龙口镇一般公共预算支出（功能）'!E456</f>
        <v>243</v>
      </c>
      <c r="H16" s="112">
        <f>'龙口镇一般公共预算支出（功能）'!H456</f>
        <v>122.935779816514</v>
      </c>
    </row>
    <row r="17" spans="1:8">
      <c r="A17" s="113" t="s">
        <v>33</v>
      </c>
      <c r="B17" s="108">
        <f>龙口镇一般公共预算收入!D16</f>
        <v>93.6</v>
      </c>
      <c r="C17" s="108">
        <f>龙口镇一般公共预算收入!E16</f>
        <v>2</v>
      </c>
      <c r="D17" s="109">
        <f>龙口镇一般公共预算收入!H16</f>
        <v>-77.7777777777778</v>
      </c>
      <c r="E17" s="110" t="s">
        <v>34</v>
      </c>
      <c r="F17" s="111">
        <f>'龙口镇一般公共预算支出（功能）'!D474</f>
        <v>2160</v>
      </c>
      <c r="G17" s="111">
        <f>'龙口镇一般公共预算支出（功能）'!E474</f>
        <v>486</v>
      </c>
      <c r="H17" s="112">
        <f>'龙口镇一般公共预算支出（功能）'!H474</f>
        <v>-77.6243093922652</v>
      </c>
    </row>
    <row r="18" spans="1:8">
      <c r="A18" s="113" t="s">
        <v>35</v>
      </c>
      <c r="B18" s="108">
        <f>龙口镇一般公共预算收入!D17</f>
        <v>0</v>
      </c>
      <c r="C18" s="108">
        <f>龙口镇一般公共预算收入!E17</f>
        <v>0</v>
      </c>
      <c r="D18" s="109" t="str">
        <f>龙口镇一般公共预算收入!H17</f>
        <v/>
      </c>
      <c r="E18" s="110" t="s">
        <v>36</v>
      </c>
      <c r="F18" s="111">
        <f>'龙口镇一般公共预算支出（功能）'!D539</f>
        <v>75</v>
      </c>
      <c r="G18" s="111">
        <f>'龙口镇一般公共预算支出（功能）'!E539</f>
        <v>168</v>
      </c>
      <c r="H18" s="112">
        <f>'龙口镇一般公共预算支出（功能）'!H539</f>
        <v>3260</v>
      </c>
    </row>
    <row r="19" spans="1:8">
      <c r="A19" s="113" t="s">
        <v>37</v>
      </c>
      <c r="B19" s="108">
        <f>龙口镇一般公共预算收入!D18</f>
        <v>0</v>
      </c>
      <c r="C19" s="108">
        <f>龙口镇一般公共预算收入!E18</f>
        <v>0</v>
      </c>
      <c r="D19" s="109" t="str">
        <f>龙口镇一般公共预算收入!H18</f>
        <v/>
      </c>
      <c r="E19" s="110" t="s">
        <v>38</v>
      </c>
      <c r="F19" s="111">
        <f>'龙口镇一般公共预算支出（功能）'!D558</f>
        <v>14</v>
      </c>
      <c r="G19" s="111">
        <f>'龙口镇一般公共预算支出（功能）'!E558</f>
        <v>0</v>
      </c>
      <c r="H19" s="112" t="str">
        <f>'龙口镇一般公共预算支出（功能）'!H558</f>
        <v/>
      </c>
    </row>
    <row r="20" spans="1:8">
      <c r="A20" s="70" t="s">
        <v>39</v>
      </c>
      <c r="B20" s="108">
        <f>龙口镇一般公共预算收入!D19</f>
        <v>56.7</v>
      </c>
      <c r="C20" s="108">
        <f>龙口镇一般公共预算收入!E19</f>
        <v>43</v>
      </c>
      <c r="D20" s="109">
        <f>龙口镇一般公共预算收入!H19</f>
        <v>-4.44444444444444</v>
      </c>
      <c r="E20" s="110" t="s">
        <v>40</v>
      </c>
      <c r="F20" s="111">
        <f>'龙口镇一般公共预算支出（功能）'!D568</f>
        <v>0</v>
      </c>
      <c r="G20" s="111">
        <f>'龙口镇一般公共预算支出（功能）'!E568</f>
        <v>0</v>
      </c>
      <c r="H20" s="112">
        <f>'龙口镇一般公共预算支出（功能）'!H568</f>
        <v>-100</v>
      </c>
    </row>
    <row r="21" spans="1:8">
      <c r="A21" s="70" t="s">
        <v>41</v>
      </c>
      <c r="B21" s="108">
        <f>龙口镇一般公共预算收入!D20</f>
        <v>0</v>
      </c>
      <c r="C21" s="108">
        <f>龙口镇一般公共预算收入!E20</f>
        <v>0</v>
      </c>
      <c r="D21" s="109" t="str">
        <f>龙口镇一般公共预算收入!H20</f>
        <v/>
      </c>
      <c r="E21" s="110" t="s">
        <v>42</v>
      </c>
      <c r="F21" s="111">
        <f>'龙口镇一般公共预算支出（功能）'!D577</f>
        <v>0</v>
      </c>
      <c r="G21" s="111">
        <f>'龙口镇一般公共预算支出（功能）'!E577</f>
        <v>0</v>
      </c>
      <c r="H21" s="112" t="str">
        <f>'龙口镇一般公共预算支出（功能）'!H577</f>
        <v/>
      </c>
    </row>
    <row r="22" spans="1:8">
      <c r="A22" s="107" t="s">
        <v>43</v>
      </c>
      <c r="B22" s="108">
        <f>龙口镇一般公共预算收入!D21</f>
        <v>2851</v>
      </c>
      <c r="C22" s="108">
        <f>龙口镇一般公共预算收入!E21</f>
        <v>4311</v>
      </c>
      <c r="D22" s="109">
        <f>龙口镇一般公共预算收入!H21</f>
        <v>56.4791288566243</v>
      </c>
      <c r="E22" s="110" t="s">
        <v>44</v>
      </c>
      <c r="F22" s="111">
        <f>'龙口镇一般公共预算支出（功能）'!D580</f>
        <v>0</v>
      </c>
      <c r="G22" s="111">
        <f>'龙口镇一般公共预算支出（功能）'!E580</f>
        <v>45</v>
      </c>
      <c r="H22" s="112">
        <f>'龙口镇一般公共预算支出（功能）'!H580</f>
        <v>-11.7647058823529</v>
      </c>
    </row>
    <row r="23" spans="1:8">
      <c r="A23" s="113" t="s">
        <v>45</v>
      </c>
      <c r="B23" s="108">
        <f>龙口镇一般公共预算收入!D22</f>
        <v>240</v>
      </c>
      <c r="C23" s="108">
        <f>龙口镇一般公共预算收入!E22</f>
        <v>0</v>
      </c>
      <c r="D23" s="109" t="str">
        <f>龙口镇一般公共预算收入!H22</f>
        <v/>
      </c>
      <c r="E23" s="110" t="s">
        <v>46</v>
      </c>
      <c r="F23" s="111">
        <f>'龙口镇一般公共预算支出（功能）'!D592</f>
        <v>155</v>
      </c>
      <c r="G23" s="111">
        <f>'龙口镇一般公共预算支出（功能）'!E592</f>
        <v>161</v>
      </c>
      <c r="H23" s="112">
        <f>'龙口镇一般公共预算支出（功能）'!H592</f>
        <v>23.8461538461538</v>
      </c>
    </row>
    <row r="24" spans="1:8">
      <c r="A24" s="113" t="s">
        <v>47</v>
      </c>
      <c r="B24" s="108">
        <f>龙口镇一般公共预算收入!D23</f>
        <v>0</v>
      </c>
      <c r="C24" s="108">
        <f>龙口镇一般公共预算收入!E23</f>
        <v>0</v>
      </c>
      <c r="D24" s="109" t="str">
        <f>龙口镇一般公共预算收入!H23</f>
        <v/>
      </c>
      <c r="E24" s="110" t="s">
        <v>48</v>
      </c>
      <c r="F24" s="111">
        <f>'龙口镇一般公共预算支出（功能）'!D603</f>
        <v>0</v>
      </c>
      <c r="G24" s="111">
        <f>'龙口镇一般公共预算支出（功能）'!E603</f>
        <v>0</v>
      </c>
      <c r="H24" s="112" t="str">
        <f>'龙口镇一般公共预算支出（功能）'!H603</f>
        <v/>
      </c>
    </row>
    <row r="25" spans="1:8">
      <c r="A25" s="113" t="s">
        <v>49</v>
      </c>
      <c r="B25" s="108">
        <f>龙口镇一般公共预算收入!D24</f>
        <v>0</v>
      </c>
      <c r="C25" s="108">
        <f>龙口镇一般公共预算收入!E24</f>
        <v>0</v>
      </c>
      <c r="D25" s="109" t="str">
        <f>龙口镇一般公共预算收入!H24</f>
        <v/>
      </c>
      <c r="E25" s="110" t="s">
        <v>50</v>
      </c>
      <c r="F25" s="111">
        <f>'龙口镇一般公共预算支出（功能）'!D618</f>
        <v>47</v>
      </c>
      <c r="G25" s="111">
        <f>'龙口镇一般公共预算支出（功能）'!E618</f>
        <v>33</v>
      </c>
      <c r="H25" s="112">
        <f>'龙口镇一般公共预算支出（功能）'!H618</f>
        <v>83.3333333333333</v>
      </c>
    </row>
    <row r="26" spans="1:8">
      <c r="A26" s="113" t="s">
        <v>51</v>
      </c>
      <c r="B26" s="108">
        <f>龙口镇一般公共预算收入!D25</f>
        <v>0</v>
      </c>
      <c r="C26" s="108">
        <f>龙口镇一般公共预算收入!E25</f>
        <v>0</v>
      </c>
      <c r="D26" s="109" t="str">
        <f>龙口镇一般公共预算收入!H25</f>
        <v/>
      </c>
      <c r="E26" s="110" t="s">
        <v>52</v>
      </c>
      <c r="F26" s="111">
        <f>'龙口镇一般公共预算支出（功能）'!D638</f>
        <v>0</v>
      </c>
      <c r="G26" s="111">
        <f>'龙口镇一般公共预算支出（功能）'!E638</f>
        <v>0</v>
      </c>
      <c r="H26" s="112" t="str">
        <f>'龙口镇一般公共预算支出（功能）'!H638</f>
        <v/>
      </c>
    </row>
    <row r="27" spans="1:8">
      <c r="A27" s="113" t="s">
        <v>53</v>
      </c>
      <c r="B27" s="108">
        <f>龙口镇一般公共预算收入!D26</f>
        <v>2611</v>
      </c>
      <c r="C27" s="108">
        <f>龙口镇一般公共预算收入!E26</f>
        <v>4311</v>
      </c>
      <c r="D27" s="109">
        <f>龙口镇一般公共预算收入!H26</f>
        <v>56.4791288566243</v>
      </c>
      <c r="E27" s="110" t="s">
        <v>54</v>
      </c>
      <c r="F27" s="114">
        <f>'龙口镇一般公共预算支出（功能）'!D639</f>
        <v>0</v>
      </c>
      <c r="G27" s="114">
        <f>'龙口镇一般公共预算支出（功能）'!E639</f>
        <v>0</v>
      </c>
      <c r="H27" s="112" t="str">
        <f>'龙口镇一般公共预算支出（功能）'!H639</f>
        <v/>
      </c>
    </row>
    <row r="28" spans="1:8">
      <c r="A28" s="113" t="s">
        <v>55</v>
      </c>
      <c r="B28" s="108">
        <f>龙口镇一般公共预算收入!D27</f>
        <v>0</v>
      </c>
      <c r="C28" s="108">
        <f>龙口镇一般公共预算收入!E27</f>
        <v>0</v>
      </c>
      <c r="D28" s="109" t="str">
        <f>龙口镇一般公共预算收入!H27</f>
        <v/>
      </c>
      <c r="E28" s="110" t="s">
        <v>56</v>
      </c>
      <c r="F28" s="111">
        <f>'龙口镇一般公共预算支出（功能）'!D643</f>
        <v>0</v>
      </c>
      <c r="G28" s="111">
        <f>'龙口镇一般公共预算支出（功能）'!E643</f>
        <v>0</v>
      </c>
      <c r="H28" s="112" t="str">
        <f>'龙口镇一般公共预算支出（功能）'!H643</f>
        <v/>
      </c>
    </row>
    <row r="29" spans="1:8">
      <c r="A29" s="113" t="s">
        <v>57</v>
      </c>
      <c r="B29" s="108">
        <f>龙口镇一般公共预算收入!D28</f>
        <v>0</v>
      </c>
      <c r="C29" s="108">
        <f>龙口镇一般公共预算收入!E28</f>
        <v>0</v>
      </c>
      <c r="D29" s="109" t="str">
        <f>龙口镇一般公共预算收入!H28</f>
        <v/>
      </c>
      <c r="E29" s="110" t="s">
        <v>58</v>
      </c>
      <c r="F29" s="111">
        <f>'龙口镇一般公共预算支出（功能）'!D646</f>
        <v>0</v>
      </c>
      <c r="G29" s="111">
        <f>'龙口镇一般公共预算支出（功能）'!E646</f>
        <v>0</v>
      </c>
      <c r="H29" s="112" t="str">
        <f>'龙口镇一般公共预算支出（功能）'!H646</f>
        <v/>
      </c>
    </row>
    <row r="30" spans="1:8">
      <c r="A30" s="113" t="s">
        <v>59</v>
      </c>
      <c r="B30" s="108">
        <f>龙口镇一般公共预算收入!D29</f>
        <v>0</v>
      </c>
      <c r="C30" s="115">
        <f>龙口镇一般公共预算收入!E29</f>
        <v>0</v>
      </c>
      <c r="D30" s="109" t="str">
        <f>龙口镇一般公共预算收入!H29</f>
        <v/>
      </c>
      <c r="E30" s="116" t="s">
        <v>60</v>
      </c>
      <c r="F30" s="117">
        <f>'龙口镇一般公共预算支出（功能）'!D648</f>
        <v>2130</v>
      </c>
      <c r="G30" s="117">
        <f>'龙口镇一般公共预算支出（功能）'!E648</f>
        <v>1277</v>
      </c>
      <c r="H30" s="118">
        <f>'龙口镇一般公共预算支出（功能）'!H648</f>
        <v>8.40407470288625</v>
      </c>
    </row>
    <row r="31" spans="1:8">
      <c r="A31" s="119" t="s">
        <v>61</v>
      </c>
      <c r="B31" s="120">
        <f>龙口镇一般公共预算收入!D30</f>
        <v>8165</v>
      </c>
      <c r="C31" s="120">
        <f>龙口镇一般公共预算收入!E30</f>
        <v>6391</v>
      </c>
      <c r="D31" s="104">
        <f>龙口镇一般公共预算收入!H30</f>
        <v>-6.19404080434464</v>
      </c>
      <c r="E31" s="116" t="s">
        <v>62</v>
      </c>
      <c r="F31" s="117">
        <f>'龙口镇一般公共预算支出（功能）'!D654</f>
        <v>0</v>
      </c>
      <c r="G31" s="117">
        <f>'龙口镇一般公共预算支出（功能）'!E654</f>
        <v>0</v>
      </c>
      <c r="H31" s="118" t="str">
        <f>'龙口镇一般公共预算支出（功能）'!H654</f>
        <v/>
      </c>
    </row>
    <row r="32" spans="1:8">
      <c r="A32" s="107" t="s">
        <v>63</v>
      </c>
      <c r="B32" s="121">
        <f>龙口镇一般公共预算收入!D31</f>
        <v>276</v>
      </c>
      <c r="C32" s="121">
        <f>龙口镇一般公共预算收入!E31</f>
        <v>276</v>
      </c>
      <c r="D32" s="122">
        <f>龙口镇一般公共预算收入!H31</f>
        <v>0</v>
      </c>
      <c r="E32" s="116" t="s">
        <v>64</v>
      </c>
      <c r="F32" s="117">
        <f>'龙口镇一般公共预算支出（功能）'!D657</f>
        <v>0</v>
      </c>
      <c r="G32" s="117">
        <f>'龙口镇一般公共预算支出（功能）'!E657</f>
        <v>0</v>
      </c>
      <c r="H32" s="118" t="str">
        <f>'龙口镇一般公共预算支出（功能）'!H657</f>
        <v/>
      </c>
    </row>
    <row r="33" spans="1:8">
      <c r="A33" s="107" t="s">
        <v>65</v>
      </c>
      <c r="B33" s="121">
        <f>龙口镇一般公共预算收入!D37</f>
        <v>213</v>
      </c>
      <c r="C33" s="121">
        <f>龙口镇一般公共预算收入!E37</f>
        <v>213</v>
      </c>
      <c r="D33" s="109" t="str">
        <f>龙口镇一般公共预算收入!H37</f>
        <v/>
      </c>
      <c r="E33" s="116" t="s">
        <v>66</v>
      </c>
      <c r="F33" s="117">
        <f>'龙口镇一般公共预算支出（功能）'!D660</f>
        <v>0</v>
      </c>
      <c r="G33" s="117">
        <f>'龙口镇一般公共预算支出（功能）'!E660</f>
        <v>0</v>
      </c>
      <c r="H33" s="118">
        <f>'龙口镇一般公共预算支出（功能）'!H660</f>
        <v>-100</v>
      </c>
    </row>
    <row r="34" spans="1:8">
      <c r="A34" s="123" t="s">
        <v>67</v>
      </c>
      <c r="B34" s="121">
        <f>龙口镇一般公共预算收入!D56</f>
        <v>7676</v>
      </c>
      <c r="C34" s="121">
        <f>龙口镇一般公共预算收入!E56</f>
        <v>5902</v>
      </c>
      <c r="D34" s="109" t="str">
        <f>龙口镇一般公共预算收入!H58</f>
        <v/>
      </c>
      <c r="E34" s="116" t="s">
        <v>68</v>
      </c>
      <c r="F34" s="117">
        <f>'龙口镇一般公共预算支出（功能）'!D662</f>
        <v>0</v>
      </c>
      <c r="G34" s="117">
        <f>'龙口镇一般公共预算支出（功能）'!E662</f>
        <v>0</v>
      </c>
      <c r="H34" s="118" t="str">
        <f>'龙口镇一般公共预算支出（功能）'!H662</f>
        <v/>
      </c>
    </row>
    <row r="35" spans="1:8">
      <c r="A35" s="124" t="s">
        <v>69</v>
      </c>
      <c r="B35" s="120">
        <f>龙口镇一般公共预算收入!D57</f>
        <v>0</v>
      </c>
      <c r="C35" s="120">
        <f>龙口镇一般公共预算收入!E57</f>
        <v>0</v>
      </c>
      <c r="D35" s="104" t="str">
        <f>龙口镇一般公共预算收入!H57</f>
        <v/>
      </c>
      <c r="E35" s="102"/>
      <c r="F35" s="114"/>
      <c r="G35" s="125"/>
      <c r="H35" s="122"/>
    </row>
    <row r="36" spans="1:8">
      <c r="A36" s="116" t="s">
        <v>70</v>
      </c>
      <c r="B36" s="120">
        <f>龙口镇一般公共预算收入!D60</f>
        <v>73</v>
      </c>
      <c r="C36" s="120">
        <f>龙口镇一般公共预算收入!E60</f>
        <v>73</v>
      </c>
      <c r="D36" s="104" t="str">
        <f>龙口镇一般公共预算收入!H60</f>
        <v/>
      </c>
      <c r="E36" s="102"/>
      <c r="F36" s="114"/>
      <c r="G36" s="125"/>
      <c r="H36" s="122"/>
    </row>
    <row r="37" spans="1:8">
      <c r="A37" s="116" t="s">
        <v>71</v>
      </c>
      <c r="B37" s="120">
        <f>龙口镇一般公共预算收入!D62</f>
        <v>0</v>
      </c>
      <c r="C37" s="120">
        <f>龙口镇一般公共预算收入!E62</f>
        <v>0</v>
      </c>
      <c r="D37" s="104" t="str">
        <f>龙口镇一般公共预算收入!H62</f>
        <v/>
      </c>
      <c r="E37" s="102"/>
      <c r="F37" s="114"/>
      <c r="G37" s="125"/>
      <c r="H37" s="122"/>
    </row>
    <row r="38" spans="1:8">
      <c r="A38" s="116" t="s">
        <v>72</v>
      </c>
      <c r="B38" s="120">
        <f>龙口镇一般公共预算收入!D67</f>
        <v>0</v>
      </c>
      <c r="C38" s="120">
        <f>龙口镇一般公共预算收入!E67</f>
        <v>0</v>
      </c>
      <c r="D38" s="104" t="str">
        <f>龙口镇一般公共预算收入!H67</f>
        <v/>
      </c>
      <c r="E38" s="102"/>
      <c r="F38" s="114"/>
      <c r="G38" s="125"/>
      <c r="H38" s="122"/>
    </row>
    <row r="39" spans="1:8">
      <c r="A39" s="97" t="s">
        <v>73</v>
      </c>
      <c r="B39" s="120">
        <f>龙口镇一般公共预算收入!D68</f>
        <v>20727.1</v>
      </c>
      <c r="C39" s="120">
        <f>龙口镇一般公共预算收入!E68</f>
        <v>17906</v>
      </c>
      <c r="D39" s="104">
        <f>龙口镇一般公共预算收入!H68</f>
        <v>-1.00071874827224</v>
      </c>
      <c r="E39" s="97" t="s">
        <v>74</v>
      </c>
      <c r="F39" s="126">
        <f>'龙口镇一般公共预算支出（功能）'!D663</f>
        <v>20727.1</v>
      </c>
      <c r="G39" s="126">
        <f>'龙口镇一般公共预算支出（功能）'!E663</f>
        <v>17906</v>
      </c>
      <c r="H39" s="127">
        <f>'龙口镇一般公共预算支出（功能）'!H663</f>
        <v>-1.00071874827224</v>
      </c>
    </row>
  </sheetData>
  <mergeCells count="3">
    <mergeCell ref="A2:H2"/>
    <mergeCell ref="A4:D4"/>
    <mergeCell ref="E4:H4"/>
  </mergeCells>
  <pageMargins left="0.708661417322835" right="0.708661417322835" top="0.354330708661417" bottom="0.354330708661417" header="0.31496062992126" footer="0.31496062992126"/>
  <pageSetup paperSize="9" scale="97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opLeftCell="A4" workbookViewId="0">
      <selection activeCell="A59" sqref="$A59:$XFD59"/>
    </sheetView>
  </sheetViews>
  <sheetFormatPr defaultColWidth="9" defaultRowHeight="13.5"/>
  <cols>
    <col min="1" max="1" width="10.25" customWidth="1"/>
    <col min="2" max="2" width="34.75" customWidth="1"/>
    <col min="3" max="3" width="10" style="1" customWidth="1"/>
    <col min="4" max="4" width="11" style="1" customWidth="1"/>
    <col min="5" max="5" width="10.375" style="1" customWidth="1"/>
    <col min="6" max="6" width="11.375" style="1" customWidth="1"/>
    <col min="7" max="7" width="12.125" style="1" customWidth="1"/>
    <col min="8" max="9" width="11.875" customWidth="1"/>
    <col min="237" max="237" width="10.25" customWidth="1"/>
    <col min="238" max="238" width="43.875" customWidth="1"/>
    <col min="239" max="239" width="11.75" customWidth="1"/>
    <col min="240" max="240" width="11.25" customWidth="1"/>
    <col min="241" max="241" width="11.625" customWidth="1"/>
  </cols>
  <sheetData>
    <row r="1" ht="14.25" spans="1:1">
      <c r="A1" s="2" t="s">
        <v>75</v>
      </c>
    </row>
    <row r="2" ht="33.75" customHeight="1" spans="1:9">
      <c r="A2" s="67" t="s">
        <v>76</v>
      </c>
      <c r="B2" s="67"/>
      <c r="C2" s="3"/>
      <c r="D2" s="3"/>
      <c r="E2" s="3"/>
      <c r="F2" s="3"/>
      <c r="G2" s="3"/>
      <c r="H2" s="67"/>
      <c r="I2" s="67"/>
    </row>
    <row r="3" ht="15" customHeight="1" spans="6:9">
      <c r="F3" s="5"/>
      <c r="I3" s="5" t="s">
        <v>77</v>
      </c>
    </row>
    <row r="4" ht="44.25" customHeight="1" spans="1:9">
      <c r="A4" s="40" t="s">
        <v>78</v>
      </c>
      <c r="B4" s="40" t="s">
        <v>7</v>
      </c>
      <c r="C4" s="7" t="s">
        <v>79</v>
      </c>
      <c r="D4" s="8" t="s">
        <v>8</v>
      </c>
      <c r="E4" s="9" t="s">
        <v>9</v>
      </c>
      <c r="F4" s="10" t="s">
        <v>80</v>
      </c>
      <c r="G4" s="11" t="s">
        <v>81</v>
      </c>
      <c r="H4" s="12" t="s">
        <v>82</v>
      </c>
      <c r="I4" s="12" t="s">
        <v>83</v>
      </c>
    </row>
    <row r="5" ht="18" customHeight="1" spans="1:9">
      <c r="A5" s="68" t="s">
        <v>11</v>
      </c>
      <c r="B5" s="68"/>
      <c r="C5" s="19">
        <f>C6+C21</f>
        <v>11378.1</v>
      </c>
      <c r="D5" s="19">
        <f>D6+D21</f>
        <v>12489.1</v>
      </c>
      <c r="E5" s="19">
        <f>E6+E21</f>
        <v>11442</v>
      </c>
      <c r="F5" s="16">
        <f t="shared" ref="F5:F52" si="0">IFERROR(E5/D5*100,"")</f>
        <v>91.6158890552562</v>
      </c>
      <c r="G5" s="19">
        <f>G6+G21</f>
        <v>11274</v>
      </c>
      <c r="H5" s="17">
        <f t="shared" ref="H5:H36" si="1">IFERROR(I5/G5*100,"")</f>
        <v>1.49015433741352</v>
      </c>
      <c r="I5" s="29">
        <f>E5-G5</f>
        <v>168</v>
      </c>
    </row>
    <row r="6" ht="18" customHeight="1" spans="1:9">
      <c r="A6" s="44">
        <v>101</v>
      </c>
      <c r="B6" s="68" t="s">
        <v>84</v>
      </c>
      <c r="C6" s="19">
        <f>SUM(C7:C20)</f>
        <v>9638.1</v>
      </c>
      <c r="D6" s="19">
        <f>SUM(D7:D20)</f>
        <v>9638.1</v>
      </c>
      <c r="E6" s="19">
        <f>SUM(E7:E20)</f>
        <v>7131</v>
      </c>
      <c r="F6" s="16">
        <f t="shared" si="0"/>
        <v>73.9876116661998</v>
      </c>
      <c r="G6" s="19">
        <f>SUM(G7:G20)</f>
        <v>8519</v>
      </c>
      <c r="H6" s="17">
        <f t="shared" si="1"/>
        <v>-16.2929921352271</v>
      </c>
      <c r="I6" s="29">
        <f>E6-G6</f>
        <v>-1388</v>
      </c>
    </row>
    <row r="7" ht="18" customHeight="1" spans="1:9">
      <c r="A7" s="69">
        <v>10101</v>
      </c>
      <c r="B7" s="70" t="s">
        <v>85</v>
      </c>
      <c r="C7" s="71">
        <v>4399.2</v>
      </c>
      <c r="D7" s="71">
        <v>4399.2</v>
      </c>
      <c r="E7" s="71">
        <v>3465</v>
      </c>
      <c r="F7" s="23">
        <f t="shared" si="0"/>
        <v>78.7643207855974</v>
      </c>
      <c r="G7" s="71">
        <v>4322</v>
      </c>
      <c r="H7" s="24">
        <f t="shared" si="1"/>
        <v>-19.8287829708468</v>
      </c>
      <c r="I7" s="30">
        <f t="shared" ref="I7:I68" si="2">E7-G7</f>
        <v>-857</v>
      </c>
    </row>
    <row r="8" ht="18" customHeight="1" spans="1:9">
      <c r="A8" s="69">
        <v>10104</v>
      </c>
      <c r="B8" s="70" t="s">
        <v>86</v>
      </c>
      <c r="C8" s="71">
        <v>858.6</v>
      </c>
      <c r="D8" s="71">
        <v>858.6</v>
      </c>
      <c r="E8" s="71">
        <v>724</v>
      </c>
      <c r="F8" s="23">
        <f t="shared" si="0"/>
        <v>84.3233170277195</v>
      </c>
      <c r="G8" s="71">
        <v>722</v>
      </c>
      <c r="H8" s="24">
        <f t="shared" si="1"/>
        <v>0.277008310249307</v>
      </c>
      <c r="I8" s="30">
        <f t="shared" si="2"/>
        <v>2</v>
      </c>
    </row>
    <row r="9" ht="18" customHeight="1" spans="1:9">
      <c r="A9" s="69">
        <v>10106</v>
      </c>
      <c r="B9" s="70" t="s">
        <v>87</v>
      </c>
      <c r="C9" s="71">
        <v>284.4</v>
      </c>
      <c r="D9" s="71">
        <v>284.4</v>
      </c>
      <c r="E9" s="71">
        <v>253</v>
      </c>
      <c r="F9" s="23">
        <f t="shared" si="0"/>
        <v>88.9592123769339</v>
      </c>
      <c r="G9" s="71">
        <v>187</v>
      </c>
      <c r="H9" s="24">
        <f t="shared" si="1"/>
        <v>35.2941176470588</v>
      </c>
      <c r="I9" s="30">
        <f t="shared" si="2"/>
        <v>66</v>
      </c>
    </row>
    <row r="10" ht="18" customHeight="1" spans="1:9">
      <c r="A10" s="69">
        <v>10107</v>
      </c>
      <c r="B10" s="70" t="s">
        <v>88</v>
      </c>
      <c r="C10" s="71">
        <v>152.1</v>
      </c>
      <c r="D10" s="71">
        <v>152.1</v>
      </c>
      <c r="E10" s="71">
        <v>0</v>
      </c>
      <c r="F10" s="23">
        <f t="shared" si="0"/>
        <v>0</v>
      </c>
      <c r="G10" s="71">
        <v>90</v>
      </c>
      <c r="H10" s="24">
        <f t="shared" si="1"/>
        <v>-100</v>
      </c>
      <c r="I10" s="30">
        <f t="shared" si="2"/>
        <v>-90</v>
      </c>
    </row>
    <row r="11" ht="18" customHeight="1" spans="1:9">
      <c r="A11" s="69">
        <v>10109</v>
      </c>
      <c r="B11" s="70" t="s">
        <v>89</v>
      </c>
      <c r="C11" s="71">
        <v>1492.2</v>
      </c>
      <c r="D11" s="71">
        <v>1492.2</v>
      </c>
      <c r="E11" s="71">
        <v>746</v>
      </c>
      <c r="F11" s="23">
        <f t="shared" si="0"/>
        <v>49.9932984854577</v>
      </c>
      <c r="G11" s="71">
        <v>1305</v>
      </c>
      <c r="H11" s="24">
        <f t="shared" si="1"/>
        <v>-42.8352490421456</v>
      </c>
      <c r="I11" s="30">
        <f t="shared" si="2"/>
        <v>-559</v>
      </c>
    </row>
    <row r="12" ht="18" customHeight="1" spans="1:9">
      <c r="A12" s="69">
        <v>10110</v>
      </c>
      <c r="B12" s="70" t="s">
        <v>90</v>
      </c>
      <c r="C12" s="71">
        <v>594</v>
      </c>
      <c r="D12" s="71">
        <v>594</v>
      </c>
      <c r="E12" s="71">
        <v>1075</v>
      </c>
      <c r="F12" s="23">
        <f t="shared" si="0"/>
        <v>180.976430976431</v>
      </c>
      <c r="G12" s="71">
        <v>522</v>
      </c>
      <c r="H12" s="24">
        <f t="shared" si="1"/>
        <v>105.938697318008</v>
      </c>
      <c r="I12" s="30">
        <f t="shared" si="2"/>
        <v>553</v>
      </c>
    </row>
    <row r="13" ht="18" customHeight="1" spans="1:9">
      <c r="A13" s="69">
        <v>10111</v>
      </c>
      <c r="B13" s="70" t="s">
        <v>91</v>
      </c>
      <c r="C13" s="71">
        <v>256.5</v>
      </c>
      <c r="D13" s="71">
        <v>256.5</v>
      </c>
      <c r="E13" s="71">
        <v>234</v>
      </c>
      <c r="F13" s="23">
        <f t="shared" si="0"/>
        <v>91.2280701754386</v>
      </c>
      <c r="G13" s="71">
        <v>216</v>
      </c>
      <c r="H13" s="24">
        <f t="shared" si="1"/>
        <v>8.33333333333333</v>
      </c>
      <c r="I13" s="30">
        <f t="shared" si="2"/>
        <v>18</v>
      </c>
    </row>
    <row r="14" ht="18" customHeight="1" spans="1:9">
      <c r="A14" s="69">
        <v>10112</v>
      </c>
      <c r="B14" s="70" t="s">
        <v>92</v>
      </c>
      <c r="C14" s="71">
        <v>1189.8</v>
      </c>
      <c r="D14" s="71">
        <v>1189.8</v>
      </c>
      <c r="E14" s="71">
        <v>450</v>
      </c>
      <c r="F14" s="23">
        <f t="shared" si="0"/>
        <v>37.821482602118</v>
      </c>
      <c r="G14" s="71">
        <v>1009</v>
      </c>
      <c r="H14" s="24">
        <f t="shared" si="1"/>
        <v>-55.4013875123885</v>
      </c>
      <c r="I14" s="30">
        <f t="shared" si="2"/>
        <v>-559</v>
      </c>
    </row>
    <row r="15" ht="18" customHeight="1" spans="1:9">
      <c r="A15" s="69">
        <v>10113</v>
      </c>
      <c r="B15" s="70" t="s">
        <v>93</v>
      </c>
      <c r="C15" s="71">
        <v>261</v>
      </c>
      <c r="D15" s="71">
        <v>261</v>
      </c>
      <c r="E15" s="71">
        <v>139</v>
      </c>
      <c r="F15" s="23">
        <f t="shared" si="0"/>
        <v>53.2567049808429</v>
      </c>
      <c r="G15" s="71">
        <v>92</v>
      </c>
      <c r="H15" s="24">
        <f t="shared" si="1"/>
        <v>51.0869565217391</v>
      </c>
      <c r="I15" s="30">
        <f t="shared" si="2"/>
        <v>47</v>
      </c>
    </row>
    <row r="16" ht="18" customHeight="1" spans="1:9">
      <c r="A16" s="69">
        <v>10114</v>
      </c>
      <c r="B16" s="70" t="s">
        <v>94</v>
      </c>
      <c r="C16" s="71">
        <v>93.6</v>
      </c>
      <c r="D16" s="71">
        <v>93.6</v>
      </c>
      <c r="E16" s="71">
        <v>2</v>
      </c>
      <c r="F16" s="23">
        <f t="shared" si="0"/>
        <v>2.13675213675214</v>
      </c>
      <c r="G16" s="71">
        <v>9</v>
      </c>
      <c r="H16" s="24">
        <f t="shared" si="1"/>
        <v>-77.7777777777778</v>
      </c>
      <c r="I16" s="30">
        <f t="shared" si="2"/>
        <v>-7</v>
      </c>
    </row>
    <row r="17" ht="18" hidden="1" customHeight="1" spans="1:9">
      <c r="A17" s="69">
        <v>10118</v>
      </c>
      <c r="B17" s="70" t="s">
        <v>95</v>
      </c>
      <c r="C17" s="71"/>
      <c r="D17" s="71"/>
      <c r="E17" s="71">
        <v>0</v>
      </c>
      <c r="F17" s="23" t="str">
        <f t="shared" si="0"/>
        <v/>
      </c>
      <c r="G17" s="71"/>
      <c r="H17" s="24" t="str">
        <f t="shared" si="1"/>
        <v/>
      </c>
      <c r="I17" s="30">
        <f t="shared" si="2"/>
        <v>0</v>
      </c>
    </row>
    <row r="18" ht="18" hidden="1" customHeight="1" spans="1:9">
      <c r="A18" s="69">
        <v>10119</v>
      </c>
      <c r="B18" s="70" t="s">
        <v>96</v>
      </c>
      <c r="C18" s="71"/>
      <c r="D18" s="71"/>
      <c r="E18" s="71">
        <v>0</v>
      </c>
      <c r="F18" s="23" t="str">
        <f t="shared" si="0"/>
        <v/>
      </c>
      <c r="G18" s="71"/>
      <c r="H18" s="24" t="str">
        <f t="shared" si="1"/>
        <v/>
      </c>
      <c r="I18" s="30">
        <f t="shared" si="2"/>
        <v>0</v>
      </c>
    </row>
    <row r="19" ht="18" customHeight="1" spans="1:9">
      <c r="A19" s="69">
        <v>10121</v>
      </c>
      <c r="B19" s="70" t="s">
        <v>97</v>
      </c>
      <c r="C19" s="71">
        <v>56.7</v>
      </c>
      <c r="D19" s="71">
        <v>56.7</v>
      </c>
      <c r="E19" s="71">
        <v>43</v>
      </c>
      <c r="F19" s="23">
        <f t="shared" si="0"/>
        <v>75.8377425044092</v>
      </c>
      <c r="G19" s="71">
        <v>45</v>
      </c>
      <c r="H19" s="24">
        <f t="shared" si="1"/>
        <v>-4.44444444444444</v>
      </c>
      <c r="I19" s="30">
        <f t="shared" si="2"/>
        <v>-2</v>
      </c>
    </row>
    <row r="20" ht="18" hidden="1" customHeight="1" spans="1:9">
      <c r="A20" s="69">
        <v>10199</v>
      </c>
      <c r="B20" s="70" t="s">
        <v>98</v>
      </c>
      <c r="C20" s="71"/>
      <c r="D20" s="71"/>
      <c r="E20" s="71">
        <v>0</v>
      </c>
      <c r="F20" s="23" t="str">
        <f t="shared" si="0"/>
        <v/>
      </c>
      <c r="G20" s="71"/>
      <c r="H20" s="24" t="str">
        <f t="shared" si="1"/>
        <v/>
      </c>
      <c r="I20" s="30">
        <f t="shared" si="2"/>
        <v>0</v>
      </c>
    </row>
    <row r="21" ht="18" customHeight="1" spans="1:9">
      <c r="A21" s="44">
        <v>103</v>
      </c>
      <c r="B21" s="68" t="s">
        <v>99</v>
      </c>
      <c r="C21" s="19">
        <f>SUM(C22:C29)</f>
        <v>1740</v>
      </c>
      <c r="D21" s="19">
        <f>SUM(D22:D29)</f>
        <v>2851</v>
      </c>
      <c r="E21" s="19">
        <f>SUM(E22:E29)</f>
        <v>4311</v>
      </c>
      <c r="F21" s="16">
        <f t="shared" si="0"/>
        <v>151.210101718695</v>
      </c>
      <c r="G21" s="19">
        <f>SUM(G22:G29)</f>
        <v>2755</v>
      </c>
      <c r="H21" s="17">
        <f t="shared" si="1"/>
        <v>56.4791288566243</v>
      </c>
      <c r="I21" s="29">
        <f t="shared" si="2"/>
        <v>1556</v>
      </c>
    </row>
    <row r="22" ht="18" customHeight="1" spans="1:9">
      <c r="A22" s="69">
        <v>10302</v>
      </c>
      <c r="B22" s="70" t="s">
        <v>100</v>
      </c>
      <c r="C22" s="71">
        <v>240</v>
      </c>
      <c r="D22" s="71">
        <v>240</v>
      </c>
      <c r="E22" s="71">
        <v>0</v>
      </c>
      <c r="F22" s="23">
        <f t="shared" si="0"/>
        <v>0</v>
      </c>
      <c r="G22" s="71">
        <v>0</v>
      </c>
      <c r="H22" s="24" t="str">
        <f t="shared" si="1"/>
        <v/>
      </c>
      <c r="I22" s="30">
        <f t="shared" si="2"/>
        <v>0</v>
      </c>
    </row>
    <row r="23" ht="18" hidden="1" customHeight="1" spans="1:9">
      <c r="A23" s="69">
        <v>10304</v>
      </c>
      <c r="B23" s="70" t="s">
        <v>101</v>
      </c>
      <c r="C23" s="71"/>
      <c r="D23" s="71"/>
      <c r="E23" s="71">
        <v>0</v>
      </c>
      <c r="F23" s="23" t="str">
        <f t="shared" si="0"/>
        <v/>
      </c>
      <c r="G23" s="71"/>
      <c r="H23" s="24" t="str">
        <f t="shared" si="1"/>
        <v/>
      </c>
      <c r="I23" s="30">
        <f t="shared" si="2"/>
        <v>0</v>
      </c>
    </row>
    <row r="24" ht="18" hidden="1" customHeight="1" spans="1:9">
      <c r="A24" s="69">
        <v>10305</v>
      </c>
      <c r="B24" s="70" t="s">
        <v>102</v>
      </c>
      <c r="C24" s="71"/>
      <c r="D24" s="71"/>
      <c r="E24" s="71">
        <v>0</v>
      </c>
      <c r="F24" s="23" t="str">
        <f t="shared" si="0"/>
        <v/>
      </c>
      <c r="G24" s="71"/>
      <c r="H24" s="24" t="str">
        <f t="shared" si="1"/>
        <v/>
      </c>
      <c r="I24" s="30">
        <f t="shared" si="2"/>
        <v>0</v>
      </c>
    </row>
    <row r="25" ht="18" hidden="1" customHeight="1" spans="1:9">
      <c r="A25" s="69">
        <v>10306</v>
      </c>
      <c r="B25" s="70" t="s">
        <v>103</v>
      </c>
      <c r="C25" s="71"/>
      <c r="D25" s="71"/>
      <c r="E25" s="71">
        <v>0</v>
      </c>
      <c r="F25" s="23" t="str">
        <f t="shared" si="0"/>
        <v/>
      </c>
      <c r="G25" s="71"/>
      <c r="H25" s="24" t="str">
        <f t="shared" si="1"/>
        <v/>
      </c>
      <c r="I25" s="30">
        <f t="shared" si="2"/>
        <v>0</v>
      </c>
    </row>
    <row r="26" ht="18" customHeight="1" spans="1:9">
      <c r="A26" s="69">
        <v>10307</v>
      </c>
      <c r="B26" s="70" t="s">
        <v>104</v>
      </c>
      <c r="C26" s="71">
        <v>1500</v>
      </c>
      <c r="D26" s="71">
        <v>2611</v>
      </c>
      <c r="E26" s="71">
        <v>4311</v>
      </c>
      <c r="F26" s="23">
        <f t="shared" si="0"/>
        <v>165.109153581003</v>
      </c>
      <c r="G26" s="71">
        <v>2755</v>
      </c>
      <c r="H26" s="24">
        <f t="shared" si="1"/>
        <v>56.4791288566243</v>
      </c>
      <c r="I26" s="30">
        <f t="shared" si="2"/>
        <v>1556</v>
      </c>
    </row>
    <row r="27" ht="18" hidden="1" customHeight="1" spans="1:9">
      <c r="A27" s="69">
        <v>10308</v>
      </c>
      <c r="B27" s="70" t="s">
        <v>105</v>
      </c>
      <c r="C27" s="71"/>
      <c r="D27" s="71"/>
      <c r="E27" s="71">
        <v>0</v>
      </c>
      <c r="F27" s="23" t="str">
        <f t="shared" si="0"/>
        <v/>
      </c>
      <c r="G27" s="71"/>
      <c r="H27" s="24" t="str">
        <f t="shared" si="1"/>
        <v/>
      </c>
      <c r="I27" s="30">
        <f t="shared" si="2"/>
        <v>0</v>
      </c>
    </row>
    <row r="28" ht="18" hidden="1" customHeight="1" spans="1:9">
      <c r="A28" s="69">
        <v>10309</v>
      </c>
      <c r="B28" s="70" t="s">
        <v>106</v>
      </c>
      <c r="C28" s="71"/>
      <c r="D28" s="71"/>
      <c r="E28" s="71">
        <v>0</v>
      </c>
      <c r="F28" s="23" t="str">
        <f t="shared" si="0"/>
        <v/>
      </c>
      <c r="G28" s="71"/>
      <c r="H28" s="24" t="str">
        <f t="shared" si="1"/>
        <v/>
      </c>
      <c r="I28" s="30">
        <f t="shared" si="2"/>
        <v>0</v>
      </c>
    </row>
    <row r="29" ht="18" hidden="1" customHeight="1" spans="1:9">
      <c r="A29" s="69">
        <v>10399</v>
      </c>
      <c r="B29" s="70" t="s">
        <v>107</v>
      </c>
      <c r="C29" s="71"/>
      <c r="D29" s="71"/>
      <c r="E29" s="71">
        <v>0</v>
      </c>
      <c r="F29" s="23" t="str">
        <f t="shared" si="0"/>
        <v/>
      </c>
      <c r="G29" s="71"/>
      <c r="H29" s="24" t="str">
        <f t="shared" si="1"/>
        <v/>
      </c>
      <c r="I29" s="30">
        <f t="shared" si="2"/>
        <v>0</v>
      </c>
    </row>
    <row r="30" ht="18" customHeight="1" spans="1:9">
      <c r="A30" s="44" t="s">
        <v>108</v>
      </c>
      <c r="B30" s="68"/>
      <c r="C30" s="72">
        <f>C31+C37+C56</f>
        <v>2303</v>
      </c>
      <c r="D30" s="72">
        <f>D31+D37+D56</f>
        <v>8165</v>
      </c>
      <c r="E30" s="72">
        <f>E31+E37+E56</f>
        <v>6391</v>
      </c>
      <c r="F30" s="16">
        <f t="shared" si="0"/>
        <v>78.2731169626454</v>
      </c>
      <c r="G30" s="72">
        <f>G31+G37+G56</f>
        <v>6813</v>
      </c>
      <c r="H30" s="17">
        <f t="shared" si="1"/>
        <v>-6.19404080434464</v>
      </c>
      <c r="I30" s="29">
        <f t="shared" si="2"/>
        <v>-422</v>
      </c>
    </row>
    <row r="31" ht="18" customHeight="1" spans="1:9">
      <c r="A31" s="44">
        <v>11001</v>
      </c>
      <c r="B31" s="68" t="s">
        <v>109</v>
      </c>
      <c r="C31" s="19">
        <f>SUM(C32:C36)</f>
        <v>276</v>
      </c>
      <c r="D31" s="19">
        <f>SUM(D32:D36)</f>
        <v>276</v>
      </c>
      <c r="E31" s="19">
        <f>SUM(E32:E36)</f>
        <v>276</v>
      </c>
      <c r="F31" s="16">
        <f t="shared" si="0"/>
        <v>100</v>
      </c>
      <c r="G31" s="19">
        <f>SUM(G32:G36)</f>
        <v>276</v>
      </c>
      <c r="H31" s="17">
        <f t="shared" si="1"/>
        <v>0</v>
      </c>
      <c r="I31" s="29">
        <f t="shared" si="2"/>
        <v>0</v>
      </c>
    </row>
    <row r="32" ht="18" hidden="1" customHeight="1" spans="1:9">
      <c r="A32" s="69">
        <v>1100102</v>
      </c>
      <c r="B32" s="73" t="s">
        <v>110</v>
      </c>
      <c r="C32" s="22"/>
      <c r="D32" s="22"/>
      <c r="E32" s="22"/>
      <c r="F32" s="23" t="str">
        <f t="shared" si="0"/>
        <v/>
      </c>
      <c r="G32" s="71"/>
      <c r="H32" s="24" t="str">
        <f t="shared" si="1"/>
        <v/>
      </c>
      <c r="I32" s="30">
        <f t="shared" si="2"/>
        <v>0</v>
      </c>
    </row>
    <row r="33" ht="18" hidden="1" customHeight="1" spans="1:9">
      <c r="A33" s="69">
        <v>1100103</v>
      </c>
      <c r="B33" s="73" t="s">
        <v>111</v>
      </c>
      <c r="C33" s="22"/>
      <c r="D33" s="22"/>
      <c r="E33" s="22"/>
      <c r="F33" s="23" t="str">
        <f t="shared" si="0"/>
        <v/>
      </c>
      <c r="G33" s="71"/>
      <c r="H33" s="24" t="str">
        <f t="shared" si="1"/>
        <v/>
      </c>
      <c r="I33" s="30">
        <f t="shared" si="2"/>
        <v>0</v>
      </c>
    </row>
    <row r="34" ht="18" hidden="1" customHeight="1" spans="1:9">
      <c r="A34" s="69">
        <v>1100104</v>
      </c>
      <c r="B34" s="73" t="s">
        <v>112</v>
      </c>
      <c r="C34" s="22"/>
      <c r="D34" s="22"/>
      <c r="E34" s="22"/>
      <c r="F34" s="23" t="str">
        <f t="shared" si="0"/>
        <v/>
      </c>
      <c r="G34" s="71"/>
      <c r="H34" s="24" t="str">
        <f t="shared" si="1"/>
        <v/>
      </c>
      <c r="I34" s="30">
        <f t="shared" si="2"/>
        <v>0</v>
      </c>
    </row>
    <row r="35" ht="18" hidden="1" customHeight="1" spans="1:9">
      <c r="A35" s="74">
        <v>1100106</v>
      </c>
      <c r="B35" s="74" t="s">
        <v>113</v>
      </c>
      <c r="C35" s="22"/>
      <c r="D35" s="22"/>
      <c r="E35" s="22"/>
      <c r="F35" s="23" t="str">
        <f t="shared" si="0"/>
        <v/>
      </c>
      <c r="G35" s="71"/>
      <c r="H35" s="24" t="str">
        <f t="shared" si="1"/>
        <v/>
      </c>
      <c r="I35" s="30">
        <f t="shared" si="2"/>
        <v>0</v>
      </c>
    </row>
    <row r="36" ht="18" customHeight="1" spans="1:9">
      <c r="A36" s="74">
        <v>1100199</v>
      </c>
      <c r="B36" s="74" t="s">
        <v>114</v>
      </c>
      <c r="C36" s="22">
        <v>276</v>
      </c>
      <c r="D36" s="22">
        <v>276</v>
      </c>
      <c r="E36" s="22">
        <v>276</v>
      </c>
      <c r="F36" s="23">
        <f t="shared" si="0"/>
        <v>100</v>
      </c>
      <c r="G36" s="71">
        <v>276</v>
      </c>
      <c r="H36" s="24">
        <f t="shared" si="1"/>
        <v>0</v>
      </c>
      <c r="I36" s="30">
        <f t="shared" si="2"/>
        <v>0</v>
      </c>
    </row>
    <row r="37" ht="18" customHeight="1" spans="1:9">
      <c r="A37" s="44">
        <v>11002</v>
      </c>
      <c r="B37" s="68" t="s">
        <v>115</v>
      </c>
      <c r="C37" s="19">
        <f>SUM(C38:C55)</f>
        <v>213</v>
      </c>
      <c r="D37" s="19">
        <f>SUM(D38:D55)</f>
        <v>213</v>
      </c>
      <c r="E37" s="19">
        <f>SUM(E38:E55)</f>
        <v>213</v>
      </c>
      <c r="F37" s="16">
        <f t="shared" si="0"/>
        <v>100</v>
      </c>
      <c r="G37" s="19">
        <f>SUM(G38:G55)</f>
        <v>0</v>
      </c>
      <c r="H37" s="17" t="str">
        <f t="shared" ref="H37:H68" si="3">IFERROR(I37/G37*100,"")</f>
        <v/>
      </c>
      <c r="I37" s="29">
        <f t="shared" si="2"/>
        <v>213</v>
      </c>
    </row>
    <row r="38" ht="18" hidden="1" customHeight="1" spans="1:9">
      <c r="A38" s="69">
        <v>1100202</v>
      </c>
      <c r="B38" s="73" t="s">
        <v>116</v>
      </c>
      <c r="C38" s="22"/>
      <c r="D38" s="22"/>
      <c r="E38" s="71"/>
      <c r="F38" s="23" t="str">
        <f t="shared" si="0"/>
        <v/>
      </c>
      <c r="G38" s="71"/>
      <c r="H38" s="24" t="str">
        <f t="shared" si="3"/>
        <v/>
      </c>
      <c r="I38" s="30">
        <f t="shared" si="2"/>
        <v>0</v>
      </c>
    </row>
    <row r="39" ht="18" hidden="1" customHeight="1" spans="1:9">
      <c r="A39" s="75">
        <v>1100207</v>
      </c>
      <c r="B39" s="73" t="s">
        <v>117</v>
      </c>
      <c r="C39" s="22"/>
      <c r="D39" s="22"/>
      <c r="E39" s="71"/>
      <c r="F39" s="23" t="str">
        <f t="shared" si="0"/>
        <v/>
      </c>
      <c r="G39" s="71"/>
      <c r="H39" s="24" t="str">
        <f t="shared" si="3"/>
        <v/>
      </c>
      <c r="I39" s="30">
        <f t="shared" si="2"/>
        <v>0</v>
      </c>
    </row>
    <row r="40" ht="18" hidden="1" customHeight="1" spans="1:9">
      <c r="A40" s="75">
        <v>1100208</v>
      </c>
      <c r="B40" s="76" t="s">
        <v>118</v>
      </c>
      <c r="C40" s="22"/>
      <c r="D40" s="22"/>
      <c r="E40" s="71"/>
      <c r="F40" s="23" t="str">
        <f t="shared" si="0"/>
        <v/>
      </c>
      <c r="G40" s="71"/>
      <c r="H40" s="24" t="str">
        <f t="shared" si="3"/>
        <v/>
      </c>
      <c r="I40" s="30">
        <f t="shared" si="2"/>
        <v>0</v>
      </c>
    </row>
    <row r="41" ht="18" hidden="1" customHeight="1" spans="1:9">
      <c r="A41" s="74">
        <v>1100214</v>
      </c>
      <c r="B41" s="77" t="s">
        <v>119</v>
      </c>
      <c r="C41" s="22"/>
      <c r="D41" s="22"/>
      <c r="E41" s="71"/>
      <c r="F41" s="23" t="str">
        <f t="shared" si="0"/>
        <v/>
      </c>
      <c r="G41" s="71"/>
      <c r="H41" s="24" t="str">
        <f t="shared" si="3"/>
        <v/>
      </c>
      <c r="I41" s="30">
        <f t="shared" si="2"/>
        <v>0</v>
      </c>
    </row>
    <row r="42" ht="18" hidden="1" customHeight="1" spans="1:9">
      <c r="A42" s="74">
        <v>1100221</v>
      </c>
      <c r="B42" s="77" t="s">
        <v>120</v>
      </c>
      <c r="C42" s="22"/>
      <c r="D42" s="22"/>
      <c r="E42" s="71"/>
      <c r="F42" s="23" t="str">
        <f t="shared" si="0"/>
        <v/>
      </c>
      <c r="G42" s="71"/>
      <c r="H42" s="24" t="str">
        <f t="shared" si="3"/>
        <v/>
      </c>
      <c r="I42" s="30">
        <f t="shared" si="2"/>
        <v>0</v>
      </c>
    </row>
    <row r="43" ht="18" hidden="1" customHeight="1" spans="1:9">
      <c r="A43" s="74">
        <v>1100222</v>
      </c>
      <c r="B43" s="77" t="s">
        <v>121</v>
      </c>
      <c r="C43" s="22"/>
      <c r="D43" s="22"/>
      <c r="E43" s="71"/>
      <c r="F43" s="23" t="str">
        <f t="shared" si="0"/>
        <v/>
      </c>
      <c r="G43" s="71"/>
      <c r="H43" s="24" t="str">
        <f t="shared" si="3"/>
        <v/>
      </c>
      <c r="I43" s="30">
        <f t="shared" si="2"/>
        <v>0</v>
      </c>
    </row>
    <row r="44" ht="18" hidden="1" customHeight="1" spans="1:9">
      <c r="A44" s="74">
        <v>1100223</v>
      </c>
      <c r="B44" s="77" t="s">
        <v>122</v>
      </c>
      <c r="C44" s="22"/>
      <c r="D44" s="22"/>
      <c r="E44" s="71"/>
      <c r="F44" s="23" t="str">
        <f t="shared" si="0"/>
        <v/>
      </c>
      <c r="G44" s="71"/>
      <c r="H44" s="24" t="str">
        <f t="shared" si="3"/>
        <v/>
      </c>
      <c r="I44" s="30">
        <f t="shared" si="2"/>
        <v>0</v>
      </c>
    </row>
    <row r="45" ht="18" hidden="1" customHeight="1" spans="1:9">
      <c r="A45" s="74">
        <v>1100224</v>
      </c>
      <c r="B45" s="77" t="s">
        <v>123</v>
      </c>
      <c r="C45" s="22"/>
      <c r="D45" s="22"/>
      <c r="E45" s="71"/>
      <c r="F45" s="23" t="str">
        <f t="shared" si="0"/>
        <v/>
      </c>
      <c r="G45" s="71"/>
      <c r="H45" s="24" t="str">
        <f t="shared" si="3"/>
        <v/>
      </c>
      <c r="I45" s="30">
        <f t="shared" si="2"/>
        <v>0</v>
      </c>
    </row>
    <row r="46" ht="18" customHeight="1" spans="1:9">
      <c r="A46" s="74">
        <v>1100227</v>
      </c>
      <c r="B46" s="77" t="s">
        <v>124</v>
      </c>
      <c r="C46" s="22">
        <v>213</v>
      </c>
      <c r="D46" s="22">
        <v>213</v>
      </c>
      <c r="E46" s="71">
        <v>213</v>
      </c>
      <c r="F46" s="23">
        <f t="shared" si="0"/>
        <v>100</v>
      </c>
      <c r="G46" s="71">
        <v>0</v>
      </c>
      <c r="H46" s="24" t="str">
        <f t="shared" si="3"/>
        <v/>
      </c>
      <c r="I46" s="30">
        <f t="shared" si="2"/>
        <v>213</v>
      </c>
    </row>
    <row r="47" ht="27" hidden="1" customHeight="1" spans="1:9">
      <c r="A47" s="74">
        <v>1100244</v>
      </c>
      <c r="B47" s="78" t="s">
        <v>125</v>
      </c>
      <c r="C47" s="22"/>
      <c r="D47" s="22"/>
      <c r="E47" s="71"/>
      <c r="F47" s="23" t="str">
        <f t="shared" si="0"/>
        <v/>
      </c>
      <c r="G47" s="71"/>
      <c r="H47" s="24" t="str">
        <f t="shared" si="3"/>
        <v/>
      </c>
      <c r="I47" s="30">
        <f t="shared" si="2"/>
        <v>0</v>
      </c>
    </row>
    <row r="48" ht="18" hidden="1" customHeight="1" spans="1:9">
      <c r="A48" s="74">
        <v>1100245</v>
      </c>
      <c r="B48" s="77" t="s">
        <v>126</v>
      </c>
      <c r="C48" s="22"/>
      <c r="D48" s="22"/>
      <c r="E48" s="71"/>
      <c r="F48" s="23" t="str">
        <f t="shared" si="0"/>
        <v/>
      </c>
      <c r="G48" s="71"/>
      <c r="H48" s="24" t="str">
        <f t="shared" si="3"/>
        <v/>
      </c>
      <c r="I48" s="30">
        <f t="shared" si="2"/>
        <v>0</v>
      </c>
    </row>
    <row r="49" ht="27" hidden="1" spans="1:9">
      <c r="A49" s="74">
        <v>1100247</v>
      </c>
      <c r="B49" s="78" t="s">
        <v>127</v>
      </c>
      <c r="C49" s="22"/>
      <c r="D49" s="22"/>
      <c r="E49" s="71"/>
      <c r="F49" s="23" t="str">
        <f t="shared" si="0"/>
        <v/>
      </c>
      <c r="G49" s="71"/>
      <c r="H49" s="24" t="str">
        <f t="shared" si="3"/>
        <v/>
      </c>
      <c r="I49" s="30">
        <f t="shared" si="2"/>
        <v>0</v>
      </c>
    </row>
    <row r="50" ht="27" hidden="1" spans="1:9">
      <c r="A50" s="74">
        <v>1100248</v>
      </c>
      <c r="B50" s="78" t="s">
        <v>128</v>
      </c>
      <c r="C50" s="22"/>
      <c r="D50" s="22"/>
      <c r="E50" s="71"/>
      <c r="F50" s="23" t="str">
        <f t="shared" si="0"/>
        <v/>
      </c>
      <c r="G50" s="71"/>
      <c r="H50" s="24" t="str">
        <f t="shared" si="3"/>
        <v/>
      </c>
      <c r="I50" s="30">
        <f t="shared" si="2"/>
        <v>0</v>
      </c>
    </row>
    <row r="51" ht="27" hidden="1" customHeight="1" spans="1:9">
      <c r="A51" s="74">
        <v>1100249</v>
      </c>
      <c r="B51" s="78" t="s">
        <v>129</v>
      </c>
      <c r="C51" s="22"/>
      <c r="D51" s="22"/>
      <c r="E51" s="71"/>
      <c r="F51" s="23" t="str">
        <f t="shared" si="0"/>
        <v/>
      </c>
      <c r="G51" s="71"/>
      <c r="H51" s="24" t="str">
        <f t="shared" si="3"/>
        <v/>
      </c>
      <c r="I51" s="30">
        <f t="shared" si="2"/>
        <v>0</v>
      </c>
    </row>
    <row r="52" ht="27" hidden="1" customHeight="1" spans="1:9">
      <c r="A52" s="74">
        <v>1100250</v>
      </c>
      <c r="B52" s="77" t="s">
        <v>130</v>
      </c>
      <c r="C52" s="22"/>
      <c r="D52" s="22"/>
      <c r="E52" s="71"/>
      <c r="F52" s="23" t="str">
        <f t="shared" si="0"/>
        <v/>
      </c>
      <c r="G52" s="71"/>
      <c r="H52" s="24" t="str">
        <f t="shared" si="3"/>
        <v/>
      </c>
      <c r="I52" s="30">
        <f t="shared" si="2"/>
        <v>0</v>
      </c>
    </row>
    <row r="53" ht="18" hidden="1" customHeight="1" spans="1:9">
      <c r="A53" s="74">
        <v>1100252</v>
      </c>
      <c r="B53" s="77" t="s">
        <v>131</v>
      </c>
      <c r="C53" s="22"/>
      <c r="D53" s="22"/>
      <c r="E53" s="71"/>
      <c r="F53" s="23"/>
      <c r="G53" s="71"/>
      <c r="H53" s="24" t="str">
        <f t="shared" si="3"/>
        <v/>
      </c>
      <c r="I53" s="30">
        <f t="shared" si="2"/>
        <v>0</v>
      </c>
    </row>
    <row r="54" ht="18" hidden="1" customHeight="1" spans="1:9">
      <c r="A54" s="74">
        <v>1100258</v>
      </c>
      <c r="B54" s="78" t="s">
        <v>132</v>
      </c>
      <c r="C54" s="22"/>
      <c r="D54" s="22"/>
      <c r="E54" s="71"/>
      <c r="F54" s="23"/>
      <c r="G54" s="71"/>
      <c r="H54" s="24" t="str">
        <f t="shared" si="3"/>
        <v/>
      </c>
      <c r="I54" s="30">
        <f t="shared" si="2"/>
        <v>0</v>
      </c>
    </row>
    <row r="55" ht="18" hidden="1" customHeight="1" spans="1:9">
      <c r="A55" s="74">
        <v>1100299</v>
      </c>
      <c r="B55" s="77" t="s">
        <v>133</v>
      </c>
      <c r="C55" s="22">
        <v>0</v>
      </c>
      <c r="D55" s="22">
        <v>0</v>
      </c>
      <c r="E55" s="71">
        <v>0</v>
      </c>
      <c r="F55" s="23" t="str">
        <f t="shared" ref="F55:F68" si="4">IFERROR(E55/D55*100,"")</f>
        <v/>
      </c>
      <c r="G55" s="71">
        <v>0</v>
      </c>
      <c r="H55" s="24" t="str">
        <f t="shared" si="3"/>
        <v/>
      </c>
      <c r="I55" s="30">
        <f t="shared" si="2"/>
        <v>0</v>
      </c>
    </row>
    <row r="56" ht="18" customHeight="1" spans="1:9">
      <c r="A56" s="79">
        <v>11003</v>
      </c>
      <c r="B56" s="79" t="s">
        <v>134</v>
      </c>
      <c r="C56" s="72">
        <v>1814</v>
      </c>
      <c r="D56" s="72">
        <v>7676</v>
      </c>
      <c r="E56" s="72">
        <v>5902</v>
      </c>
      <c r="F56" s="16">
        <f t="shared" si="4"/>
        <v>76.8890046899427</v>
      </c>
      <c r="G56" s="72">
        <v>6537</v>
      </c>
      <c r="H56" s="17">
        <f t="shared" si="3"/>
        <v>-9.71393605629494</v>
      </c>
      <c r="I56" s="29">
        <f t="shared" si="2"/>
        <v>-635</v>
      </c>
    </row>
    <row r="57" ht="18" customHeight="1" spans="1:9">
      <c r="A57" s="79" t="s">
        <v>69</v>
      </c>
      <c r="B57" s="79"/>
      <c r="C57" s="72">
        <v>0</v>
      </c>
      <c r="D57" s="72">
        <f>D58</f>
        <v>0</v>
      </c>
      <c r="E57" s="72">
        <f>E58</f>
        <v>0</v>
      </c>
      <c r="F57" s="23" t="str">
        <f t="shared" si="4"/>
        <v/>
      </c>
      <c r="G57" s="72">
        <f>G58</f>
        <v>0</v>
      </c>
      <c r="H57" s="17" t="str">
        <f t="shared" si="3"/>
        <v/>
      </c>
      <c r="I57" s="29">
        <f t="shared" si="2"/>
        <v>0</v>
      </c>
    </row>
    <row r="58" ht="18" customHeight="1" spans="1:9">
      <c r="A58" s="79">
        <v>1101101</v>
      </c>
      <c r="B58" s="80" t="s">
        <v>135</v>
      </c>
      <c r="C58" s="72">
        <v>0</v>
      </c>
      <c r="D58" s="72">
        <f>D59</f>
        <v>0</v>
      </c>
      <c r="E58" s="72">
        <f>E59</f>
        <v>0</v>
      </c>
      <c r="F58" s="23" t="str">
        <f t="shared" si="4"/>
        <v/>
      </c>
      <c r="G58" s="72">
        <f>G59</f>
        <v>0</v>
      </c>
      <c r="H58" s="17" t="str">
        <f t="shared" si="3"/>
        <v/>
      </c>
      <c r="I58" s="29">
        <f t="shared" si="2"/>
        <v>0</v>
      </c>
    </row>
    <row r="59" ht="18" hidden="1" customHeight="1" spans="1:9">
      <c r="A59" s="74">
        <v>110110101</v>
      </c>
      <c r="B59" s="81" t="s">
        <v>136</v>
      </c>
      <c r="C59" s="71"/>
      <c r="D59" s="71"/>
      <c r="E59" s="71"/>
      <c r="F59" s="23" t="str">
        <f t="shared" si="4"/>
        <v/>
      </c>
      <c r="G59" s="71"/>
      <c r="H59" s="24" t="str">
        <f t="shared" si="3"/>
        <v/>
      </c>
      <c r="I59" s="30">
        <f t="shared" si="2"/>
        <v>0</v>
      </c>
    </row>
    <row r="60" ht="18" customHeight="1" spans="1:9">
      <c r="A60" s="79" t="s">
        <v>70</v>
      </c>
      <c r="B60" s="82"/>
      <c r="C60" s="72">
        <f>C61</f>
        <v>0</v>
      </c>
      <c r="D60" s="72">
        <f>D61</f>
        <v>73</v>
      </c>
      <c r="E60" s="72">
        <f>E61</f>
        <v>73</v>
      </c>
      <c r="F60" s="16">
        <f t="shared" si="4"/>
        <v>100</v>
      </c>
      <c r="G60" s="72">
        <f>G61</f>
        <v>0</v>
      </c>
      <c r="H60" s="17" t="str">
        <f t="shared" si="3"/>
        <v/>
      </c>
      <c r="I60" s="29">
        <f t="shared" si="2"/>
        <v>73</v>
      </c>
    </row>
    <row r="61" ht="18" customHeight="1" spans="1:9">
      <c r="A61" s="79">
        <v>11008</v>
      </c>
      <c r="B61" s="83" t="s">
        <v>137</v>
      </c>
      <c r="C61" s="72">
        <v>0</v>
      </c>
      <c r="D61" s="72">
        <v>73</v>
      </c>
      <c r="E61" s="72">
        <v>73</v>
      </c>
      <c r="F61" s="16">
        <f t="shared" si="4"/>
        <v>100</v>
      </c>
      <c r="G61" s="72">
        <v>0</v>
      </c>
      <c r="H61" s="17" t="str">
        <f t="shared" si="3"/>
        <v/>
      </c>
      <c r="I61" s="29">
        <f t="shared" si="2"/>
        <v>73</v>
      </c>
    </row>
    <row r="62" ht="18" customHeight="1" spans="1:9">
      <c r="A62" s="44" t="s">
        <v>71</v>
      </c>
      <c r="B62" s="68"/>
      <c r="C62" s="72">
        <f>C63</f>
        <v>0</v>
      </c>
      <c r="D62" s="72">
        <f>D63</f>
        <v>0</v>
      </c>
      <c r="E62" s="72">
        <f>E63</f>
        <v>0</v>
      </c>
      <c r="F62" s="16" t="str">
        <f t="shared" si="4"/>
        <v/>
      </c>
      <c r="G62" s="72">
        <f>G63</f>
        <v>0</v>
      </c>
      <c r="H62" s="17" t="str">
        <f t="shared" si="3"/>
        <v/>
      </c>
      <c r="I62" s="29">
        <f t="shared" si="2"/>
        <v>0</v>
      </c>
    </row>
    <row r="63" ht="18" hidden="1" customHeight="1" spans="1:9">
      <c r="A63" s="44">
        <v>1100901</v>
      </c>
      <c r="B63" s="68" t="s">
        <v>138</v>
      </c>
      <c r="C63" s="72">
        <f>SUM(C64:C66)</f>
        <v>0</v>
      </c>
      <c r="D63" s="72">
        <f>SUM(D64:D66)</f>
        <v>0</v>
      </c>
      <c r="E63" s="72">
        <f>SUM(E64:E66)</f>
        <v>0</v>
      </c>
      <c r="F63" s="16" t="str">
        <f t="shared" si="4"/>
        <v/>
      </c>
      <c r="G63" s="72">
        <f>SUM(G64:G66)</f>
        <v>0</v>
      </c>
      <c r="H63" s="17" t="str">
        <f t="shared" si="3"/>
        <v/>
      </c>
      <c r="I63" s="29">
        <f t="shared" si="2"/>
        <v>0</v>
      </c>
    </row>
    <row r="64" hidden="1" spans="1:9">
      <c r="A64" s="69">
        <v>110090101</v>
      </c>
      <c r="B64" s="84" t="s">
        <v>139</v>
      </c>
      <c r="C64" s="71"/>
      <c r="D64" s="71"/>
      <c r="E64" s="71"/>
      <c r="F64" s="23" t="str">
        <f t="shared" si="4"/>
        <v/>
      </c>
      <c r="G64" s="71"/>
      <c r="H64" s="24" t="str">
        <f t="shared" si="3"/>
        <v/>
      </c>
      <c r="I64" s="30">
        <f t="shared" si="2"/>
        <v>0</v>
      </c>
    </row>
    <row r="65" ht="27" hidden="1" customHeight="1" spans="1:9">
      <c r="A65" s="69">
        <v>110090102</v>
      </c>
      <c r="B65" s="84" t="s">
        <v>140</v>
      </c>
      <c r="C65" s="71"/>
      <c r="D65" s="71"/>
      <c r="E65" s="71"/>
      <c r="F65" s="23" t="str">
        <f t="shared" si="4"/>
        <v/>
      </c>
      <c r="G65" s="71"/>
      <c r="H65" s="24" t="str">
        <f t="shared" si="3"/>
        <v/>
      </c>
      <c r="I65" s="30">
        <f t="shared" si="2"/>
        <v>0</v>
      </c>
    </row>
    <row r="66" ht="18" hidden="1" customHeight="1" spans="1:9">
      <c r="A66" s="69">
        <v>110090199</v>
      </c>
      <c r="B66" s="70" t="s">
        <v>141</v>
      </c>
      <c r="C66" s="71"/>
      <c r="D66" s="71"/>
      <c r="E66" s="71"/>
      <c r="F66" s="23" t="str">
        <f t="shared" si="4"/>
        <v/>
      </c>
      <c r="G66" s="71"/>
      <c r="H66" s="24" t="str">
        <f t="shared" si="3"/>
        <v/>
      </c>
      <c r="I66" s="30">
        <f t="shared" si="2"/>
        <v>0</v>
      </c>
    </row>
    <row r="67" ht="18" customHeight="1" spans="1:9">
      <c r="A67" s="44" t="s">
        <v>72</v>
      </c>
      <c r="B67" s="70"/>
      <c r="C67" s="72">
        <v>0</v>
      </c>
      <c r="D67" s="72">
        <v>0</v>
      </c>
      <c r="E67" s="72">
        <v>0</v>
      </c>
      <c r="F67" s="16" t="str">
        <f t="shared" si="4"/>
        <v/>
      </c>
      <c r="G67" s="72">
        <v>0</v>
      </c>
      <c r="H67" s="17" t="str">
        <f t="shared" si="3"/>
        <v/>
      </c>
      <c r="I67" s="29">
        <f t="shared" si="2"/>
        <v>0</v>
      </c>
    </row>
    <row r="68" ht="18" customHeight="1" spans="1:9">
      <c r="A68" s="40" t="s">
        <v>142</v>
      </c>
      <c r="B68" s="40"/>
      <c r="C68" s="19">
        <f>C5+C30+C57+C60+C62+C67</f>
        <v>13681.1</v>
      </c>
      <c r="D68" s="19">
        <f>D5+D30+D57+D60+D62+D67</f>
        <v>20727.1</v>
      </c>
      <c r="E68" s="19">
        <f>E5+E30+E57+E60+E62+E67</f>
        <v>17906</v>
      </c>
      <c r="F68" s="16">
        <f t="shared" si="4"/>
        <v>86.3893164021981</v>
      </c>
      <c r="G68" s="19">
        <f>G5+G30+G57+G60+G62+G67</f>
        <v>18087</v>
      </c>
      <c r="H68" s="17">
        <f t="shared" si="3"/>
        <v>-1.00071874827224</v>
      </c>
      <c r="I68" s="29">
        <f t="shared" si="2"/>
        <v>-181</v>
      </c>
    </row>
  </sheetData>
  <mergeCells count="2">
    <mergeCell ref="A2:I2"/>
    <mergeCell ref="A68:B68"/>
  </mergeCells>
  <pageMargins left="0.511811023622047" right="0.511811023622047" top="0.748031496062992" bottom="0.748031496062992" header="0.31496062992126" footer="0.31496062992126"/>
  <pageSetup paperSize="9" scale="76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3"/>
  <sheetViews>
    <sheetView tabSelected="1" topLeftCell="A568" workbookViewId="0">
      <selection activeCell="H513" sqref="H513"/>
    </sheetView>
  </sheetViews>
  <sheetFormatPr defaultColWidth="9" defaultRowHeight="13.5"/>
  <cols>
    <col min="1" max="1" width="12.5" style="1" customWidth="1"/>
    <col min="2" max="2" width="31" style="1" customWidth="1"/>
    <col min="3" max="3" width="11.125" style="1" customWidth="1"/>
    <col min="4" max="4" width="11.375" style="1" customWidth="1"/>
    <col min="5" max="5" width="11.25" style="43" customWidth="1"/>
    <col min="6" max="6" width="11" style="1" customWidth="1"/>
    <col min="7" max="7" width="12.125" style="1" customWidth="1"/>
    <col min="8" max="8" width="10.875" style="1" customWidth="1"/>
    <col min="9" max="9" width="11.5" style="1" customWidth="1"/>
    <col min="10" max="16384" width="9" style="1"/>
  </cols>
  <sheetData>
    <row r="1" ht="14.25" spans="1:1">
      <c r="A1" s="2" t="s">
        <v>143</v>
      </c>
    </row>
    <row r="2" ht="25.5" spans="1:9">
      <c r="A2" s="3" t="s">
        <v>144</v>
      </c>
      <c r="B2" s="3"/>
      <c r="C2" s="3"/>
      <c r="D2" s="3"/>
      <c r="E2" s="3"/>
      <c r="F2" s="3"/>
      <c r="G2" s="3"/>
      <c r="H2" s="3"/>
      <c r="I2" s="3"/>
    </row>
    <row r="3" spans="1:8">
      <c r="A3" s="4" t="s">
        <v>145</v>
      </c>
      <c r="B3" s="4"/>
      <c r="C3" s="4"/>
      <c r="D3" s="4"/>
      <c r="E3" s="4"/>
      <c r="F3" s="4"/>
      <c r="G3" s="4"/>
      <c r="H3" s="4"/>
    </row>
    <row r="4" spans="5:9">
      <c r="E4" s="5"/>
      <c r="G4" s="5"/>
      <c r="I4" s="5" t="s">
        <v>77</v>
      </c>
    </row>
    <row r="5" ht="33" customHeight="1" spans="1:9">
      <c r="A5" s="40" t="s">
        <v>78</v>
      </c>
      <c r="B5" s="40" t="s">
        <v>7</v>
      </c>
      <c r="C5" s="7" t="s">
        <v>79</v>
      </c>
      <c r="D5" s="8" t="s">
        <v>8</v>
      </c>
      <c r="E5" s="9" t="s">
        <v>9</v>
      </c>
      <c r="F5" s="10" t="s">
        <v>80</v>
      </c>
      <c r="G5" s="11" t="s">
        <v>81</v>
      </c>
      <c r="H5" s="12" t="s">
        <v>82</v>
      </c>
      <c r="I5" s="12" t="s">
        <v>83</v>
      </c>
    </row>
    <row r="6" spans="1:9">
      <c r="A6" s="44" t="s">
        <v>12</v>
      </c>
      <c r="B6" s="44"/>
      <c r="C6" s="45">
        <f>C7+C149+C156+C192+C227+C239+C275+C370+C426+C456+C474+C539+C558+C568+C577+C580+C592+C603+C618+C638+C639+C643+C646</f>
        <v>12404</v>
      </c>
      <c r="D6" s="45">
        <f>D7+D149+D156+D192+D227+D239+D275+D370+D426+D456+D474+D539+D558+D568+D577+D580+D592+D603+D618+D638+D639+D643+D646</f>
        <v>18597</v>
      </c>
      <c r="E6" s="45">
        <f>E7+E149+E156+E192+E227+E239+E275+E370+E426+E456+E474+E539+E558+E568+E577+E580+E592+E603+E618+E638+E639+E643+E646</f>
        <v>16629</v>
      </c>
      <c r="F6" s="16">
        <f t="shared" ref="F6:F37" si="0">IFERROR(E6/D6*100,"")</f>
        <v>89.4176480077432</v>
      </c>
      <c r="G6" s="45">
        <f>G7+G149+G156+G192+G227+G239+G275+G370+G426+G456+G474+G539+G558+G568+G577+G580+G592+G603+G618+G638+G639+G643+G646</f>
        <v>16836</v>
      </c>
      <c r="H6" s="17">
        <f t="shared" ref="H6:H69" si="1">IFERROR(I6/G6*100,"")</f>
        <v>-1.22950819672131</v>
      </c>
      <c r="I6" s="29">
        <f>E6-G6</f>
        <v>-207</v>
      </c>
    </row>
    <row r="7" spans="1:9">
      <c r="A7" s="34">
        <v>201</v>
      </c>
      <c r="B7" s="34" t="s">
        <v>146</v>
      </c>
      <c r="C7" s="46">
        <f>C8+C18+C26+C35+C44+C52+C62+C66+C72+C74+C77+C84+C88+C93+C99+C103+C109+C115+C121+C126+C131+C134+C147</f>
        <v>3091</v>
      </c>
      <c r="D7" s="46">
        <f>D8+D18+D26+D35+D44+D52+D62+D66+D72+D74+D77+D84+D88+D93+D99+D103+D109+D115+D121+D126+D131+D134+D147</f>
        <v>5058</v>
      </c>
      <c r="E7" s="47">
        <f>E8+E18+E26+E35+E44+E52+E62+E66+E72+E74+E77+E84+E88+E93+E99+E103+E109+E115+E121+E126+E131+E134+E147</f>
        <v>4074</v>
      </c>
      <c r="F7" s="16">
        <f t="shared" si="0"/>
        <v>80.5456702253855</v>
      </c>
      <c r="G7" s="47">
        <f>G8+G18+G26+G35+G44+G52+G62+G66+G72+G74+G77+G84+G88+G91+G93+G99+G103+G109+G115+G121+G126+G131+G134+G147</f>
        <v>3767</v>
      </c>
      <c r="H7" s="17">
        <f t="shared" si="1"/>
        <v>8.14972126360499</v>
      </c>
      <c r="I7" s="29">
        <f>E7-G7</f>
        <v>307</v>
      </c>
    </row>
    <row r="8" spans="1:9">
      <c r="A8" s="34">
        <v>20101</v>
      </c>
      <c r="B8" s="34" t="s">
        <v>147</v>
      </c>
      <c r="C8" s="48">
        <f>SUM(C9:C17)</f>
        <v>17</v>
      </c>
      <c r="D8" s="48">
        <f>SUM(D9:D17)</f>
        <v>37</v>
      </c>
      <c r="E8" s="49">
        <f>SUM(E9:E17)</f>
        <v>25</v>
      </c>
      <c r="F8" s="16">
        <f t="shared" si="0"/>
        <v>67.5675675675676</v>
      </c>
      <c r="G8" s="49">
        <f>SUM(G9:G17)</f>
        <v>0</v>
      </c>
      <c r="H8" s="17" t="str">
        <f t="shared" si="1"/>
        <v/>
      </c>
      <c r="I8" s="29">
        <f t="shared" ref="I8:I71" si="2">E8-G8</f>
        <v>25</v>
      </c>
    </row>
    <row r="9" hidden="1" spans="1:9">
      <c r="A9" s="31">
        <v>2010101</v>
      </c>
      <c r="B9" s="32" t="s">
        <v>148</v>
      </c>
      <c r="C9" s="50"/>
      <c r="D9" s="51"/>
      <c r="E9" s="52"/>
      <c r="F9" s="23" t="str">
        <f t="shared" si="0"/>
        <v/>
      </c>
      <c r="G9" s="52"/>
      <c r="H9" s="24" t="str">
        <f t="shared" si="1"/>
        <v/>
      </c>
      <c r="I9" s="30">
        <f t="shared" si="2"/>
        <v>0</v>
      </c>
    </row>
    <row r="10" hidden="1" spans="1:9">
      <c r="A10" s="31">
        <v>2010102</v>
      </c>
      <c r="B10" s="32" t="s">
        <v>149</v>
      </c>
      <c r="C10" s="50"/>
      <c r="D10" s="51"/>
      <c r="E10" s="52"/>
      <c r="F10" s="23" t="str">
        <f t="shared" si="0"/>
        <v/>
      </c>
      <c r="G10" s="52"/>
      <c r="H10" s="24" t="str">
        <f t="shared" si="1"/>
        <v/>
      </c>
      <c r="I10" s="30">
        <f t="shared" si="2"/>
        <v>0</v>
      </c>
    </row>
    <row r="11" hidden="1" spans="1:9">
      <c r="A11" s="31">
        <v>2010103</v>
      </c>
      <c r="B11" s="32" t="s">
        <v>150</v>
      </c>
      <c r="C11" s="50"/>
      <c r="D11" s="51"/>
      <c r="E11" s="52"/>
      <c r="F11" s="23" t="str">
        <f t="shared" si="0"/>
        <v/>
      </c>
      <c r="G11" s="52"/>
      <c r="H11" s="24" t="str">
        <f t="shared" si="1"/>
        <v/>
      </c>
      <c r="I11" s="30">
        <f t="shared" si="2"/>
        <v>0</v>
      </c>
    </row>
    <row r="12" spans="1:9">
      <c r="A12" s="31">
        <v>2010104</v>
      </c>
      <c r="B12" s="32" t="s">
        <v>151</v>
      </c>
      <c r="C12" s="50">
        <v>10</v>
      </c>
      <c r="D12" s="51">
        <v>10</v>
      </c>
      <c r="E12" s="52">
        <v>2</v>
      </c>
      <c r="F12" s="23">
        <f t="shared" si="0"/>
        <v>20</v>
      </c>
      <c r="G12" s="52">
        <v>0</v>
      </c>
      <c r="H12" s="24" t="str">
        <f t="shared" si="1"/>
        <v/>
      </c>
      <c r="I12" s="30">
        <f t="shared" si="2"/>
        <v>2</v>
      </c>
    </row>
    <row r="13" hidden="1" spans="1:9">
      <c r="A13" s="31">
        <v>2010106</v>
      </c>
      <c r="B13" s="32" t="s">
        <v>152</v>
      </c>
      <c r="C13" s="50"/>
      <c r="D13" s="51"/>
      <c r="E13" s="52"/>
      <c r="F13" s="23" t="str">
        <f t="shared" si="0"/>
        <v/>
      </c>
      <c r="G13" s="52"/>
      <c r="H13" s="24" t="str">
        <f t="shared" si="1"/>
        <v/>
      </c>
      <c r="I13" s="30">
        <f t="shared" si="2"/>
        <v>0</v>
      </c>
    </row>
    <row r="14" spans="1:9">
      <c r="A14" s="31">
        <v>2010107</v>
      </c>
      <c r="B14" s="32" t="s">
        <v>153</v>
      </c>
      <c r="C14" s="50">
        <v>7</v>
      </c>
      <c r="D14" s="51">
        <v>7</v>
      </c>
      <c r="E14" s="52">
        <v>23</v>
      </c>
      <c r="F14" s="23">
        <f t="shared" si="0"/>
        <v>328.571428571429</v>
      </c>
      <c r="G14" s="52">
        <v>0</v>
      </c>
      <c r="H14" s="24" t="str">
        <f t="shared" si="1"/>
        <v/>
      </c>
      <c r="I14" s="30">
        <f t="shared" si="2"/>
        <v>23</v>
      </c>
    </row>
    <row r="15" hidden="1" spans="1:9">
      <c r="A15" s="31">
        <v>2010108</v>
      </c>
      <c r="B15" s="32" t="s">
        <v>154</v>
      </c>
      <c r="C15" s="50"/>
      <c r="D15" s="51"/>
      <c r="E15" s="52"/>
      <c r="F15" s="23" t="str">
        <f t="shared" si="0"/>
        <v/>
      </c>
      <c r="G15" s="52"/>
      <c r="H15" s="24" t="str">
        <f t="shared" si="1"/>
        <v/>
      </c>
      <c r="I15" s="30">
        <f t="shared" si="2"/>
        <v>0</v>
      </c>
    </row>
    <row r="16" hidden="1" spans="1:9">
      <c r="A16" s="31">
        <v>2010109</v>
      </c>
      <c r="B16" s="32" t="s">
        <v>155</v>
      </c>
      <c r="C16" s="50"/>
      <c r="D16" s="51"/>
      <c r="E16" s="52"/>
      <c r="F16" s="23" t="str">
        <f t="shared" si="0"/>
        <v/>
      </c>
      <c r="G16" s="52"/>
      <c r="H16" s="24" t="str">
        <f t="shared" si="1"/>
        <v/>
      </c>
      <c r="I16" s="30">
        <f t="shared" si="2"/>
        <v>0</v>
      </c>
    </row>
    <row r="17" spans="1:9">
      <c r="A17" s="31">
        <v>2010199</v>
      </c>
      <c r="B17" s="32" t="s">
        <v>156</v>
      </c>
      <c r="C17" s="50">
        <v>0</v>
      </c>
      <c r="D17" s="51">
        <v>20</v>
      </c>
      <c r="E17" s="52">
        <v>0</v>
      </c>
      <c r="F17" s="23">
        <f t="shared" si="0"/>
        <v>0</v>
      </c>
      <c r="G17" s="52">
        <v>0</v>
      </c>
      <c r="H17" s="24" t="str">
        <f t="shared" si="1"/>
        <v/>
      </c>
      <c r="I17" s="30">
        <f t="shared" si="2"/>
        <v>0</v>
      </c>
    </row>
    <row r="18" hidden="1" spans="1:9">
      <c r="A18" s="34">
        <v>20102</v>
      </c>
      <c r="B18" s="34" t="s">
        <v>157</v>
      </c>
      <c r="C18" s="48">
        <f>SUM(C19:C25)</f>
        <v>0</v>
      </c>
      <c r="D18" s="48">
        <f>SUM(D19:D25)</f>
        <v>0</v>
      </c>
      <c r="E18" s="49">
        <f>SUM(E19:E25)</f>
        <v>0</v>
      </c>
      <c r="F18" s="16" t="str">
        <f t="shared" si="0"/>
        <v/>
      </c>
      <c r="G18" s="49">
        <f>SUM(G19:G25)</f>
        <v>0</v>
      </c>
      <c r="H18" s="17" t="str">
        <f t="shared" si="1"/>
        <v/>
      </c>
      <c r="I18" s="29">
        <f t="shared" si="2"/>
        <v>0</v>
      </c>
    </row>
    <row r="19" hidden="1" spans="1:9">
      <c r="A19" s="31">
        <v>2010201</v>
      </c>
      <c r="B19" s="32" t="s">
        <v>148</v>
      </c>
      <c r="C19" s="50"/>
      <c r="D19" s="51"/>
      <c r="E19" s="52"/>
      <c r="F19" s="23" t="str">
        <f t="shared" si="0"/>
        <v/>
      </c>
      <c r="G19" s="52"/>
      <c r="H19" s="24" t="str">
        <f t="shared" si="1"/>
        <v/>
      </c>
      <c r="I19" s="30">
        <f t="shared" si="2"/>
        <v>0</v>
      </c>
    </row>
    <row r="20" hidden="1" spans="1:9">
      <c r="A20" s="31">
        <v>2010202</v>
      </c>
      <c r="B20" s="32" t="s">
        <v>149</v>
      </c>
      <c r="C20" s="50"/>
      <c r="D20" s="51"/>
      <c r="E20" s="52"/>
      <c r="F20" s="23" t="str">
        <f t="shared" si="0"/>
        <v/>
      </c>
      <c r="G20" s="52"/>
      <c r="H20" s="24" t="str">
        <f t="shared" si="1"/>
        <v/>
      </c>
      <c r="I20" s="30">
        <f t="shared" si="2"/>
        <v>0</v>
      </c>
    </row>
    <row r="21" hidden="1" spans="1:9">
      <c r="A21" s="31">
        <v>2010203</v>
      </c>
      <c r="B21" s="32" t="s">
        <v>150</v>
      </c>
      <c r="C21" s="50"/>
      <c r="D21" s="51"/>
      <c r="E21" s="52"/>
      <c r="F21" s="23" t="str">
        <f t="shared" si="0"/>
        <v/>
      </c>
      <c r="G21" s="52"/>
      <c r="H21" s="24" t="str">
        <f t="shared" si="1"/>
        <v/>
      </c>
      <c r="I21" s="30">
        <f t="shared" si="2"/>
        <v>0</v>
      </c>
    </row>
    <row r="22" hidden="1" spans="1:9">
      <c r="A22" s="31">
        <v>2010204</v>
      </c>
      <c r="B22" s="32" t="s">
        <v>158</v>
      </c>
      <c r="C22" s="50"/>
      <c r="D22" s="51"/>
      <c r="E22" s="52"/>
      <c r="F22" s="23" t="str">
        <f t="shared" si="0"/>
        <v/>
      </c>
      <c r="G22" s="52"/>
      <c r="H22" s="24" t="str">
        <f t="shared" si="1"/>
        <v/>
      </c>
      <c r="I22" s="30">
        <f t="shared" si="2"/>
        <v>0</v>
      </c>
    </row>
    <row r="23" hidden="1" spans="1:9">
      <c r="A23" s="31">
        <v>2010205</v>
      </c>
      <c r="B23" s="32" t="s">
        <v>159</v>
      </c>
      <c r="C23" s="50"/>
      <c r="D23" s="51"/>
      <c r="E23" s="52"/>
      <c r="F23" s="23" t="str">
        <f t="shared" si="0"/>
        <v/>
      </c>
      <c r="G23" s="52"/>
      <c r="H23" s="24" t="str">
        <f t="shared" si="1"/>
        <v/>
      </c>
      <c r="I23" s="30">
        <f t="shared" si="2"/>
        <v>0</v>
      </c>
    </row>
    <row r="24" hidden="1" spans="1:9">
      <c r="A24" s="31">
        <v>2010206</v>
      </c>
      <c r="B24" s="32" t="s">
        <v>160</v>
      </c>
      <c r="C24" s="50"/>
      <c r="D24" s="51"/>
      <c r="E24" s="52"/>
      <c r="F24" s="23" t="str">
        <f t="shared" si="0"/>
        <v/>
      </c>
      <c r="G24" s="52"/>
      <c r="H24" s="24" t="str">
        <f t="shared" si="1"/>
        <v/>
      </c>
      <c r="I24" s="30">
        <f t="shared" si="2"/>
        <v>0</v>
      </c>
    </row>
    <row r="25" hidden="1" spans="1:9">
      <c r="A25" s="31">
        <v>2010299</v>
      </c>
      <c r="B25" s="32" t="s">
        <v>161</v>
      </c>
      <c r="C25" s="50"/>
      <c r="D25" s="51"/>
      <c r="E25" s="52"/>
      <c r="F25" s="23" t="str">
        <f t="shared" si="0"/>
        <v/>
      </c>
      <c r="G25" s="52"/>
      <c r="H25" s="24" t="str">
        <f t="shared" si="1"/>
        <v/>
      </c>
      <c r="I25" s="30">
        <f t="shared" si="2"/>
        <v>0</v>
      </c>
    </row>
    <row r="26" ht="27" spans="1:9">
      <c r="A26" s="34">
        <v>20103</v>
      </c>
      <c r="B26" s="34" t="s">
        <v>162</v>
      </c>
      <c r="C26" s="48">
        <f>SUM(C27:C34)</f>
        <v>1992</v>
      </c>
      <c r="D26" s="48">
        <f>SUM(D27:D34)</f>
        <v>1389</v>
      </c>
      <c r="E26" s="49">
        <f>SUM(E27:E34)</f>
        <v>1428</v>
      </c>
      <c r="F26" s="16">
        <f t="shared" si="0"/>
        <v>102.80777537797</v>
      </c>
      <c r="G26" s="49">
        <f>SUM(G27:G34)</f>
        <v>1319</v>
      </c>
      <c r="H26" s="17">
        <f t="shared" si="1"/>
        <v>8.26383623957543</v>
      </c>
      <c r="I26" s="29">
        <f t="shared" si="2"/>
        <v>109</v>
      </c>
    </row>
    <row r="27" spans="1:9">
      <c r="A27" s="31">
        <v>2010301</v>
      </c>
      <c r="B27" s="32" t="s">
        <v>148</v>
      </c>
      <c r="C27" s="50">
        <v>1715</v>
      </c>
      <c r="D27" s="51">
        <v>1062</v>
      </c>
      <c r="E27" s="52">
        <v>1087</v>
      </c>
      <c r="F27" s="23">
        <f t="shared" si="0"/>
        <v>102.354048964218</v>
      </c>
      <c r="G27" s="52">
        <v>1195</v>
      </c>
      <c r="H27" s="24">
        <f t="shared" si="1"/>
        <v>-9.03765690376569</v>
      </c>
      <c r="I27" s="30">
        <f t="shared" si="2"/>
        <v>-108</v>
      </c>
    </row>
    <row r="28" spans="1:9">
      <c r="A28" s="31">
        <v>2010302</v>
      </c>
      <c r="B28" s="32" t="s">
        <v>149</v>
      </c>
      <c r="C28" s="50">
        <v>52</v>
      </c>
      <c r="D28" s="51">
        <v>52</v>
      </c>
      <c r="E28" s="52">
        <v>48</v>
      </c>
      <c r="F28" s="23">
        <f t="shared" si="0"/>
        <v>92.3076923076923</v>
      </c>
      <c r="G28" s="52">
        <v>38</v>
      </c>
      <c r="H28" s="24">
        <f t="shared" si="1"/>
        <v>26.3157894736842</v>
      </c>
      <c r="I28" s="30">
        <f t="shared" si="2"/>
        <v>10</v>
      </c>
    </row>
    <row r="29" spans="1:9">
      <c r="A29" s="31">
        <v>2010303</v>
      </c>
      <c r="B29" s="32" t="s">
        <v>150</v>
      </c>
      <c r="C29" s="50">
        <v>0</v>
      </c>
      <c r="D29" s="51">
        <v>0</v>
      </c>
      <c r="E29" s="52">
        <v>0</v>
      </c>
      <c r="F29" s="23" t="str">
        <f t="shared" si="0"/>
        <v/>
      </c>
      <c r="G29" s="52">
        <v>62</v>
      </c>
      <c r="H29" s="24">
        <f t="shared" si="1"/>
        <v>-100</v>
      </c>
      <c r="I29" s="30">
        <f t="shared" si="2"/>
        <v>-62</v>
      </c>
    </row>
    <row r="30" hidden="1" spans="1:9">
      <c r="A30" s="31">
        <v>2010305</v>
      </c>
      <c r="B30" s="32" t="s">
        <v>163</v>
      </c>
      <c r="C30" s="50"/>
      <c r="D30" s="51"/>
      <c r="E30" s="52"/>
      <c r="F30" s="23" t="str">
        <f t="shared" si="0"/>
        <v/>
      </c>
      <c r="G30" s="52"/>
      <c r="H30" s="24" t="str">
        <f t="shared" si="1"/>
        <v/>
      </c>
      <c r="I30" s="30">
        <f t="shared" si="2"/>
        <v>0</v>
      </c>
    </row>
    <row r="31" hidden="1" spans="1:9">
      <c r="A31" s="31">
        <v>2010306</v>
      </c>
      <c r="B31" s="32" t="s">
        <v>164</v>
      </c>
      <c r="C31" s="50"/>
      <c r="D31" s="51"/>
      <c r="E31" s="52"/>
      <c r="F31" s="23" t="str">
        <f t="shared" si="0"/>
        <v/>
      </c>
      <c r="G31" s="52"/>
      <c r="H31" s="24" t="str">
        <f t="shared" si="1"/>
        <v/>
      </c>
      <c r="I31" s="30">
        <f t="shared" si="2"/>
        <v>0</v>
      </c>
    </row>
    <row r="32" spans="1:9">
      <c r="A32" s="31">
        <v>2010308</v>
      </c>
      <c r="B32" s="32" t="s">
        <v>165</v>
      </c>
      <c r="C32" s="50">
        <v>0</v>
      </c>
      <c r="D32" s="51">
        <v>0</v>
      </c>
      <c r="E32" s="52">
        <v>13</v>
      </c>
      <c r="F32" s="23" t="str">
        <f t="shared" si="0"/>
        <v/>
      </c>
      <c r="G32" s="52">
        <v>0</v>
      </c>
      <c r="H32" s="24" t="str">
        <f t="shared" si="1"/>
        <v/>
      </c>
      <c r="I32" s="30">
        <f t="shared" si="2"/>
        <v>13</v>
      </c>
    </row>
    <row r="33" spans="1:9">
      <c r="A33" s="31">
        <v>2010350</v>
      </c>
      <c r="B33" s="32" t="s">
        <v>166</v>
      </c>
      <c r="C33" s="50">
        <v>225</v>
      </c>
      <c r="D33" s="51">
        <v>75</v>
      </c>
      <c r="E33" s="52">
        <v>80</v>
      </c>
      <c r="F33" s="23">
        <f t="shared" si="0"/>
        <v>106.666666666667</v>
      </c>
      <c r="G33" s="52">
        <v>24</v>
      </c>
      <c r="H33" s="24">
        <f t="shared" si="1"/>
        <v>233.333333333333</v>
      </c>
      <c r="I33" s="30">
        <f t="shared" si="2"/>
        <v>56</v>
      </c>
    </row>
    <row r="34" ht="27" spans="1:9">
      <c r="A34" s="31">
        <v>2010399</v>
      </c>
      <c r="B34" s="32" t="s">
        <v>167</v>
      </c>
      <c r="C34" s="50">
        <v>0</v>
      </c>
      <c r="D34" s="51">
        <v>200</v>
      </c>
      <c r="E34" s="52">
        <v>200</v>
      </c>
      <c r="F34" s="23">
        <f t="shared" si="0"/>
        <v>100</v>
      </c>
      <c r="G34" s="52">
        <v>0</v>
      </c>
      <c r="H34" s="24" t="str">
        <f t="shared" si="1"/>
        <v/>
      </c>
      <c r="I34" s="30">
        <f t="shared" si="2"/>
        <v>200</v>
      </c>
    </row>
    <row r="35" hidden="1" spans="1:9">
      <c r="A35" s="34">
        <v>20104</v>
      </c>
      <c r="B35" s="34" t="s">
        <v>168</v>
      </c>
      <c r="C35" s="48">
        <f>SUM(C36:C43)</f>
        <v>0</v>
      </c>
      <c r="D35" s="48">
        <f>SUM(D36:D43)</f>
        <v>0</v>
      </c>
      <c r="E35" s="49">
        <f>SUM(E36:E43)</f>
        <v>0</v>
      </c>
      <c r="F35" s="16" t="str">
        <f t="shared" si="0"/>
        <v/>
      </c>
      <c r="G35" s="49">
        <f>SUM(G36:G43)</f>
        <v>0</v>
      </c>
      <c r="H35" s="17" t="str">
        <f t="shared" si="1"/>
        <v/>
      </c>
      <c r="I35" s="29">
        <f t="shared" si="2"/>
        <v>0</v>
      </c>
    </row>
    <row r="36" hidden="1" spans="1:9">
      <c r="A36" s="31">
        <v>2010401</v>
      </c>
      <c r="B36" s="32" t="s">
        <v>148</v>
      </c>
      <c r="C36" s="50"/>
      <c r="D36" s="51"/>
      <c r="E36" s="52"/>
      <c r="F36" s="23" t="str">
        <f t="shared" si="0"/>
        <v/>
      </c>
      <c r="G36" s="52"/>
      <c r="H36" s="24" t="str">
        <f t="shared" si="1"/>
        <v/>
      </c>
      <c r="I36" s="30">
        <f t="shared" si="2"/>
        <v>0</v>
      </c>
    </row>
    <row r="37" hidden="1" spans="1:9">
      <c r="A37" s="31">
        <v>2010402</v>
      </c>
      <c r="B37" s="32" t="s">
        <v>149</v>
      </c>
      <c r="C37" s="50"/>
      <c r="D37" s="51"/>
      <c r="E37" s="52"/>
      <c r="F37" s="23" t="str">
        <f t="shared" si="0"/>
        <v/>
      </c>
      <c r="G37" s="52"/>
      <c r="H37" s="24" t="str">
        <f t="shared" si="1"/>
        <v/>
      </c>
      <c r="I37" s="30">
        <f t="shared" si="2"/>
        <v>0</v>
      </c>
    </row>
    <row r="38" hidden="1" spans="1:9">
      <c r="A38" s="31">
        <v>2010403</v>
      </c>
      <c r="B38" s="32" t="s">
        <v>150</v>
      </c>
      <c r="C38" s="50"/>
      <c r="D38" s="51"/>
      <c r="E38" s="52"/>
      <c r="F38" s="23" t="str">
        <f t="shared" ref="F38:F69" si="3">IFERROR(E38/D38*100,"")</f>
        <v/>
      </c>
      <c r="G38" s="52"/>
      <c r="H38" s="24" t="str">
        <f t="shared" si="1"/>
        <v/>
      </c>
      <c r="I38" s="30">
        <f t="shared" si="2"/>
        <v>0</v>
      </c>
    </row>
    <row r="39" hidden="1" spans="1:9">
      <c r="A39" s="31">
        <v>2010404</v>
      </c>
      <c r="B39" s="32" t="s">
        <v>169</v>
      </c>
      <c r="C39" s="50"/>
      <c r="D39" s="51"/>
      <c r="E39" s="52"/>
      <c r="F39" s="23" t="str">
        <f t="shared" si="3"/>
        <v/>
      </c>
      <c r="G39" s="52"/>
      <c r="H39" s="24" t="str">
        <f t="shared" si="1"/>
        <v/>
      </c>
      <c r="I39" s="30">
        <f t="shared" si="2"/>
        <v>0</v>
      </c>
    </row>
    <row r="40" hidden="1" spans="1:9">
      <c r="A40" s="31">
        <v>2010406</v>
      </c>
      <c r="B40" s="32" t="s">
        <v>170</v>
      </c>
      <c r="C40" s="50"/>
      <c r="D40" s="51"/>
      <c r="E40" s="52"/>
      <c r="F40" s="23" t="str">
        <f t="shared" si="3"/>
        <v/>
      </c>
      <c r="G40" s="52"/>
      <c r="H40" s="24" t="str">
        <f t="shared" si="1"/>
        <v/>
      </c>
      <c r="I40" s="30">
        <f t="shared" si="2"/>
        <v>0</v>
      </c>
    </row>
    <row r="41" hidden="1" spans="1:9">
      <c r="A41" s="31">
        <v>2010408</v>
      </c>
      <c r="B41" s="32" t="s">
        <v>171</v>
      </c>
      <c r="C41" s="50"/>
      <c r="D41" s="51"/>
      <c r="E41" s="52"/>
      <c r="F41" s="23" t="str">
        <f t="shared" si="3"/>
        <v/>
      </c>
      <c r="G41" s="52"/>
      <c r="H41" s="24" t="str">
        <f t="shared" si="1"/>
        <v/>
      </c>
      <c r="I41" s="30">
        <f t="shared" si="2"/>
        <v>0</v>
      </c>
    </row>
    <row r="42" hidden="1" spans="1:9">
      <c r="A42" s="31">
        <v>2010450</v>
      </c>
      <c r="B42" s="32" t="s">
        <v>166</v>
      </c>
      <c r="C42" s="50"/>
      <c r="D42" s="51"/>
      <c r="E42" s="52"/>
      <c r="F42" s="23" t="str">
        <f t="shared" si="3"/>
        <v/>
      </c>
      <c r="G42" s="52"/>
      <c r="H42" s="24" t="str">
        <f t="shared" si="1"/>
        <v/>
      </c>
      <c r="I42" s="30">
        <f t="shared" si="2"/>
        <v>0</v>
      </c>
    </row>
    <row r="43" hidden="1" spans="1:9">
      <c r="A43" s="31">
        <v>2010499</v>
      </c>
      <c r="B43" s="32" t="s">
        <v>172</v>
      </c>
      <c r="C43" s="50"/>
      <c r="D43" s="51"/>
      <c r="E43" s="52"/>
      <c r="F43" s="23" t="str">
        <f t="shared" si="3"/>
        <v/>
      </c>
      <c r="G43" s="52"/>
      <c r="H43" s="24" t="str">
        <f t="shared" si="1"/>
        <v/>
      </c>
      <c r="I43" s="30">
        <f t="shared" si="2"/>
        <v>0</v>
      </c>
    </row>
    <row r="44" spans="1:9">
      <c r="A44" s="34">
        <v>20105</v>
      </c>
      <c r="B44" s="34" t="s">
        <v>173</v>
      </c>
      <c r="C44" s="48">
        <f>SUM(C45:C51)</f>
        <v>0</v>
      </c>
      <c r="D44" s="48">
        <f>SUM(D45:D51)</f>
        <v>1</v>
      </c>
      <c r="E44" s="49">
        <f>SUM(E45:E51)</f>
        <v>1</v>
      </c>
      <c r="F44" s="16">
        <f t="shared" si="3"/>
        <v>100</v>
      </c>
      <c r="G44" s="49">
        <f>SUM(G45:G51)</f>
        <v>1</v>
      </c>
      <c r="H44" s="17">
        <f t="shared" si="1"/>
        <v>0</v>
      </c>
      <c r="I44" s="29">
        <f t="shared" si="2"/>
        <v>0</v>
      </c>
    </row>
    <row r="45" hidden="1" spans="1:9">
      <c r="A45" s="31">
        <v>2010501</v>
      </c>
      <c r="B45" s="32" t="s">
        <v>148</v>
      </c>
      <c r="C45" s="50"/>
      <c r="D45" s="51"/>
      <c r="E45" s="52"/>
      <c r="F45" s="23" t="str">
        <f t="shared" si="3"/>
        <v/>
      </c>
      <c r="G45" s="52"/>
      <c r="H45" s="24" t="str">
        <f t="shared" si="1"/>
        <v/>
      </c>
      <c r="I45" s="30">
        <f t="shared" si="2"/>
        <v>0</v>
      </c>
    </row>
    <row r="46" hidden="1" spans="1:9">
      <c r="A46" s="31">
        <v>2010502</v>
      </c>
      <c r="B46" s="32" t="s">
        <v>149</v>
      </c>
      <c r="C46" s="50"/>
      <c r="D46" s="51"/>
      <c r="E46" s="52"/>
      <c r="F46" s="23" t="str">
        <f t="shared" si="3"/>
        <v/>
      </c>
      <c r="G46" s="52"/>
      <c r="H46" s="24" t="str">
        <f t="shared" si="1"/>
        <v/>
      </c>
      <c r="I46" s="30">
        <f t="shared" si="2"/>
        <v>0</v>
      </c>
    </row>
    <row r="47" hidden="1" spans="1:9">
      <c r="A47" s="31">
        <v>2010503</v>
      </c>
      <c r="B47" s="32" t="s">
        <v>150</v>
      </c>
      <c r="C47" s="50"/>
      <c r="D47" s="51"/>
      <c r="E47" s="52"/>
      <c r="F47" s="23" t="str">
        <f t="shared" si="3"/>
        <v/>
      </c>
      <c r="G47" s="52"/>
      <c r="H47" s="24" t="str">
        <f t="shared" si="1"/>
        <v/>
      </c>
      <c r="I47" s="30">
        <f t="shared" si="2"/>
        <v>0</v>
      </c>
    </row>
    <row r="48" hidden="1" spans="1:9">
      <c r="A48" s="31">
        <v>2010505</v>
      </c>
      <c r="B48" s="32" t="s">
        <v>174</v>
      </c>
      <c r="C48" s="50"/>
      <c r="D48" s="51"/>
      <c r="E48" s="52"/>
      <c r="F48" s="23" t="str">
        <f t="shared" si="3"/>
        <v/>
      </c>
      <c r="G48" s="52"/>
      <c r="H48" s="24" t="str">
        <f t="shared" si="1"/>
        <v/>
      </c>
      <c r="I48" s="30">
        <f t="shared" si="2"/>
        <v>0</v>
      </c>
    </row>
    <row r="49" hidden="1" spans="1:9">
      <c r="A49" s="31">
        <v>2010506</v>
      </c>
      <c r="B49" s="32" t="s">
        <v>175</v>
      </c>
      <c r="C49" s="50"/>
      <c r="D49" s="51"/>
      <c r="E49" s="52"/>
      <c r="F49" s="23" t="str">
        <f t="shared" si="3"/>
        <v/>
      </c>
      <c r="G49" s="52"/>
      <c r="H49" s="24" t="str">
        <f t="shared" si="1"/>
        <v/>
      </c>
      <c r="I49" s="30">
        <f t="shared" si="2"/>
        <v>0</v>
      </c>
    </row>
    <row r="50" spans="1:9">
      <c r="A50" s="31">
        <v>2010507</v>
      </c>
      <c r="B50" s="32" t="s">
        <v>176</v>
      </c>
      <c r="C50" s="50">
        <v>0</v>
      </c>
      <c r="D50" s="51">
        <v>1</v>
      </c>
      <c r="E50" s="52">
        <v>1</v>
      </c>
      <c r="F50" s="23">
        <f t="shared" si="3"/>
        <v>100</v>
      </c>
      <c r="G50" s="52">
        <v>1</v>
      </c>
      <c r="H50" s="24">
        <f t="shared" si="1"/>
        <v>0</v>
      </c>
      <c r="I50" s="30">
        <f t="shared" si="2"/>
        <v>0</v>
      </c>
    </row>
    <row r="51" hidden="1" spans="1:9">
      <c r="A51" s="31">
        <v>2010599</v>
      </c>
      <c r="B51" s="32" t="s">
        <v>177</v>
      </c>
      <c r="C51" s="50"/>
      <c r="D51" s="51"/>
      <c r="E51" s="52"/>
      <c r="F51" s="23" t="str">
        <f t="shared" si="3"/>
        <v/>
      </c>
      <c r="G51" s="52"/>
      <c r="H51" s="24" t="str">
        <f t="shared" si="1"/>
        <v/>
      </c>
      <c r="I51" s="30">
        <f t="shared" si="2"/>
        <v>0</v>
      </c>
    </row>
    <row r="52" spans="1:9">
      <c r="A52" s="34">
        <v>20106</v>
      </c>
      <c r="B52" s="34" t="s">
        <v>178</v>
      </c>
      <c r="C52" s="48">
        <f>SUM(C53:C61)</f>
        <v>65</v>
      </c>
      <c r="D52" s="48">
        <f>SUM(D53:D61)</f>
        <v>67</v>
      </c>
      <c r="E52" s="49">
        <f>SUM(E53:E61)</f>
        <v>67</v>
      </c>
      <c r="F52" s="16">
        <f t="shared" si="3"/>
        <v>100</v>
      </c>
      <c r="G52" s="49">
        <f>SUM(G53:G61)</f>
        <v>61</v>
      </c>
      <c r="H52" s="17">
        <f t="shared" si="1"/>
        <v>9.83606557377049</v>
      </c>
      <c r="I52" s="29">
        <f t="shared" si="2"/>
        <v>6</v>
      </c>
    </row>
    <row r="53" spans="1:9">
      <c r="A53" s="31">
        <v>2010601</v>
      </c>
      <c r="B53" s="32" t="s">
        <v>148</v>
      </c>
      <c r="C53" s="50">
        <v>26</v>
      </c>
      <c r="D53" s="51">
        <v>26</v>
      </c>
      <c r="E53" s="52">
        <v>28</v>
      </c>
      <c r="F53" s="23">
        <f t="shared" si="3"/>
        <v>107.692307692308</v>
      </c>
      <c r="G53" s="52">
        <v>21</v>
      </c>
      <c r="H53" s="24">
        <f t="shared" si="1"/>
        <v>33.3333333333333</v>
      </c>
      <c r="I53" s="30">
        <f t="shared" si="2"/>
        <v>7</v>
      </c>
    </row>
    <row r="54" hidden="1" spans="1:9">
      <c r="A54" s="31">
        <v>2010602</v>
      </c>
      <c r="B54" s="32" t="s">
        <v>149</v>
      </c>
      <c r="C54" s="50"/>
      <c r="D54" s="51"/>
      <c r="E54" s="52"/>
      <c r="F54" s="23" t="str">
        <f t="shared" si="3"/>
        <v/>
      </c>
      <c r="G54" s="52"/>
      <c r="H54" s="24" t="str">
        <f t="shared" si="1"/>
        <v/>
      </c>
      <c r="I54" s="30">
        <f t="shared" si="2"/>
        <v>0</v>
      </c>
    </row>
    <row r="55" spans="1:9">
      <c r="A55" s="31">
        <v>2010603</v>
      </c>
      <c r="B55" s="32" t="s">
        <v>150</v>
      </c>
      <c r="C55" s="50">
        <v>39</v>
      </c>
      <c r="D55" s="51">
        <v>39</v>
      </c>
      <c r="E55" s="52">
        <v>37</v>
      </c>
      <c r="F55" s="23">
        <f t="shared" si="3"/>
        <v>94.8717948717949</v>
      </c>
      <c r="G55" s="52">
        <v>35</v>
      </c>
      <c r="H55" s="24">
        <f t="shared" si="1"/>
        <v>5.71428571428571</v>
      </c>
      <c r="I55" s="30">
        <f t="shared" si="2"/>
        <v>2</v>
      </c>
    </row>
    <row r="56" hidden="1" spans="1:9">
      <c r="A56" s="31">
        <v>2010605</v>
      </c>
      <c r="B56" s="32" t="s">
        <v>179</v>
      </c>
      <c r="C56" s="50"/>
      <c r="D56" s="51"/>
      <c r="E56" s="52"/>
      <c r="F56" s="23" t="str">
        <f t="shared" si="3"/>
        <v/>
      </c>
      <c r="G56" s="52"/>
      <c r="H56" s="24" t="str">
        <f t="shared" si="1"/>
        <v/>
      </c>
      <c r="I56" s="30">
        <f t="shared" si="2"/>
        <v>0</v>
      </c>
    </row>
    <row r="57" hidden="1" spans="1:9">
      <c r="A57" s="31">
        <v>2010606</v>
      </c>
      <c r="B57" s="32" t="s">
        <v>180</v>
      </c>
      <c r="C57" s="50"/>
      <c r="D57" s="51"/>
      <c r="E57" s="52"/>
      <c r="F57" s="23" t="str">
        <f t="shared" si="3"/>
        <v/>
      </c>
      <c r="G57" s="52"/>
      <c r="H57" s="24" t="str">
        <f t="shared" si="1"/>
        <v/>
      </c>
      <c r="I57" s="30">
        <f t="shared" si="2"/>
        <v>0</v>
      </c>
    </row>
    <row r="58" hidden="1" spans="1:9">
      <c r="A58" s="31">
        <v>2010607</v>
      </c>
      <c r="B58" s="32" t="s">
        <v>181</v>
      </c>
      <c r="C58" s="50"/>
      <c r="D58" s="51"/>
      <c r="E58" s="52"/>
      <c r="F58" s="23" t="str">
        <f t="shared" si="3"/>
        <v/>
      </c>
      <c r="G58" s="52"/>
      <c r="H58" s="24" t="str">
        <f t="shared" si="1"/>
        <v/>
      </c>
      <c r="I58" s="30">
        <f t="shared" si="2"/>
        <v>0</v>
      </c>
    </row>
    <row r="59" hidden="1" spans="1:9">
      <c r="A59" s="31">
        <v>2010608</v>
      </c>
      <c r="B59" s="32" t="s">
        <v>182</v>
      </c>
      <c r="C59" s="50"/>
      <c r="D59" s="51"/>
      <c r="E59" s="52"/>
      <c r="F59" s="23" t="str">
        <f t="shared" si="3"/>
        <v/>
      </c>
      <c r="G59" s="52"/>
      <c r="H59" s="24" t="str">
        <f t="shared" si="1"/>
        <v/>
      </c>
      <c r="I59" s="30">
        <f t="shared" si="2"/>
        <v>0</v>
      </c>
    </row>
    <row r="60" hidden="1" spans="1:9">
      <c r="A60" s="31">
        <v>2010650</v>
      </c>
      <c r="B60" s="32" t="s">
        <v>166</v>
      </c>
      <c r="C60" s="50"/>
      <c r="D60" s="51"/>
      <c r="E60" s="52"/>
      <c r="F60" s="23" t="str">
        <f t="shared" si="3"/>
        <v/>
      </c>
      <c r="G60" s="52"/>
      <c r="H60" s="24" t="str">
        <f t="shared" si="1"/>
        <v/>
      </c>
      <c r="I60" s="30">
        <f t="shared" si="2"/>
        <v>0</v>
      </c>
    </row>
    <row r="61" spans="1:9">
      <c r="A61" s="31">
        <v>2010699</v>
      </c>
      <c r="B61" s="32" t="s">
        <v>183</v>
      </c>
      <c r="C61" s="50">
        <v>0</v>
      </c>
      <c r="D61" s="51">
        <v>2</v>
      </c>
      <c r="E61" s="52">
        <v>2</v>
      </c>
      <c r="F61" s="23">
        <f t="shared" si="3"/>
        <v>100</v>
      </c>
      <c r="G61" s="52">
        <v>5</v>
      </c>
      <c r="H61" s="24">
        <f t="shared" si="1"/>
        <v>-60</v>
      </c>
      <c r="I61" s="30">
        <f t="shared" si="2"/>
        <v>-3</v>
      </c>
    </row>
    <row r="62" spans="1:9">
      <c r="A62" s="34">
        <v>20107</v>
      </c>
      <c r="B62" s="34" t="s">
        <v>184</v>
      </c>
      <c r="C62" s="48">
        <f>SUM(C63:C65)</f>
        <v>386</v>
      </c>
      <c r="D62" s="48">
        <f>SUM(D63:D65)</f>
        <v>0</v>
      </c>
      <c r="E62" s="49">
        <f>SUM(E63:E65)</f>
        <v>0</v>
      </c>
      <c r="F62" s="16" t="str">
        <f t="shared" si="3"/>
        <v/>
      </c>
      <c r="G62" s="49">
        <f>SUM(G63:G65)</f>
        <v>0</v>
      </c>
      <c r="H62" s="17" t="str">
        <f t="shared" si="1"/>
        <v/>
      </c>
      <c r="I62" s="29">
        <f t="shared" si="2"/>
        <v>0</v>
      </c>
    </row>
    <row r="63" hidden="1" spans="1:9">
      <c r="A63" s="31">
        <v>2010702</v>
      </c>
      <c r="B63" s="32" t="s">
        <v>149</v>
      </c>
      <c r="C63" s="50"/>
      <c r="D63" s="51"/>
      <c r="E63" s="52"/>
      <c r="F63" s="23" t="str">
        <f t="shared" si="3"/>
        <v/>
      </c>
      <c r="G63" s="52"/>
      <c r="H63" s="24" t="str">
        <f t="shared" si="1"/>
        <v/>
      </c>
      <c r="I63" s="30">
        <f t="shared" si="2"/>
        <v>0</v>
      </c>
    </row>
    <row r="64" hidden="1" spans="1:9">
      <c r="A64" s="31">
        <v>2010706</v>
      </c>
      <c r="B64" s="32" t="s">
        <v>185</v>
      </c>
      <c r="C64" s="50"/>
      <c r="D64" s="51"/>
      <c r="E64" s="52"/>
      <c r="F64" s="23" t="str">
        <f t="shared" si="3"/>
        <v/>
      </c>
      <c r="G64" s="52"/>
      <c r="H64" s="24" t="str">
        <f t="shared" si="1"/>
        <v/>
      </c>
      <c r="I64" s="30">
        <f t="shared" si="2"/>
        <v>0</v>
      </c>
    </row>
    <row r="65" spans="1:9">
      <c r="A65" s="31">
        <v>2010799</v>
      </c>
      <c r="B65" s="32" t="s">
        <v>186</v>
      </c>
      <c r="C65" s="50">
        <v>386</v>
      </c>
      <c r="D65" s="51">
        <v>0</v>
      </c>
      <c r="E65" s="52">
        <v>0</v>
      </c>
      <c r="F65" s="23" t="str">
        <f t="shared" si="3"/>
        <v/>
      </c>
      <c r="G65" s="52">
        <v>0</v>
      </c>
      <c r="H65" s="24" t="str">
        <f t="shared" si="1"/>
        <v/>
      </c>
      <c r="I65" s="30">
        <f t="shared" si="2"/>
        <v>0</v>
      </c>
    </row>
    <row r="66" hidden="1" spans="1:9">
      <c r="A66" s="34">
        <v>20108</v>
      </c>
      <c r="B66" s="34" t="s">
        <v>187</v>
      </c>
      <c r="C66" s="48">
        <f>SUM(C67:C71)</f>
        <v>0</v>
      </c>
      <c r="D66" s="48">
        <f>SUM(D67:D71)</f>
        <v>0</v>
      </c>
      <c r="E66" s="49">
        <f>SUM(E67:E71)</f>
        <v>0</v>
      </c>
      <c r="F66" s="16" t="str">
        <f t="shared" si="3"/>
        <v/>
      </c>
      <c r="G66" s="49">
        <f>SUM(G67:G71)</f>
        <v>0</v>
      </c>
      <c r="H66" s="17" t="str">
        <f t="shared" si="1"/>
        <v/>
      </c>
      <c r="I66" s="29">
        <f t="shared" si="2"/>
        <v>0</v>
      </c>
    </row>
    <row r="67" hidden="1" spans="1:9">
      <c r="A67" s="31">
        <v>2010801</v>
      </c>
      <c r="B67" s="32" t="s">
        <v>148</v>
      </c>
      <c r="C67" s="50"/>
      <c r="D67" s="51"/>
      <c r="E67" s="52"/>
      <c r="F67" s="23" t="str">
        <f t="shared" si="3"/>
        <v/>
      </c>
      <c r="G67" s="52"/>
      <c r="H67" s="24" t="str">
        <f t="shared" si="1"/>
        <v/>
      </c>
      <c r="I67" s="30">
        <f t="shared" si="2"/>
        <v>0</v>
      </c>
    </row>
    <row r="68" hidden="1" spans="1:9">
      <c r="A68" s="31">
        <v>2010802</v>
      </c>
      <c r="B68" s="32" t="s">
        <v>149</v>
      </c>
      <c r="C68" s="50"/>
      <c r="D68" s="51"/>
      <c r="E68" s="52"/>
      <c r="F68" s="23" t="str">
        <f t="shared" si="3"/>
        <v/>
      </c>
      <c r="G68" s="52"/>
      <c r="H68" s="24" t="str">
        <f t="shared" si="1"/>
        <v/>
      </c>
      <c r="I68" s="30">
        <f t="shared" si="2"/>
        <v>0</v>
      </c>
    </row>
    <row r="69" hidden="1" spans="1:9">
      <c r="A69" s="31">
        <v>2010804</v>
      </c>
      <c r="B69" s="32" t="s">
        <v>188</v>
      </c>
      <c r="C69" s="50"/>
      <c r="D69" s="51"/>
      <c r="E69" s="52"/>
      <c r="F69" s="23" t="str">
        <f t="shared" si="3"/>
        <v/>
      </c>
      <c r="G69" s="52"/>
      <c r="H69" s="24" t="str">
        <f t="shared" si="1"/>
        <v/>
      </c>
      <c r="I69" s="30">
        <f t="shared" si="2"/>
        <v>0</v>
      </c>
    </row>
    <row r="70" hidden="1" spans="1:9">
      <c r="A70" s="31">
        <v>2010806</v>
      </c>
      <c r="B70" s="32" t="s">
        <v>181</v>
      </c>
      <c r="C70" s="50"/>
      <c r="D70" s="51"/>
      <c r="E70" s="52"/>
      <c r="F70" s="23" t="str">
        <f t="shared" ref="F70:F103" si="4">IFERROR(E70/D70*100,"")</f>
        <v/>
      </c>
      <c r="G70" s="52"/>
      <c r="H70" s="24" t="str">
        <f t="shared" ref="H70:H135" si="5">IFERROR(I70/G70*100,"")</f>
        <v/>
      </c>
      <c r="I70" s="30">
        <f t="shared" si="2"/>
        <v>0</v>
      </c>
    </row>
    <row r="71" hidden="1" spans="1:9">
      <c r="A71" s="31">
        <v>2010899</v>
      </c>
      <c r="B71" s="32" t="s">
        <v>189</v>
      </c>
      <c r="C71" s="50"/>
      <c r="D71" s="51"/>
      <c r="E71" s="52"/>
      <c r="F71" s="23" t="str">
        <f t="shared" si="4"/>
        <v/>
      </c>
      <c r="G71" s="52"/>
      <c r="H71" s="24" t="str">
        <f t="shared" si="5"/>
        <v/>
      </c>
      <c r="I71" s="30">
        <f t="shared" si="2"/>
        <v>0</v>
      </c>
    </row>
    <row r="72" hidden="1" spans="1:9">
      <c r="A72" s="34">
        <v>20109</v>
      </c>
      <c r="B72" s="34" t="s">
        <v>190</v>
      </c>
      <c r="C72" s="48">
        <f>C73</f>
        <v>0</v>
      </c>
      <c r="D72" s="48">
        <f>D73</f>
        <v>0</v>
      </c>
      <c r="E72" s="49">
        <f>E73</f>
        <v>0</v>
      </c>
      <c r="F72" s="16" t="str">
        <f t="shared" si="4"/>
        <v/>
      </c>
      <c r="G72" s="49">
        <f>G73</f>
        <v>0</v>
      </c>
      <c r="H72" s="17" t="str">
        <f t="shared" si="5"/>
        <v/>
      </c>
      <c r="I72" s="29">
        <f t="shared" ref="I72:I143" si="6">E72-G72</f>
        <v>0</v>
      </c>
    </row>
    <row r="73" hidden="1" spans="1:9">
      <c r="A73" s="31">
        <v>2010999</v>
      </c>
      <c r="B73" s="32" t="s">
        <v>191</v>
      </c>
      <c r="C73" s="50"/>
      <c r="D73" s="51"/>
      <c r="E73" s="52"/>
      <c r="F73" s="23" t="str">
        <f t="shared" si="4"/>
        <v/>
      </c>
      <c r="G73" s="52"/>
      <c r="H73" s="24" t="str">
        <f t="shared" si="5"/>
        <v/>
      </c>
      <c r="I73" s="30">
        <f t="shared" si="6"/>
        <v>0</v>
      </c>
    </row>
    <row r="74" hidden="1" spans="1:9">
      <c r="A74" s="34">
        <v>20110</v>
      </c>
      <c r="B74" s="34" t="s">
        <v>192</v>
      </c>
      <c r="C74" s="48">
        <f>C75+C76</f>
        <v>0</v>
      </c>
      <c r="D74" s="48">
        <f>D75+D76</f>
        <v>0</v>
      </c>
      <c r="E74" s="49">
        <f>E76+E75</f>
        <v>0</v>
      </c>
      <c r="F74" s="16" t="str">
        <f t="shared" si="4"/>
        <v/>
      </c>
      <c r="G74" s="49">
        <f>G76+G75</f>
        <v>0</v>
      </c>
      <c r="H74" s="17" t="str">
        <f t="shared" si="5"/>
        <v/>
      </c>
      <c r="I74" s="29">
        <f t="shared" si="6"/>
        <v>0</v>
      </c>
    </row>
    <row r="75" hidden="1" spans="1:9">
      <c r="A75" s="31">
        <v>2011002</v>
      </c>
      <c r="B75" s="32" t="s">
        <v>149</v>
      </c>
      <c r="C75" s="53"/>
      <c r="D75" s="51"/>
      <c r="E75" s="52"/>
      <c r="F75" s="23" t="str">
        <f t="shared" si="4"/>
        <v/>
      </c>
      <c r="G75" s="52"/>
      <c r="H75" s="24" t="str">
        <f t="shared" si="5"/>
        <v/>
      </c>
      <c r="I75" s="30">
        <f t="shared" si="6"/>
        <v>0</v>
      </c>
    </row>
    <row r="76" hidden="1" spans="1:9">
      <c r="A76" s="31">
        <v>2011099</v>
      </c>
      <c r="B76" s="32" t="s">
        <v>193</v>
      </c>
      <c r="C76" s="50"/>
      <c r="D76" s="51"/>
      <c r="E76" s="52"/>
      <c r="F76" s="23" t="str">
        <f t="shared" si="4"/>
        <v/>
      </c>
      <c r="G76" s="52"/>
      <c r="H76" s="24" t="str">
        <f t="shared" si="5"/>
        <v/>
      </c>
      <c r="I76" s="30">
        <f t="shared" si="6"/>
        <v>0</v>
      </c>
    </row>
    <row r="77" spans="1:9">
      <c r="A77" s="34">
        <v>20111</v>
      </c>
      <c r="B77" s="34" t="s">
        <v>194</v>
      </c>
      <c r="C77" s="48">
        <f>SUM(C78:C83)</f>
        <v>27</v>
      </c>
      <c r="D77" s="48">
        <f>SUM(D78:D83)</f>
        <v>41</v>
      </c>
      <c r="E77" s="49">
        <f>SUM(E78:E83)</f>
        <v>1</v>
      </c>
      <c r="F77" s="16">
        <f t="shared" si="4"/>
        <v>2.4390243902439</v>
      </c>
      <c r="G77" s="49">
        <f>SUM(G78:G83)</f>
        <v>16</v>
      </c>
      <c r="H77" s="17">
        <f t="shared" si="5"/>
        <v>-93.75</v>
      </c>
      <c r="I77" s="29">
        <f t="shared" si="6"/>
        <v>-15</v>
      </c>
    </row>
    <row r="78" spans="1:9">
      <c r="A78" s="31">
        <v>2011101</v>
      </c>
      <c r="B78" s="32" t="s">
        <v>148</v>
      </c>
      <c r="C78" s="50">
        <v>1</v>
      </c>
      <c r="D78" s="51">
        <v>1</v>
      </c>
      <c r="E78" s="52">
        <v>1</v>
      </c>
      <c r="F78" s="23">
        <f t="shared" si="4"/>
        <v>100</v>
      </c>
      <c r="G78" s="52"/>
      <c r="H78" s="24" t="str">
        <f t="shared" si="5"/>
        <v/>
      </c>
      <c r="I78" s="30">
        <f t="shared" si="6"/>
        <v>1</v>
      </c>
    </row>
    <row r="79" hidden="1" spans="1:9">
      <c r="A79" s="31">
        <v>2011102</v>
      </c>
      <c r="B79" s="32" t="s">
        <v>149</v>
      </c>
      <c r="C79" s="50"/>
      <c r="D79" s="51"/>
      <c r="E79" s="52"/>
      <c r="F79" s="23" t="str">
        <f t="shared" si="4"/>
        <v/>
      </c>
      <c r="G79" s="52"/>
      <c r="H79" s="24" t="str">
        <f t="shared" si="5"/>
        <v/>
      </c>
      <c r="I79" s="30">
        <f t="shared" si="6"/>
        <v>0</v>
      </c>
    </row>
    <row r="80" hidden="1" spans="1:9">
      <c r="A80" s="31">
        <v>2011103</v>
      </c>
      <c r="B80" s="32" t="s">
        <v>150</v>
      </c>
      <c r="C80" s="50"/>
      <c r="D80" s="51"/>
      <c r="E80" s="52"/>
      <c r="F80" s="23" t="str">
        <f t="shared" si="4"/>
        <v/>
      </c>
      <c r="G80" s="52"/>
      <c r="H80" s="24" t="str">
        <f t="shared" si="5"/>
        <v/>
      </c>
      <c r="I80" s="30">
        <f t="shared" si="6"/>
        <v>0</v>
      </c>
    </row>
    <row r="81" hidden="1" spans="1:9">
      <c r="A81" s="31">
        <v>2011104</v>
      </c>
      <c r="B81" s="32" t="s">
        <v>195</v>
      </c>
      <c r="C81" s="50"/>
      <c r="D81" s="51"/>
      <c r="E81" s="52"/>
      <c r="F81" s="23" t="str">
        <f t="shared" si="4"/>
        <v/>
      </c>
      <c r="G81" s="52"/>
      <c r="H81" s="24" t="str">
        <f t="shared" si="5"/>
        <v/>
      </c>
      <c r="I81" s="30">
        <f t="shared" si="6"/>
        <v>0</v>
      </c>
    </row>
    <row r="82" hidden="1" spans="1:9">
      <c r="A82" s="31">
        <v>2011105</v>
      </c>
      <c r="B82" s="32" t="s">
        <v>196</v>
      </c>
      <c r="C82" s="50"/>
      <c r="D82" s="51"/>
      <c r="E82" s="52"/>
      <c r="F82" s="23" t="str">
        <f t="shared" si="4"/>
        <v/>
      </c>
      <c r="G82" s="52"/>
      <c r="H82" s="24" t="str">
        <f t="shared" si="5"/>
        <v/>
      </c>
      <c r="I82" s="30">
        <f t="shared" si="6"/>
        <v>0</v>
      </c>
    </row>
    <row r="83" spans="1:9">
      <c r="A83" s="31">
        <v>2011199</v>
      </c>
      <c r="B83" s="32" t="s">
        <v>197</v>
      </c>
      <c r="C83" s="50">
        <v>26</v>
      </c>
      <c r="D83" s="51">
        <v>40</v>
      </c>
      <c r="E83" s="52">
        <v>0</v>
      </c>
      <c r="F83" s="23">
        <f t="shared" si="4"/>
        <v>0</v>
      </c>
      <c r="G83" s="52">
        <v>16</v>
      </c>
      <c r="H83" s="24">
        <f t="shared" si="5"/>
        <v>-100</v>
      </c>
      <c r="I83" s="30">
        <f t="shared" si="6"/>
        <v>-16</v>
      </c>
    </row>
    <row r="84" hidden="1" spans="1:9">
      <c r="A84" s="34">
        <v>20113</v>
      </c>
      <c r="B84" s="34" t="s">
        <v>198</v>
      </c>
      <c r="C84" s="48">
        <f>SUM(C85:C87)</f>
        <v>0</v>
      </c>
      <c r="D84" s="48">
        <f>SUM(D85:D87)</f>
        <v>0</v>
      </c>
      <c r="E84" s="49">
        <f>SUM(E85:E87)</f>
        <v>0</v>
      </c>
      <c r="F84" s="16" t="str">
        <f t="shared" si="4"/>
        <v/>
      </c>
      <c r="G84" s="49">
        <f>SUM(G85:G87)</f>
        <v>0</v>
      </c>
      <c r="H84" s="17" t="str">
        <f t="shared" si="5"/>
        <v/>
      </c>
      <c r="I84" s="29">
        <f t="shared" si="6"/>
        <v>0</v>
      </c>
    </row>
    <row r="85" hidden="1" spans="1:9">
      <c r="A85" s="31">
        <v>2011307</v>
      </c>
      <c r="B85" s="32" t="s">
        <v>199</v>
      </c>
      <c r="C85" s="50"/>
      <c r="D85" s="51"/>
      <c r="E85" s="52"/>
      <c r="F85" s="23" t="str">
        <f t="shared" si="4"/>
        <v/>
      </c>
      <c r="G85" s="52"/>
      <c r="H85" s="24" t="str">
        <f t="shared" si="5"/>
        <v/>
      </c>
      <c r="I85" s="30">
        <f t="shared" si="6"/>
        <v>0</v>
      </c>
    </row>
    <row r="86" hidden="1" spans="1:9">
      <c r="A86" s="31">
        <v>2011308</v>
      </c>
      <c r="B86" s="32" t="s">
        <v>200</v>
      </c>
      <c r="C86" s="50"/>
      <c r="D86" s="51"/>
      <c r="E86" s="52"/>
      <c r="F86" s="23" t="str">
        <f t="shared" si="4"/>
        <v/>
      </c>
      <c r="G86" s="52"/>
      <c r="H86" s="24" t="str">
        <f t="shared" si="5"/>
        <v/>
      </c>
      <c r="I86" s="30">
        <f t="shared" si="6"/>
        <v>0</v>
      </c>
    </row>
    <row r="87" hidden="1" spans="1:9">
      <c r="A87" s="31">
        <v>2011399</v>
      </c>
      <c r="B87" s="32" t="s">
        <v>201</v>
      </c>
      <c r="C87" s="50"/>
      <c r="D87" s="51"/>
      <c r="E87" s="52"/>
      <c r="F87" s="23" t="str">
        <f t="shared" si="4"/>
        <v/>
      </c>
      <c r="G87" s="52"/>
      <c r="H87" s="24" t="str">
        <f t="shared" si="5"/>
        <v/>
      </c>
      <c r="I87" s="30">
        <f t="shared" si="6"/>
        <v>0</v>
      </c>
    </row>
    <row r="88" hidden="1" spans="1:9">
      <c r="A88" s="34">
        <v>20114</v>
      </c>
      <c r="B88" s="34" t="s">
        <v>202</v>
      </c>
      <c r="C88" s="48">
        <f>SUM(C89:C90)</f>
        <v>0</v>
      </c>
      <c r="D88" s="48">
        <f>SUM(D89:D90)</f>
        <v>0</v>
      </c>
      <c r="E88" s="49">
        <f>SUM(E89:E90)</f>
        <v>0</v>
      </c>
      <c r="F88" s="16" t="str">
        <f t="shared" si="4"/>
        <v/>
      </c>
      <c r="G88" s="49">
        <f>SUM(G89:G90)</f>
        <v>0</v>
      </c>
      <c r="H88" s="17" t="str">
        <f t="shared" si="5"/>
        <v/>
      </c>
      <c r="I88" s="29">
        <f t="shared" si="6"/>
        <v>0</v>
      </c>
    </row>
    <row r="89" hidden="1" spans="1:9">
      <c r="A89" s="31">
        <v>2011409</v>
      </c>
      <c r="B89" s="32" t="s">
        <v>203</v>
      </c>
      <c r="C89" s="50"/>
      <c r="D89" s="51"/>
      <c r="E89" s="52"/>
      <c r="F89" s="23" t="str">
        <f t="shared" si="4"/>
        <v/>
      </c>
      <c r="G89" s="52"/>
      <c r="H89" s="24" t="str">
        <f t="shared" si="5"/>
        <v/>
      </c>
      <c r="I89" s="30">
        <f t="shared" si="6"/>
        <v>0</v>
      </c>
    </row>
    <row r="90" hidden="1" spans="1:9">
      <c r="A90" s="31">
        <v>2011499</v>
      </c>
      <c r="B90" s="32" t="s">
        <v>204</v>
      </c>
      <c r="C90" s="50"/>
      <c r="D90" s="51"/>
      <c r="E90" s="52"/>
      <c r="F90" s="23" t="str">
        <f t="shared" si="4"/>
        <v/>
      </c>
      <c r="G90" s="52"/>
      <c r="H90" s="24" t="str">
        <f t="shared" si="5"/>
        <v/>
      </c>
      <c r="I90" s="30">
        <f t="shared" si="6"/>
        <v>0</v>
      </c>
    </row>
    <row r="91" spans="1:9">
      <c r="A91" s="34">
        <v>20125</v>
      </c>
      <c r="B91" s="34" t="s">
        <v>205</v>
      </c>
      <c r="C91" s="53">
        <v>0</v>
      </c>
      <c r="D91" s="48">
        <v>0</v>
      </c>
      <c r="E91" s="49">
        <v>0</v>
      </c>
      <c r="F91" s="23" t="str">
        <f t="shared" si="4"/>
        <v/>
      </c>
      <c r="G91" s="49">
        <v>5</v>
      </c>
      <c r="H91" s="24">
        <f t="shared" si="5"/>
        <v>-100</v>
      </c>
      <c r="I91" s="30">
        <f t="shared" si="6"/>
        <v>-5</v>
      </c>
    </row>
    <row r="92" spans="1:9">
      <c r="A92" s="31">
        <v>2012506</v>
      </c>
      <c r="B92" s="32" t="s">
        <v>206</v>
      </c>
      <c r="C92" s="50">
        <v>0</v>
      </c>
      <c r="D92" s="51">
        <v>0</v>
      </c>
      <c r="E92" s="52">
        <v>0</v>
      </c>
      <c r="F92" s="23" t="str">
        <f t="shared" si="4"/>
        <v/>
      </c>
      <c r="G92" s="52">
        <v>5</v>
      </c>
      <c r="H92" s="24">
        <f t="shared" si="5"/>
        <v>-100</v>
      </c>
      <c r="I92" s="30">
        <f t="shared" si="6"/>
        <v>-5</v>
      </c>
    </row>
    <row r="93" hidden="1" spans="1:9">
      <c r="A93" s="34">
        <v>20126</v>
      </c>
      <c r="B93" s="34" t="s">
        <v>207</v>
      </c>
      <c r="C93" s="48">
        <f>SUM(C94:C98)</f>
        <v>0</v>
      </c>
      <c r="D93" s="48">
        <f>SUM(D94:D98)</f>
        <v>0</v>
      </c>
      <c r="E93" s="49">
        <f>SUM(E94:E98)</f>
        <v>0</v>
      </c>
      <c r="F93" s="16" t="str">
        <f t="shared" si="4"/>
        <v/>
      </c>
      <c r="G93" s="49">
        <f>SUM(G94:G98)</f>
        <v>0</v>
      </c>
      <c r="H93" s="17" t="str">
        <f t="shared" si="5"/>
        <v/>
      </c>
      <c r="I93" s="29">
        <f t="shared" si="6"/>
        <v>0</v>
      </c>
    </row>
    <row r="94" hidden="1" spans="1:9">
      <c r="A94" s="31">
        <v>2012601</v>
      </c>
      <c r="B94" s="32" t="s">
        <v>148</v>
      </c>
      <c r="C94" s="50"/>
      <c r="D94" s="51"/>
      <c r="E94" s="52"/>
      <c r="F94" s="23" t="str">
        <f t="shared" si="4"/>
        <v/>
      </c>
      <c r="G94" s="52"/>
      <c r="H94" s="24" t="str">
        <f t="shared" si="5"/>
        <v/>
      </c>
      <c r="I94" s="30">
        <f t="shared" si="6"/>
        <v>0</v>
      </c>
    </row>
    <row r="95" hidden="1" spans="1:9">
      <c r="A95" s="31">
        <v>2012602</v>
      </c>
      <c r="B95" s="32" t="s">
        <v>149</v>
      </c>
      <c r="C95" s="50"/>
      <c r="D95" s="51"/>
      <c r="E95" s="52"/>
      <c r="F95" s="23" t="str">
        <f t="shared" si="4"/>
        <v/>
      </c>
      <c r="G95" s="52"/>
      <c r="H95" s="24" t="str">
        <f t="shared" si="5"/>
        <v/>
      </c>
      <c r="I95" s="30">
        <f t="shared" si="6"/>
        <v>0</v>
      </c>
    </row>
    <row r="96" hidden="1" spans="1:9">
      <c r="A96" s="31">
        <v>2012603</v>
      </c>
      <c r="B96" s="32" t="s">
        <v>150</v>
      </c>
      <c r="C96" s="50"/>
      <c r="D96" s="51"/>
      <c r="E96" s="52"/>
      <c r="F96" s="23" t="str">
        <f t="shared" si="4"/>
        <v/>
      </c>
      <c r="G96" s="52"/>
      <c r="H96" s="24" t="str">
        <f t="shared" si="5"/>
        <v/>
      </c>
      <c r="I96" s="30">
        <f t="shared" si="6"/>
        <v>0</v>
      </c>
    </row>
    <row r="97" hidden="1" spans="1:9">
      <c r="A97" s="31">
        <v>2012604</v>
      </c>
      <c r="B97" s="32" t="s">
        <v>208</v>
      </c>
      <c r="C97" s="50"/>
      <c r="D97" s="51"/>
      <c r="E97" s="52"/>
      <c r="F97" s="23" t="str">
        <f t="shared" si="4"/>
        <v/>
      </c>
      <c r="G97" s="52"/>
      <c r="H97" s="24" t="str">
        <f t="shared" si="5"/>
        <v/>
      </c>
      <c r="I97" s="30">
        <f t="shared" si="6"/>
        <v>0</v>
      </c>
    </row>
    <row r="98" hidden="1" spans="1:9">
      <c r="A98" s="31">
        <v>2012699</v>
      </c>
      <c r="B98" s="32" t="s">
        <v>209</v>
      </c>
      <c r="C98" s="50"/>
      <c r="D98" s="51"/>
      <c r="E98" s="52"/>
      <c r="F98" s="23" t="str">
        <f t="shared" si="4"/>
        <v/>
      </c>
      <c r="G98" s="52"/>
      <c r="H98" s="24" t="str">
        <f t="shared" si="5"/>
        <v/>
      </c>
      <c r="I98" s="30">
        <f t="shared" si="6"/>
        <v>0</v>
      </c>
    </row>
    <row r="99" hidden="1" spans="1:9">
      <c r="A99" s="34">
        <v>20128</v>
      </c>
      <c r="B99" s="34" t="s">
        <v>210</v>
      </c>
      <c r="C99" s="48">
        <f>SUM(C100:C102)</f>
        <v>0</v>
      </c>
      <c r="D99" s="48">
        <f>SUM(D100:D102)</f>
        <v>0</v>
      </c>
      <c r="E99" s="49">
        <f>SUM(E100:E102)</f>
        <v>0</v>
      </c>
      <c r="F99" s="16" t="str">
        <f t="shared" si="4"/>
        <v/>
      </c>
      <c r="G99" s="49">
        <f>SUM(G100:G102)</f>
        <v>0</v>
      </c>
      <c r="H99" s="17" t="str">
        <f t="shared" si="5"/>
        <v/>
      </c>
      <c r="I99" s="29">
        <f t="shared" si="6"/>
        <v>0</v>
      </c>
    </row>
    <row r="100" hidden="1" spans="1:9">
      <c r="A100" s="31">
        <v>2012801</v>
      </c>
      <c r="B100" s="32" t="s">
        <v>148</v>
      </c>
      <c r="C100" s="50"/>
      <c r="D100" s="51"/>
      <c r="E100" s="52"/>
      <c r="F100" s="23" t="str">
        <f t="shared" si="4"/>
        <v/>
      </c>
      <c r="G100" s="52"/>
      <c r="H100" s="24" t="str">
        <f t="shared" si="5"/>
        <v/>
      </c>
      <c r="I100" s="30">
        <f t="shared" si="6"/>
        <v>0</v>
      </c>
    </row>
    <row r="101" hidden="1" spans="1:9">
      <c r="A101" s="31">
        <v>2012802</v>
      </c>
      <c r="B101" s="32" t="s">
        <v>149</v>
      </c>
      <c r="C101" s="50"/>
      <c r="D101" s="51"/>
      <c r="E101" s="52"/>
      <c r="F101" s="23" t="str">
        <f t="shared" si="4"/>
        <v/>
      </c>
      <c r="G101" s="52"/>
      <c r="H101" s="24" t="str">
        <f t="shared" si="5"/>
        <v/>
      </c>
      <c r="I101" s="30">
        <f t="shared" si="6"/>
        <v>0</v>
      </c>
    </row>
    <row r="102" hidden="1" spans="1:9">
      <c r="A102" s="31">
        <v>2012899</v>
      </c>
      <c r="B102" s="32" t="s">
        <v>211</v>
      </c>
      <c r="C102" s="50"/>
      <c r="D102" s="51"/>
      <c r="E102" s="52"/>
      <c r="F102" s="23" t="str">
        <f t="shared" si="4"/>
        <v/>
      </c>
      <c r="G102" s="52"/>
      <c r="H102" s="24" t="str">
        <f t="shared" si="5"/>
        <v/>
      </c>
      <c r="I102" s="30">
        <f t="shared" si="6"/>
        <v>0</v>
      </c>
    </row>
    <row r="103" spans="1:9">
      <c r="A103" s="34">
        <v>20129</v>
      </c>
      <c r="B103" s="34" t="s">
        <v>212</v>
      </c>
      <c r="C103" s="48">
        <f>SUM(C104:C108)</f>
        <v>2</v>
      </c>
      <c r="D103" s="48">
        <f>SUM(D104:D108)</f>
        <v>3</v>
      </c>
      <c r="E103" s="49">
        <f>SUM(E104:E108)</f>
        <v>2</v>
      </c>
      <c r="F103" s="16">
        <f t="shared" si="4"/>
        <v>66.6666666666667</v>
      </c>
      <c r="G103" s="49">
        <f>SUM(G104:G108)</f>
        <v>1</v>
      </c>
      <c r="H103" s="17">
        <f t="shared" si="5"/>
        <v>100</v>
      </c>
      <c r="I103" s="29">
        <f t="shared" si="6"/>
        <v>1</v>
      </c>
    </row>
    <row r="104" hidden="1" spans="1:9">
      <c r="A104" s="31">
        <v>2012901</v>
      </c>
      <c r="B104" s="32" t="s">
        <v>148</v>
      </c>
      <c r="C104" s="50"/>
      <c r="D104" s="51"/>
      <c r="E104" s="52"/>
      <c r="F104" s="23" t="str">
        <f t="shared" ref="F104:F121" si="7">IFERROR(E104/D104*100,"")</f>
        <v/>
      </c>
      <c r="G104" s="52"/>
      <c r="H104" s="24" t="str">
        <f t="shared" si="5"/>
        <v/>
      </c>
      <c r="I104" s="30">
        <f t="shared" si="6"/>
        <v>0</v>
      </c>
    </row>
    <row r="105" hidden="1" spans="1:9">
      <c r="A105" s="31">
        <v>2012902</v>
      </c>
      <c r="B105" s="32" t="s">
        <v>149</v>
      </c>
      <c r="C105" s="50"/>
      <c r="D105" s="51"/>
      <c r="E105" s="52"/>
      <c r="F105" s="23" t="str">
        <f t="shared" si="7"/>
        <v/>
      </c>
      <c r="G105" s="52"/>
      <c r="H105" s="24" t="str">
        <f t="shared" si="5"/>
        <v/>
      </c>
      <c r="I105" s="30">
        <f t="shared" si="6"/>
        <v>0</v>
      </c>
    </row>
    <row r="106" hidden="1" spans="1:9">
      <c r="A106" s="31">
        <v>2012906</v>
      </c>
      <c r="B106" s="32" t="s">
        <v>213</v>
      </c>
      <c r="C106" s="50"/>
      <c r="D106" s="51"/>
      <c r="E106" s="52"/>
      <c r="F106" s="23" t="str">
        <f t="shared" si="7"/>
        <v/>
      </c>
      <c r="G106" s="52"/>
      <c r="H106" s="24" t="str">
        <f t="shared" si="5"/>
        <v/>
      </c>
      <c r="I106" s="30">
        <f t="shared" si="6"/>
        <v>0</v>
      </c>
    </row>
    <row r="107" hidden="1" spans="1:9">
      <c r="A107" s="31">
        <v>2012950</v>
      </c>
      <c r="B107" s="32" t="s">
        <v>166</v>
      </c>
      <c r="C107" s="50"/>
      <c r="D107" s="51"/>
      <c r="E107" s="52"/>
      <c r="F107" s="23" t="str">
        <f t="shared" si="7"/>
        <v/>
      </c>
      <c r="G107" s="52"/>
      <c r="H107" s="24" t="str">
        <f t="shared" si="5"/>
        <v/>
      </c>
      <c r="I107" s="30">
        <f t="shared" si="6"/>
        <v>0</v>
      </c>
    </row>
    <row r="108" spans="1:9">
      <c r="A108" s="31">
        <v>2012999</v>
      </c>
      <c r="B108" s="32" t="s">
        <v>214</v>
      </c>
      <c r="C108" s="50">
        <v>2</v>
      </c>
      <c r="D108" s="51">
        <v>3</v>
      </c>
      <c r="E108" s="52">
        <v>2</v>
      </c>
      <c r="F108" s="23">
        <f t="shared" si="7"/>
        <v>66.6666666666667</v>
      </c>
      <c r="G108" s="52">
        <v>1</v>
      </c>
      <c r="H108" s="24">
        <f t="shared" si="5"/>
        <v>100</v>
      </c>
      <c r="I108" s="30">
        <f t="shared" si="6"/>
        <v>1</v>
      </c>
    </row>
    <row r="109" ht="27" spans="1:9">
      <c r="A109" s="34">
        <v>20131</v>
      </c>
      <c r="B109" s="34" t="s">
        <v>215</v>
      </c>
      <c r="C109" s="48">
        <f>SUM(C110:C114)</f>
        <v>0</v>
      </c>
      <c r="D109" s="48">
        <f>SUM(D110:D114)</f>
        <v>0</v>
      </c>
      <c r="E109" s="49">
        <f>SUM(E110:E114)</f>
        <v>11</v>
      </c>
      <c r="F109" s="16" t="str">
        <f t="shared" si="7"/>
        <v/>
      </c>
      <c r="G109" s="49">
        <f>SUM(G110:G114)</f>
        <v>0</v>
      </c>
      <c r="H109" s="17" t="str">
        <f t="shared" si="5"/>
        <v/>
      </c>
      <c r="I109" s="29">
        <f t="shared" si="6"/>
        <v>11</v>
      </c>
    </row>
    <row r="110" hidden="1" spans="1:9">
      <c r="A110" s="31">
        <v>2013101</v>
      </c>
      <c r="B110" s="32" t="s">
        <v>148</v>
      </c>
      <c r="C110" s="50"/>
      <c r="D110" s="51"/>
      <c r="E110" s="52"/>
      <c r="F110" s="23" t="str">
        <f t="shared" si="7"/>
        <v/>
      </c>
      <c r="G110" s="52"/>
      <c r="H110" s="24" t="str">
        <f t="shared" si="5"/>
        <v/>
      </c>
      <c r="I110" s="30">
        <f t="shared" si="6"/>
        <v>0</v>
      </c>
    </row>
    <row r="111" hidden="1" spans="1:9">
      <c r="A111" s="31">
        <v>2013102</v>
      </c>
      <c r="B111" s="32" t="s">
        <v>149</v>
      </c>
      <c r="C111" s="50"/>
      <c r="D111" s="51"/>
      <c r="E111" s="52"/>
      <c r="F111" s="23" t="str">
        <f t="shared" si="7"/>
        <v/>
      </c>
      <c r="G111" s="52"/>
      <c r="H111" s="24" t="str">
        <f t="shared" si="5"/>
        <v/>
      </c>
      <c r="I111" s="30">
        <f t="shared" si="6"/>
        <v>0</v>
      </c>
    </row>
    <row r="112" hidden="1" spans="1:9">
      <c r="A112" s="31">
        <v>2013103</v>
      </c>
      <c r="B112" s="32" t="s">
        <v>150</v>
      </c>
      <c r="C112" s="50"/>
      <c r="D112" s="51"/>
      <c r="E112" s="52"/>
      <c r="F112" s="23" t="str">
        <f t="shared" si="7"/>
        <v/>
      </c>
      <c r="G112" s="52"/>
      <c r="H112" s="24" t="str">
        <f t="shared" si="5"/>
        <v/>
      </c>
      <c r="I112" s="30">
        <f t="shared" si="6"/>
        <v>0</v>
      </c>
    </row>
    <row r="113" hidden="1" spans="1:9">
      <c r="A113" s="31">
        <v>2013105</v>
      </c>
      <c r="B113" s="32" t="s">
        <v>216</v>
      </c>
      <c r="C113" s="50"/>
      <c r="D113" s="51"/>
      <c r="E113" s="52"/>
      <c r="F113" s="23" t="str">
        <f t="shared" si="7"/>
        <v/>
      </c>
      <c r="G113" s="52"/>
      <c r="H113" s="24" t="str">
        <f t="shared" si="5"/>
        <v/>
      </c>
      <c r="I113" s="30">
        <f t="shared" si="6"/>
        <v>0</v>
      </c>
    </row>
    <row r="114" ht="27" spans="1:9">
      <c r="A114" s="31">
        <v>2013199</v>
      </c>
      <c r="B114" s="32" t="s">
        <v>217</v>
      </c>
      <c r="C114" s="50">
        <v>0</v>
      </c>
      <c r="D114" s="51">
        <v>0</v>
      </c>
      <c r="E114" s="52">
        <v>11</v>
      </c>
      <c r="F114" s="23" t="str">
        <f t="shared" si="7"/>
        <v/>
      </c>
      <c r="G114" s="52">
        <v>0</v>
      </c>
      <c r="H114" s="24" t="str">
        <f t="shared" si="5"/>
        <v/>
      </c>
      <c r="I114" s="30">
        <f t="shared" si="6"/>
        <v>11</v>
      </c>
    </row>
    <row r="115" spans="1:9">
      <c r="A115" s="34">
        <v>20132</v>
      </c>
      <c r="B115" s="34" t="s">
        <v>218</v>
      </c>
      <c r="C115" s="48">
        <f>SUM(C116:C120)</f>
        <v>148</v>
      </c>
      <c r="D115" s="48">
        <f>SUM(D116:D120)</f>
        <v>361</v>
      </c>
      <c r="E115" s="49">
        <f>SUM(E116:E120)</f>
        <v>453</v>
      </c>
      <c r="F115" s="23">
        <f t="shared" si="7"/>
        <v>125.484764542936</v>
      </c>
      <c r="G115" s="49">
        <f>SUM(G116:G120)</f>
        <v>62</v>
      </c>
      <c r="H115" s="17">
        <f t="shared" si="5"/>
        <v>630.645161290323</v>
      </c>
      <c r="I115" s="29">
        <f t="shared" si="6"/>
        <v>391</v>
      </c>
    </row>
    <row r="116" spans="1:9">
      <c r="A116" s="31">
        <v>2013201</v>
      </c>
      <c r="B116" s="32" t="s">
        <v>148</v>
      </c>
      <c r="C116" s="50">
        <v>0</v>
      </c>
      <c r="D116" s="51">
        <v>0</v>
      </c>
      <c r="E116" s="52">
        <v>3</v>
      </c>
      <c r="F116" s="23" t="str">
        <f t="shared" si="7"/>
        <v/>
      </c>
      <c r="G116" s="52">
        <v>0</v>
      </c>
      <c r="H116" s="24" t="str">
        <f t="shared" si="5"/>
        <v/>
      </c>
      <c r="I116" s="30">
        <f t="shared" si="6"/>
        <v>3</v>
      </c>
    </row>
    <row r="117" hidden="1" spans="1:9">
      <c r="A117" s="31">
        <v>2013202</v>
      </c>
      <c r="B117" s="32" t="s">
        <v>149</v>
      </c>
      <c r="C117" s="50"/>
      <c r="D117" s="51"/>
      <c r="E117" s="52"/>
      <c r="F117" s="23" t="str">
        <f t="shared" si="7"/>
        <v/>
      </c>
      <c r="G117" s="52"/>
      <c r="H117" s="24" t="str">
        <f t="shared" si="5"/>
        <v/>
      </c>
      <c r="I117" s="30">
        <f t="shared" si="6"/>
        <v>0</v>
      </c>
    </row>
    <row r="118" spans="1:9">
      <c r="A118" s="31">
        <v>2013204</v>
      </c>
      <c r="B118" s="32" t="s">
        <v>219</v>
      </c>
      <c r="C118" s="50">
        <v>0</v>
      </c>
      <c r="D118" s="51">
        <v>1</v>
      </c>
      <c r="E118" s="52">
        <v>1</v>
      </c>
      <c r="F118" s="23">
        <f t="shared" si="7"/>
        <v>100</v>
      </c>
      <c r="G118" s="52">
        <v>0</v>
      </c>
      <c r="H118" s="24" t="str">
        <f t="shared" si="5"/>
        <v/>
      </c>
      <c r="I118" s="30">
        <f t="shared" si="6"/>
        <v>1</v>
      </c>
    </row>
    <row r="119" hidden="1" spans="1:9">
      <c r="A119" s="31">
        <v>2013250</v>
      </c>
      <c r="B119" s="32" t="s">
        <v>166</v>
      </c>
      <c r="C119" s="50"/>
      <c r="D119" s="51"/>
      <c r="E119" s="52"/>
      <c r="F119" s="23" t="str">
        <f t="shared" si="7"/>
        <v/>
      </c>
      <c r="G119" s="52"/>
      <c r="H119" s="24" t="str">
        <f t="shared" si="5"/>
        <v/>
      </c>
      <c r="I119" s="30">
        <f t="shared" si="6"/>
        <v>0</v>
      </c>
    </row>
    <row r="120" spans="1:9">
      <c r="A120" s="31">
        <v>2013299</v>
      </c>
      <c r="B120" s="32" t="s">
        <v>220</v>
      </c>
      <c r="C120" s="50">
        <v>148</v>
      </c>
      <c r="D120" s="51">
        <v>360</v>
      </c>
      <c r="E120" s="52">
        <v>449</v>
      </c>
      <c r="F120" s="23">
        <f t="shared" si="7"/>
        <v>124.722222222222</v>
      </c>
      <c r="G120" s="52">
        <v>62</v>
      </c>
      <c r="H120" s="24">
        <f t="shared" si="5"/>
        <v>624.193548387097</v>
      </c>
      <c r="I120" s="30">
        <f t="shared" si="6"/>
        <v>387</v>
      </c>
    </row>
    <row r="121" spans="1:9">
      <c r="A121" s="34">
        <v>20133</v>
      </c>
      <c r="B121" s="34" t="s">
        <v>221</v>
      </c>
      <c r="C121" s="48">
        <f>SUM(C122:C125)</f>
        <v>0</v>
      </c>
      <c r="D121" s="48">
        <f>SUM(D122:D125)</f>
        <v>1</v>
      </c>
      <c r="E121" s="49">
        <f>SUM(E122:E125)</f>
        <v>0</v>
      </c>
      <c r="F121" s="16">
        <f t="shared" si="7"/>
        <v>0</v>
      </c>
      <c r="G121" s="49">
        <f>SUM(G122:G125)</f>
        <v>2</v>
      </c>
      <c r="H121" s="17">
        <f t="shared" si="5"/>
        <v>-100</v>
      </c>
      <c r="I121" s="29">
        <f t="shared" si="6"/>
        <v>-2</v>
      </c>
    </row>
    <row r="122" hidden="1" spans="1:9">
      <c r="A122" s="31">
        <v>2013301</v>
      </c>
      <c r="B122" s="32" t="s">
        <v>148</v>
      </c>
      <c r="C122" s="50"/>
      <c r="D122" s="51"/>
      <c r="E122" s="52"/>
      <c r="F122" s="23"/>
      <c r="G122" s="52"/>
      <c r="H122" s="24" t="str">
        <f t="shared" si="5"/>
        <v/>
      </c>
      <c r="I122" s="30">
        <f t="shared" si="6"/>
        <v>0</v>
      </c>
    </row>
    <row r="123" hidden="1" spans="1:9">
      <c r="A123" s="31">
        <v>2013302</v>
      </c>
      <c r="B123" s="32" t="s">
        <v>149</v>
      </c>
      <c r="C123" s="50"/>
      <c r="D123" s="51"/>
      <c r="E123" s="52"/>
      <c r="F123" s="23"/>
      <c r="G123" s="52"/>
      <c r="H123" s="24" t="str">
        <f t="shared" si="5"/>
        <v/>
      </c>
      <c r="I123" s="30">
        <f t="shared" si="6"/>
        <v>0</v>
      </c>
    </row>
    <row r="124" hidden="1" spans="1:9">
      <c r="A124" s="31">
        <v>2013303</v>
      </c>
      <c r="B124" s="32" t="s">
        <v>150</v>
      </c>
      <c r="C124" s="50"/>
      <c r="D124" s="51"/>
      <c r="E124" s="52"/>
      <c r="F124" s="23"/>
      <c r="G124" s="52"/>
      <c r="H124" s="24" t="str">
        <f t="shared" si="5"/>
        <v/>
      </c>
      <c r="I124" s="30">
        <f t="shared" si="6"/>
        <v>0</v>
      </c>
    </row>
    <row r="125" spans="1:9">
      <c r="A125" s="31">
        <v>2013399</v>
      </c>
      <c r="B125" s="32" t="s">
        <v>222</v>
      </c>
      <c r="C125" s="50">
        <v>0</v>
      </c>
      <c r="D125" s="51">
        <v>1</v>
      </c>
      <c r="E125" s="52">
        <v>0</v>
      </c>
      <c r="F125" s="23"/>
      <c r="G125" s="52">
        <v>2</v>
      </c>
      <c r="H125" s="24">
        <f t="shared" si="5"/>
        <v>-100</v>
      </c>
      <c r="I125" s="30">
        <f t="shared" si="6"/>
        <v>-2</v>
      </c>
    </row>
    <row r="126" hidden="1" spans="1:9">
      <c r="A126" s="34">
        <v>20134</v>
      </c>
      <c r="B126" s="34" t="s">
        <v>223</v>
      </c>
      <c r="C126" s="48">
        <f>SUM(C127:C130)</f>
        <v>0</v>
      </c>
      <c r="D126" s="48">
        <f>SUM(D127:D130)</f>
        <v>0</v>
      </c>
      <c r="E126" s="49">
        <f>SUM(E127:E130)</f>
        <v>0</v>
      </c>
      <c r="F126" s="16" t="str">
        <f t="shared" ref="F126:F131" si="8">IFERROR(E126/D126*100,"")</f>
        <v/>
      </c>
      <c r="G126" s="49">
        <f>SUM(G127:G130)</f>
        <v>0</v>
      </c>
      <c r="H126" s="17" t="str">
        <f t="shared" si="5"/>
        <v/>
      </c>
      <c r="I126" s="29">
        <f t="shared" si="6"/>
        <v>0</v>
      </c>
    </row>
    <row r="127" hidden="1" spans="1:9">
      <c r="A127" s="31">
        <v>2013401</v>
      </c>
      <c r="B127" s="32" t="s">
        <v>148</v>
      </c>
      <c r="C127" s="50"/>
      <c r="D127" s="51"/>
      <c r="E127" s="52"/>
      <c r="F127" s="23" t="str">
        <f t="shared" si="8"/>
        <v/>
      </c>
      <c r="G127" s="52"/>
      <c r="H127" s="24" t="str">
        <f t="shared" si="5"/>
        <v/>
      </c>
      <c r="I127" s="30">
        <f t="shared" si="6"/>
        <v>0</v>
      </c>
    </row>
    <row r="128" hidden="1" spans="1:9">
      <c r="A128" s="31">
        <v>2013402</v>
      </c>
      <c r="B128" s="32" t="s">
        <v>149</v>
      </c>
      <c r="C128" s="50"/>
      <c r="D128" s="51"/>
      <c r="E128" s="52"/>
      <c r="F128" s="23" t="str">
        <f t="shared" si="8"/>
        <v/>
      </c>
      <c r="G128" s="52"/>
      <c r="H128" s="24" t="str">
        <f t="shared" si="5"/>
        <v/>
      </c>
      <c r="I128" s="30">
        <f t="shared" si="6"/>
        <v>0</v>
      </c>
    </row>
    <row r="129" hidden="1" spans="1:9">
      <c r="A129" s="31">
        <v>2013405</v>
      </c>
      <c r="B129" s="32" t="s">
        <v>206</v>
      </c>
      <c r="C129" s="50"/>
      <c r="D129" s="51"/>
      <c r="E129" s="52"/>
      <c r="F129" s="23" t="str">
        <f t="shared" si="8"/>
        <v/>
      </c>
      <c r="G129" s="52"/>
      <c r="H129" s="24" t="str">
        <f t="shared" si="5"/>
        <v/>
      </c>
      <c r="I129" s="30">
        <f t="shared" si="6"/>
        <v>0</v>
      </c>
    </row>
    <row r="130" hidden="1" spans="1:9">
      <c r="A130" s="31">
        <v>2013499</v>
      </c>
      <c r="B130" s="32" t="s">
        <v>224</v>
      </c>
      <c r="C130" s="50"/>
      <c r="D130" s="51"/>
      <c r="E130" s="52"/>
      <c r="F130" s="23" t="str">
        <f t="shared" si="8"/>
        <v/>
      </c>
      <c r="G130" s="52"/>
      <c r="H130" s="24" t="str">
        <f t="shared" si="5"/>
        <v/>
      </c>
      <c r="I130" s="30">
        <f t="shared" si="6"/>
        <v>0</v>
      </c>
    </row>
    <row r="131" hidden="1" spans="1:9">
      <c r="A131" s="34">
        <v>20137</v>
      </c>
      <c r="B131" s="34" t="s">
        <v>225</v>
      </c>
      <c r="C131" s="48">
        <f>SUM(C132:C133)</f>
        <v>0</v>
      </c>
      <c r="D131" s="48">
        <f>SUM(D132:D133)</f>
        <v>0</v>
      </c>
      <c r="E131" s="54">
        <f>E132+E133</f>
        <v>0</v>
      </c>
      <c r="F131" s="16" t="str">
        <f t="shared" si="8"/>
        <v/>
      </c>
      <c r="G131" s="54">
        <f>G132+G133</f>
        <v>0</v>
      </c>
      <c r="H131" s="17" t="str">
        <f t="shared" si="5"/>
        <v/>
      </c>
      <c r="I131" s="29">
        <f t="shared" si="6"/>
        <v>0</v>
      </c>
    </row>
    <row r="132" hidden="1" spans="1:9">
      <c r="A132" s="31">
        <v>2013701</v>
      </c>
      <c r="B132" s="32" t="s">
        <v>148</v>
      </c>
      <c r="C132" s="52"/>
      <c r="D132" s="51"/>
      <c r="E132" s="55"/>
      <c r="F132" s="23"/>
      <c r="G132" s="55"/>
      <c r="H132" s="24" t="str">
        <f t="shared" si="5"/>
        <v/>
      </c>
      <c r="I132" s="30">
        <f t="shared" si="6"/>
        <v>0</v>
      </c>
    </row>
    <row r="133" hidden="1" spans="1:9">
      <c r="A133" s="31">
        <v>2013799</v>
      </c>
      <c r="B133" s="32" t="s">
        <v>226</v>
      </c>
      <c r="C133" s="52"/>
      <c r="D133" s="51"/>
      <c r="E133" s="55"/>
      <c r="F133" s="23"/>
      <c r="G133" s="55"/>
      <c r="H133" s="24" t="str">
        <f t="shared" si="5"/>
        <v/>
      </c>
      <c r="I133" s="30">
        <f t="shared" si="6"/>
        <v>0</v>
      </c>
    </row>
    <row r="134" spans="1:9">
      <c r="A134" s="34">
        <v>20138</v>
      </c>
      <c r="B134" s="34" t="s">
        <v>227</v>
      </c>
      <c r="C134" s="48">
        <f>SUM(C135:C146)</f>
        <v>0</v>
      </c>
      <c r="D134" s="48">
        <f>SUM(D135:D146)</f>
        <v>4</v>
      </c>
      <c r="E134" s="49">
        <f>SUM(E135:E146)</f>
        <v>0</v>
      </c>
      <c r="F134" s="16">
        <f t="shared" ref="F134:F166" si="9">IFERROR(E134/D134*100,"")</f>
        <v>0</v>
      </c>
      <c r="G134" s="49">
        <f>SUM(G135:G146)</f>
        <v>0</v>
      </c>
      <c r="H134" s="17" t="str">
        <f t="shared" si="5"/>
        <v/>
      </c>
      <c r="I134" s="29">
        <f t="shared" si="6"/>
        <v>0</v>
      </c>
    </row>
    <row r="135" hidden="1" spans="1:9">
      <c r="A135" s="31">
        <v>2013801</v>
      </c>
      <c r="B135" s="32" t="s">
        <v>148</v>
      </c>
      <c r="C135" s="50"/>
      <c r="D135" s="51"/>
      <c r="E135" s="52"/>
      <c r="F135" s="23" t="str">
        <f t="shared" si="9"/>
        <v/>
      </c>
      <c r="G135" s="52"/>
      <c r="H135" s="24" t="str">
        <f t="shared" si="5"/>
        <v/>
      </c>
      <c r="I135" s="30">
        <f t="shared" si="6"/>
        <v>0</v>
      </c>
    </row>
    <row r="136" hidden="1" spans="1:9">
      <c r="A136" s="31">
        <v>2013802</v>
      </c>
      <c r="B136" s="32" t="s">
        <v>149</v>
      </c>
      <c r="C136" s="50"/>
      <c r="D136" s="51"/>
      <c r="E136" s="52"/>
      <c r="F136" s="23" t="str">
        <f t="shared" si="9"/>
        <v/>
      </c>
      <c r="G136" s="52"/>
      <c r="H136" s="24" t="str">
        <f t="shared" ref="H136:H200" si="10">IFERROR(I136/G136*100,"")</f>
        <v/>
      </c>
      <c r="I136" s="30">
        <f t="shared" si="6"/>
        <v>0</v>
      </c>
    </row>
    <row r="137" hidden="1" spans="1:9">
      <c r="A137" s="31">
        <v>2013803</v>
      </c>
      <c r="B137" s="32" t="s">
        <v>150</v>
      </c>
      <c r="C137" s="50"/>
      <c r="D137" s="51"/>
      <c r="E137" s="52"/>
      <c r="F137" s="23" t="str">
        <f t="shared" si="9"/>
        <v/>
      </c>
      <c r="G137" s="52"/>
      <c r="H137" s="24" t="str">
        <f t="shared" si="10"/>
        <v/>
      </c>
      <c r="I137" s="30">
        <f t="shared" si="6"/>
        <v>0</v>
      </c>
    </row>
    <row r="138" hidden="1" spans="1:9">
      <c r="A138" s="31">
        <v>2013804</v>
      </c>
      <c r="B138" s="32" t="s">
        <v>228</v>
      </c>
      <c r="C138" s="50"/>
      <c r="D138" s="51"/>
      <c r="E138" s="52"/>
      <c r="F138" s="23" t="str">
        <f t="shared" si="9"/>
        <v/>
      </c>
      <c r="G138" s="52"/>
      <c r="H138" s="24" t="str">
        <f t="shared" si="10"/>
        <v/>
      </c>
      <c r="I138" s="30">
        <f t="shared" si="6"/>
        <v>0</v>
      </c>
    </row>
    <row r="139" hidden="1" spans="1:9">
      <c r="A139" s="31">
        <v>2013805</v>
      </c>
      <c r="B139" s="32" t="s">
        <v>229</v>
      </c>
      <c r="C139" s="50"/>
      <c r="D139" s="51"/>
      <c r="E139" s="52"/>
      <c r="F139" s="23" t="str">
        <f t="shared" si="9"/>
        <v/>
      </c>
      <c r="G139" s="52"/>
      <c r="H139" s="24" t="str">
        <f t="shared" si="10"/>
        <v/>
      </c>
      <c r="I139" s="30">
        <f t="shared" si="6"/>
        <v>0</v>
      </c>
    </row>
    <row r="140" hidden="1" spans="1:9">
      <c r="A140" s="31">
        <v>2013806</v>
      </c>
      <c r="B140" s="32" t="s">
        <v>230</v>
      </c>
      <c r="C140" s="50"/>
      <c r="D140" s="51"/>
      <c r="E140" s="52"/>
      <c r="F140" s="23" t="str">
        <f t="shared" si="9"/>
        <v/>
      </c>
      <c r="G140" s="52"/>
      <c r="H140" s="24" t="str">
        <f t="shared" si="10"/>
        <v/>
      </c>
      <c r="I140" s="30">
        <f t="shared" si="6"/>
        <v>0</v>
      </c>
    </row>
    <row r="141" hidden="1" spans="1:9">
      <c r="A141" s="31">
        <v>2013811</v>
      </c>
      <c r="B141" s="32" t="s">
        <v>231</v>
      </c>
      <c r="C141" s="50"/>
      <c r="D141" s="51"/>
      <c r="E141" s="52"/>
      <c r="F141" s="23" t="str">
        <f t="shared" si="9"/>
        <v/>
      </c>
      <c r="G141" s="52"/>
      <c r="H141" s="24" t="str">
        <f t="shared" si="10"/>
        <v/>
      </c>
      <c r="I141" s="30">
        <f t="shared" si="6"/>
        <v>0</v>
      </c>
    </row>
    <row r="142" hidden="1" spans="1:9">
      <c r="A142" s="31">
        <v>2013812</v>
      </c>
      <c r="B142" s="32" t="s">
        <v>232</v>
      </c>
      <c r="C142" s="50"/>
      <c r="D142" s="51"/>
      <c r="E142" s="52"/>
      <c r="F142" s="23" t="str">
        <f t="shared" si="9"/>
        <v/>
      </c>
      <c r="G142" s="52"/>
      <c r="H142" s="24" t="str">
        <f t="shared" si="10"/>
        <v/>
      </c>
      <c r="I142" s="30">
        <f t="shared" si="6"/>
        <v>0</v>
      </c>
    </row>
    <row r="143" hidden="1" spans="1:9">
      <c r="A143" s="31">
        <v>2013813</v>
      </c>
      <c r="B143" s="32" t="s">
        <v>233</v>
      </c>
      <c r="C143" s="50"/>
      <c r="D143" s="51"/>
      <c r="E143" s="52"/>
      <c r="F143" s="23" t="str">
        <f t="shared" si="9"/>
        <v/>
      </c>
      <c r="G143" s="52"/>
      <c r="H143" s="24" t="str">
        <f t="shared" si="10"/>
        <v/>
      </c>
      <c r="I143" s="30">
        <f t="shared" si="6"/>
        <v>0</v>
      </c>
    </row>
    <row r="144" hidden="1" spans="1:9">
      <c r="A144" s="31">
        <v>2013814</v>
      </c>
      <c r="B144" s="32" t="s">
        <v>234</v>
      </c>
      <c r="C144" s="50"/>
      <c r="D144" s="51"/>
      <c r="E144" s="52"/>
      <c r="F144" s="23" t="str">
        <f t="shared" si="9"/>
        <v/>
      </c>
      <c r="G144" s="52"/>
      <c r="H144" s="24" t="str">
        <f t="shared" si="10"/>
        <v/>
      </c>
      <c r="I144" s="30">
        <f t="shared" ref="I144:I210" si="11">E144-G144</f>
        <v>0</v>
      </c>
    </row>
    <row r="145" hidden="1" spans="1:9">
      <c r="A145" s="31">
        <v>2013850</v>
      </c>
      <c r="B145" s="32" t="s">
        <v>166</v>
      </c>
      <c r="C145" s="50"/>
      <c r="D145" s="51"/>
      <c r="E145" s="52"/>
      <c r="F145" s="23" t="str">
        <f t="shared" si="9"/>
        <v/>
      </c>
      <c r="G145" s="52"/>
      <c r="H145" s="24" t="str">
        <f t="shared" si="10"/>
        <v/>
      </c>
      <c r="I145" s="30">
        <f t="shared" si="11"/>
        <v>0</v>
      </c>
    </row>
    <row r="146" spans="1:9">
      <c r="A146" s="31">
        <v>2013899</v>
      </c>
      <c r="B146" s="32" t="s">
        <v>235</v>
      </c>
      <c r="C146" s="50">
        <v>0</v>
      </c>
      <c r="D146" s="51">
        <v>4</v>
      </c>
      <c r="E146" s="52">
        <v>0</v>
      </c>
      <c r="F146" s="23">
        <f t="shared" si="9"/>
        <v>0</v>
      </c>
      <c r="G146" s="52">
        <v>0</v>
      </c>
      <c r="H146" s="24" t="str">
        <f t="shared" si="10"/>
        <v/>
      </c>
      <c r="I146" s="30">
        <f t="shared" si="11"/>
        <v>0</v>
      </c>
    </row>
    <row r="147" spans="1:9">
      <c r="A147" s="34">
        <v>20199</v>
      </c>
      <c r="B147" s="34" t="s">
        <v>236</v>
      </c>
      <c r="C147" s="48">
        <f>C148</f>
        <v>454</v>
      </c>
      <c r="D147" s="48">
        <f>D148</f>
        <v>3154</v>
      </c>
      <c r="E147" s="49">
        <f>E148</f>
        <v>2086</v>
      </c>
      <c r="F147" s="16">
        <f t="shared" si="9"/>
        <v>66.138237159163</v>
      </c>
      <c r="G147" s="49">
        <f>G148</f>
        <v>2300</v>
      </c>
      <c r="H147" s="17">
        <f t="shared" si="10"/>
        <v>-9.30434782608696</v>
      </c>
      <c r="I147" s="29">
        <f t="shared" si="11"/>
        <v>-214</v>
      </c>
    </row>
    <row r="148" spans="1:9">
      <c r="A148" s="31">
        <v>2019999</v>
      </c>
      <c r="B148" s="32" t="s">
        <v>237</v>
      </c>
      <c r="C148" s="50">
        <v>454</v>
      </c>
      <c r="D148" s="51">
        <v>3154</v>
      </c>
      <c r="E148" s="52">
        <v>2086</v>
      </c>
      <c r="F148" s="23">
        <f t="shared" si="9"/>
        <v>66.138237159163</v>
      </c>
      <c r="G148" s="52">
        <v>2300</v>
      </c>
      <c r="H148" s="24">
        <f t="shared" si="10"/>
        <v>-9.30434782608696</v>
      </c>
      <c r="I148" s="30">
        <f t="shared" si="11"/>
        <v>-214</v>
      </c>
    </row>
    <row r="149" spans="1:9">
      <c r="A149" s="34">
        <v>203</v>
      </c>
      <c r="B149" s="34" t="s">
        <v>238</v>
      </c>
      <c r="C149" s="48">
        <f>C150+C154</f>
        <v>27</v>
      </c>
      <c r="D149" s="48">
        <f>D150+D154</f>
        <v>0</v>
      </c>
      <c r="E149" s="49">
        <f>E150+E154</f>
        <v>0</v>
      </c>
      <c r="F149" s="16" t="str">
        <f t="shared" si="9"/>
        <v/>
      </c>
      <c r="G149" s="49">
        <f>G150+G154</f>
        <v>0</v>
      </c>
      <c r="H149" s="17" t="str">
        <f t="shared" si="10"/>
        <v/>
      </c>
      <c r="I149" s="29">
        <f t="shared" si="11"/>
        <v>0</v>
      </c>
    </row>
    <row r="150" spans="1:9">
      <c r="A150" s="34">
        <v>20306</v>
      </c>
      <c r="B150" s="34" t="s">
        <v>239</v>
      </c>
      <c r="C150" s="48">
        <f>SUM(C151:C153)</f>
        <v>27</v>
      </c>
      <c r="D150" s="48">
        <f>SUM(D151:D153)</f>
        <v>0</v>
      </c>
      <c r="E150" s="49">
        <f>SUM(E151:E153)</f>
        <v>0</v>
      </c>
      <c r="F150" s="16" t="str">
        <f t="shared" si="9"/>
        <v/>
      </c>
      <c r="G150" s="49">
        <f>SUM(G151:G153)</f>
        <v>0</v>
      </c>
      <c r="H150" s="17" t="str">
        <f t="shared" si="10"/>
        <v/>
      </c>
      <c r="I150" s="29">
        <f t="shared" si="11"/>
        <v>0</v>
      </c>
    </row>
    <row r="151" spans="1:9">
      <c r="A151" s="31">
        <v>2030601</v>
      </c>
      <c r="B151" s="32" t="s">
        <v>240</v>
      </c>
      <c r="C151" s="50">
        <v>27</v>
      </c>
      <c r="D151" s="51">
        <v>0</v>
      </c>
      <c r="E151" s="52">
        <v>0</v>
      </c>
      <c r="F151" s="23" t="str">
        <f t="shared" si="9"/>
        <v/>
      </c>
      <c r="G151" s="52">
        <v>0</v>
      </c>
      <c r="H151" s="24" t="str">
        <f t="shared" si="10"/>
        <v/>
      </c>
      <c r="I151" s="30">
        <f t="shared" si="11"/>
        <v>0</v>
      </c>
    </row>
    <row r="152" hidden="1" spans="1:9">
      <c r="A152" s="31">
        <v>2030603</v>
      </c>
      <c r="B152" s="32" t="s">
        <v>241</v>
      </c>
      <c r="C152" s="50"/>
      <c r="D152" s="51"/>
      <c r="E152" s="52"/>
      <c r="F152" s="23" t="str">
        <f t="shared" si="9"/>
        <v/>
      </c>
      <c r="G152" s="52"/>
      <c r="H152" s="24" t="str">
        <f t="shared" si="10"/>
        <v/>
      </c>
      <c r="I152" s="30">
        <f t="shared" si="11"/>
        <v>0</v>
      </c>
    </row>
    <row r="153" hidden="1" spans="1:9">
      <c r="A153" s="31">
        <v>2030699</v>
      </c>
      <c r="B153" s="32" t="s">
        <v>242</v>
      </c>
      <c r="C153" s="50"/>
      <c r="D153" s="51"/>
      <c r="E153" s="52"/>
      <c r="F153" s="23" t="str">
        <f t="shared" si="9"/>
        <v/>
      </c>
      <c r="G153" s="52"/>
      <c r="H153" s="24" t="str">
        <f t="shared" si="10"/>
        <v/>
      </c>
      <c r="I153" s="30">
        <f t="shared" si="11"/>
        <v>0</v>
      </c>
    </row>
    <row r="154" hidden="1" spans="1:9">
      <c r="A154" s="34">
        <v>20399</v>
      </c>
      <c r="B154" s="34" t="s">
        <v>243</v>
      </c>
      <c r="C154" s="48">
        <f>C155</f>
        <v>0</v>
      </c>
      <c r="D154" s="48">
        <f>D155</f>
        <v>0</v>
      </c>
      <c r="E154" s="49">
        <f>E155</f>
        <v>0</v>
      </c>
      <c r="F154" s="16" t="str">
        <f t="shared" si="9"/>
        <v/>
      </c>
      <c r="G154" s="49">
        <f>G155</f>
        <v>0</v>
      </c>
      <c r="H154" s="17" t="str">
        <f t="shared" si="10"/>
        <v/>
      </c>
      <c r="I154" s="29">
        <f t="shared" si="11"/>
        <v>0</v>
      </c>
    </row>
    <row r="155" hidden="1" spans="1:9">
      <c r="A155" s="31">
        <v>2039901</v>
      </c>
      <c r="B155" s="32" t="s">
        <v>244</v>
      </c>
      <c r="C155" s="50"/>
      <c r="D155" s="51"/>
      <c r="E155" s="52"/>
      <c r="F155" s="23" t="str">
        <f t="shared" si="9"/>
        <v/>
      </c>
      <c r="G155" s="52"/>
      <c r="H155" s="24" t="str">
        <f t="shared" si="10"/>
        <v/>
      </c>
      <c r="I155" s="30">
        <f t="shared" si="11"/>
        <v>0</v>
      </c>
    </row>
    <row r="156" spans="1:9">
      <c r="A156" s="34">
        <v>204</v>
      </c>
      <c r="B156" s="34" t="s">
        <v>245</v>
      </c>
      <c r="C156" s="48">
        <f>C157+C159+C167+C171+C176+C186+C190</f>
        <v>290</v>
      </c>
      <c r="D156" s="48">
        <f>D157+D159+D167+D171+D176+D186+D190</f>
        <v>275</v>
      </c>
      <c r="E156" s="49">
        <f>E157+E159+E167+E171+E176+E186+E190</f>
        <v>255</v>
      </c>
      <c r="F156" s="16">
        <f t="shared" si="9"/>
        <v>92.7272727272727</v>
      </c>
      <c r="G156" s="49">
        <f>G157+G159+G167+G171+G176+G186+G190</f>
        <v>230</v>
      </c>
      <c r="H156" s="17">
        <f t="shared" si="10"/>
        <v>10.8695652173913</v>
      </c>
      <c r="I156" s="29">
        <f t="shared" si="11"/>
        <v>25</v>
      </c>
    </row>
    <row r="157" hidden="1" spans="1:9">
      <c r="A157" s="34">
        <v>20401</v>
      </c>
      <c r="B157" s="34" t="s">
        <v>246</v>
      </c>
      <c r="C157" s="48">
        <f>C158</f>
        <v>0</v>
      </c>
      <c r="D157" s="48">
        <f>D158</f>
        <v>0</v>
      </c>
      <c r="E157" s="49">
        <f>E158</f>
        <v>0</v>
      </c>
      <c r="F157" s="16" t="str">
        <f t="shared" si="9"/>
        <v/>
      </c>
      <c r="G157" s="49">
        <f>G158</f>
        <v>0</v>
      </c>
      <c r="H157" s="17" t="str">
        <f t="shared" si="10"/>
        <v/>
      </c>
      <c r="I157" s="29">
        <f t="shared" si="11"/>
        <v>0</v>
      </c>
    </row>
    <row r="158" hidden="1" spans="1:9">
      <c r="A158" s="31">
        <v>2040199</v>
      </c>
      <c r="B158" s="32" t="s">
        <v>247</v>
      </c>
      <c r="C158" s="50"/>
      <c r="D158" s="51"/>
      <c r="E158" s="52"/>
      <c r="F158" s="23" t="str">
        <f t="shared" si="9"/>
        <v/>
      </c>
      <c r="G158" s="52"/>
      <c r="H158" s="24" t="str">
        <f t="shared" si="10"/>
        <v/>
      </c>
      <c r="I158" s="30">
        <f t="shared" si="11"/>
        <v>0</v>
      </c>
    </row>
    <row r="159" spans="1:9">
      <c r="A159" s="34">
        <v>20402</v>
      </c>
      <c r="B159" s="34" t="s">
        <v>248</v>
      </c>
      <c r="C159" s="48">
        <f>SUM(C160:C166)</f>
        <v>215</v>
      </c>
      <c r="D159" s="48">
        <f>SUM(D160:D166)</f>
        <v>211</v>
      </c>
      <c r="E159" s="49">
        <f>SUM(E160:E166)</f>
        <v>224</v>
      </c>
      <c r="F159" s="16">
        <f t="shared" si="9"/>
        <v>106.161137440758</v>
      </c>
      <c r="G159" s="49">
        <f>SUM(G160:G166)</f>
        <v>202</v>
      </c>
      <c r="H159" s="17">
        <f t="shared" si="10"/>
        <v>10.8910891089109</v>
      </c>
      <c r="I159" s="29">
        <f t="shared" si="11"/>
        <v>22</v>
      </c>
    </row>
    <row r="160" spans="1:9">
      <c r="A160" s="31">
        <v>2040201</v>
      </c>
      <c r="B160" s="32" t="s">
        <v>148</v>
      </c>
      <c r="C160" s="50">
        <v>185</v>
      </c>
      <c r="D160" s="51">
        <v>185</v>
      </c>
      <c r="E160" s="52">
        <v>191</v>
      </c>
      <c r="F160" s="23">
        <f t="shared" si="9"/>
        <v>103.243243243243</v>
      </c>
      <c r="G160" s="52">
        <v>176</v>
      </c>
      <c r="H160" s="24">
        <f t="shared" si="10"/>
        <v>8.52272727272727</v>
      </c>
      <c r="I160" s="30">
        <f t="shared" si="11"/>
        <v>15</v>
      </c>
    </row>
    <row r="161" hidden="1" spans="1:9">
      <c r="A161" s="31">
        <v>2040202</v>
      </c>
      <c r="B161" s="32" t="s">
        <v>149</v>
      </c>
      <c r="C161" s="50"/>
      <c r="D161" s="51"/>
      <c r="E161" s="52"/>
      <c r="F161" s="23" t="str">
        <f t="shared" si="9"/>
        <v/>
      </c>
      <c r="G161" s="52"/>
      <c r="H161" s="24" t="str">
        <f t="shared" si="10"/>
        <v/>
      </c>
      <c r="I161" s="30">
        <f t="shared" si="11"/>
        <v>0</v>
      </c>
    </row>
    <row r="162" hidden="1" spans="1:9">
      <c r="A162" s="31">
        <v>2040203</v>
      </c>
      <c r="B162" s="32" t="s">
        <v>150</v>
      </c>
      <c r="C162" s="50"/>
      <c r="D162" s="51"/>
      <c r="E162" s="52"/>
      <c r="F162" s="23" t="str">
        <f t="shared" si="9"/>
        <v/>
      </c>
      <c r="G162" s="52"/>
      <c r="H162" s="24" t="str">
        <f t="shared" si="10"/>
        <v/>
      </c>
      <c r="I162" s="30">
        <f t="shared" si="11"/>
        <v>0</v>
      </c>
    </row>
    <row r="163" spans="1:9">
      <c r="A163" s="31">
        <v>2040211</v>
      </c>
      <c r="B163" s="32" t="s">
        <v>249</v>
      </c>
      <c r="C163" s="50">
        <v>0</v>
      </c>
      <c r="D163" s="51">
        <v>0</v>
      </c>
      <c r="E163" s="52">
        <v>0</v>
      </c>
      <c r="F163" s="23" t="str">
        <f t="shared" si="9"/>
        <v/>
      </c>
      <c r="G163" s="52">
        <v>10</v>
      </c>
      <c r="H163" s="24">
        <f t="shared" si="10"/>
        <v>-100</v>
      </c>
      <c r="I163" s="30">
        <f t="shared" si="11"/>
        <v>-10</v>
      </c>
    </row>
    <row r="164" spans="1:9">
      <c r="A164" s="31">
        <v>2040219</v>
      </c>
      <c r="B164" s="32" t="s">
        <v>181</v>
      </c>
      <c r="C164" s="50">
        <v>0</v>
      </c>
      <c r="D164" s="51">
        <v>6</v>
      </c>
      <c r="E164" s="52">
        <v>6</v>
      </c>
      <c r="F164" s="23">
        <f t="shared" si="9"/>
        <v>100</v>
      </c>
      <c r="G164" s="52">
        <v>6</v>
      </c>
      <c r="H164" s="24">
        <f t="shared" si="10"/>
        <v>0</v>
      </c>
      <c r="I164" s="30">
        <f t="shared" si="11"/>
        <v>0</v>
      </c>
    </row>
    <row r="165" hidden="1" spans="1:9">
      <c r="A165" s="31">
        <v>2040220</v>
      </c>
      <c r="B165" s="32" t="s">
        <v>250</v>
      </c>
      <c r="C165" s="50"/>
      <c r="D165" s="51"/>
      <c r="E165" s="52"/>
      <c r="F165" s="23" t="str">
        <f t="shared" si="9"/>
        <v/>
      </c>
      <c r="G165" s="52"/>
      <c r="H165" s="24" t="str">
        <f t="shared" si="10"/>
        <v/>
      </c>
      <c r="I165" s="30">
        <f t="shared" si="11"/>
        <v>0</v>
      </c>
    </row>
    <row r="166" spans="1:9">
      <c r="A166" s="31">
        <v>2040299</v>
      </c>
      <c r="B166" s="32" t="s">
        <v>251</v>
      </c>
      <c r="C166" s="50">
        <v>30</v>
      </c>
      <c r="D166" s="51">
        <v>20</v>
      </c>
      <c r="E166" s="52">
        <v>27</v>
      </c>
      <c r="F166" s="23">
        <f t="shared" si="9"/>
        <v>135</v>
      </c>
      <c r="G166" s="52">
        <v>10</v>
      </c>
      <c r="H166" s="24">
        <f t="shared" si="10"/>
        <v>170</v>
      </c>
      <c r="I166" s="30">
        <f t="shared" si="11"/>
        <v>17</v>
      </c>
    </row>
    <row r="167" hidden="1" spans="1:9">
      <c r="A167" s="34">
        <v>20404</v>
      </c>
      <c r="B167" s="34" t="s">
        <v>252</v>
      </c>
      <c r="C167" s="48">
        <f>SUM(C168:C170)</f>
        <v>0</v>
      </c>
      <c r="D167" s="48">
        <f>SUM(D168:D170)</f>
        <v>0</v>
      </c>
      <c r="E167" s="49">
        <f>SUM(E168:E170)</f>
        <v>0</v>
      </c>
      <c r="F167" s="16" t="str">
        <f t="shared" ref="F167:F198" si="12">IFERROR(E167/D167*100,"")</f>
        <v/>
      </c>
      <c r="G167" s="49">
        <f>SUM(G168:G170)</f>
        <v>0</v>
      </c>
      <c r="H167" s="17" t="str">
        <f t="shared" si="10"/>
        <v/>
      </c>
      <c r="I167" s="29">
        <f t="shared" si="11"/>
        <v>0</v>
      </c>
    </row>
    <row r="168" hidden="1" spans="1:9">
      <c r="A168" s="31">
        <v>2040401</v>
      </c>
      <c r="B168" s="32" t="s">
        <v>148</v>
      </c>
      <c r="C168" s="50"/>
      <c r="D168" s="51"/>
      <c r="E168" s="52"/>
      <c r="F168" s="23" t="str">
        <f t="shared" si="12"/>
        <v/>
      </c>
      <c r="G168" s="52"/>
      <c r="H168" s="24" t="str">
        <f t="shared" si="10"/>
        <v/>
      </c>
      <c r="I168" s="30">
        <f t="shared" si="11"/>
        <v>0</v>
      </c>
    </row>
    <row r="169" hidden="1" spans="1:9">
      <c r="A169" s="31">
        <v>2040403</v>
      </c>
      <c r="B169" s="32" t="s">
        <v>150</v>
      </c>
      <c r="C169" s="50"/>
      <c r="D169" s="51"/>
      <c r="E169" s="52"/>
      <c r="F169" s="23" t="str">
        <f t="shared" si="12"/>
        <v/>
      </c>
      <c r="G169" s="52"/>
      <c r="H169" s="24" t="str">
        <f t="shared" si="10"/>
        <v/>
      </c>
      <c r="I169" s="30">
        <f t="shared" si="11"/>
        <v>0</v>
      </c>
    </row>
    <row r="170" hidden="1" spans="1:9">
      <c r="A170" s="31">
        <v>2040499</v>
      </c>
      <c r="B170" s="32" t="s">
        <v>253</v>
      </c>
      <c r="C170" s="50"/>
      <c r="D170" s="51"/>
      <c r="E170" s="52"/>
      <c r="F170" s="23" t="str">
        <f t="shared" si="12"/>
        <v/>
      </c>
      <c r="G170" s="52"/>
      <c r="H170" s="24" t="str">
        <f t="shared" si="10"/>
        <v/>
      </c>
      <c r="I170" s="30">
        <f t="shared" si="11"/>
        <v>0</v>
      </c>
    </row>
    <row r="171" hidden="1" spans="1:9">
      <c r="A171" s="34">
        <v>20405</v>
      </c>
      <c r="B171" s="34" t="s">
        <v>254</v>
      </c>
      <c r="C171" s="48">
        <f>SUM(C172:C175)</f>
        <v>0</v>
      </c>
      <c r="D171" s="48">
        <f>SUM(D172:D175)</f>
        <v>0</v>
      </c>
      <c r="E171" s="49">
        <f>SUM(E172:E175)</f>
        <v>0</v>
      </c>
      <c r="F171" s="16" t="str">
        <f t="shared" si="12"/>
        <v/>
      </c>
      <c r="G171" s="49">
        <f>SUM(G172:G175)</f>
        <v>0</v>
      </c>
      <c r="H171" s="17" t="str">
        <f t="shared" si="10"/>
        <v/>
      </c>
      <c r="I171" s="29">
        <f t="shared" si="11"/>
        <v>0</v>
      </c>
    </row>
    <row r="172" hidden="1" spans="1:9">
      <c r="A172" s="31">
        <v>2040501</v>
      </c>
      <c r="B172" s="32" t="s">
        <v>148</v>
      </c>
      <c r="C172" s="50"/>
      <c r="D172" s="51"/>
      <c r="E172" s="52"/>
      <c r="F172" s="23" t="str">
        <f t="shared" si="12"/>
        <v/>
      </c>
      <c r="G172" s="52"/>
      <c r="H172" s="24" t="str">
        <f t="shared" si="10"/>
        <v/>
      </c>
      <c r="I172" s="30">
        <f t="shared" si="11"/>
        <v>0</v>
      </c>
    </row>
    <row r="173" hidden="1" spans="1:9">
      <c r="A173" s="31">
        <v>2040502</v>
      </c>
      <c r="B173" s="32" t="s">
        <v>149</v>
      </c>
      <c r="C173" s="50"/>
      <c r="D173" s="51"/>
      <c r="E173" s="52"/>
      <c r="F173" s="23" t="str">
        <f t="shared" si="12"/>
        <v/>
      </c>
      <c r="G173" s="52"/>
      <c r="H173" s="24" t="str">
        <f t="shared" si="10"/>
        <v/>
      </c>
      <c r="I173" s="30">
        <f t="shared" si="11"/>
        <v>0</v>
      </c>
    </row>
    <row r="174" hidden="1" spans="1:9">
      <c r="A174" s="31">
        <v>2040503</v>
      </c>
      <c r="B174" s="32" t="s">
        <v>150</v>
      </c>
      <c r="C174" s="50"/>
      <c r="D174" s="51"/>
      <c r="E174" s="52"/>
      <c r="F174" s="23" t="str">
        <f t="shared" si="12"/>
        <v/>
      </c>
      <c r="G174" s="52"/>
      <c r="H174" s="24" t="str">
        <f t="shared" si="10"/>
        <v/>
      </c>
      <c r="I174" s="30">
        <f t="shared" si="11"/>
        <v>0</v>
      </c>
    </row>
    <row r="175" hidden="1" spans="1:9">
      <c r="A175" s="31">
        <v>2040599</v>
      </c>
      <c r="B175" s="32" t="s">
        <v>255</v>
      </c>
      <c r="C175" s="50"/>
      <c r="D175" s="51"/>
      <c r="E175" s="52"/>
      <c r="F175" s="23" t="str">
        <f t="shared" si="12"/>
        <v/>
      </c>
      <c r="G175" s="52"/>
      <c r="H175" s="24" t="str">
        <f t="shared" si="10"/>
        <v/>
      </c>
      <c r="I175" s="30">
        <f t="shared" si="11"/>
        <v>0</v>
      </c>
    </row>
    <row r="176" spans="1:9">
      <c r="A176" s="34">
        <v>20406</v>
      </c>
      <c r="B176" s="34" t="s">
        <v>256</v>
      </c>
      <c r="C176" s="48">
        <f>SUM(C177:C185)</f>
        <v>45</v>
      </c>
      <c r="D176" s="48">
        <f>SUM(D177:D185)</f>
        <v>34</v>
      </c>
      <c r="E176" s="49">
        <f>SUM(E177:E185)</f>
        <v>31</v>
      </c>
      <c r="F176" s="16">
        <f t="shared" si="12"/>
        <v>91.1764705882353</v>
      </c>
      <c r="G176" s="49">
        <f>SUM(G177:G185)</f>
        <v>28</v>
      </c>
      <c r="H176" s="17">
        <f t="shared" si="10"/>
        <v>10.7142857142857</v>
      </c>
      <c r="I176" s="29">
        <f t="shared" si="11"/>
        <v>3</v>
      </c>
    </row>
    <row r="177" spans="1:9">
      <c r="A177" s="31">
        <v>2040601</v>
      </c>
      <c r="B177" s="32" t="s">
        <v>148</v>
      </c>
      <c r="C177" s="50">
        <v>34</v>
      </c>
      <c r="D177" s="51">
        <v>34</v>
      </c>
      <c r="E177" s="52">
        <v>31</v>
      </c>
      <c r="F177" s="23">
        <f t="shared" si="12"/>
        <v>91.1764705882353</v>
      </c>
      <c r="G177" s="52">
        <v>28</v>
      </c>
      <c r="H177" s="24">
        <f t="shared" si="10"/>
        <v>10.7142857142857</v>
      </c>
      <c r="I177" s="30">
        <f t="shared" si="11"/>
        <v>3</v>
      </c>
    </row>
    <row r="178" hidden="1" spans="1:9">
      <c r="A178" s="31">
        <v>2040602</v>
      </c>
      <c r="B178" s="32" t="s">
        <v>149</v>
      </c>
      <c r="C178" s="50"/>
      <c r="D178" s="51"/>
      <c r="E178" s="52"/>
      <c r="F178" s="23" t="str">
        <f t="shared" si="12"/>
        <v/>
      </c>
      <c r="G178" s="52"/>
      <c r="H178" s="24" t="str">
        <f t="shared" si="10"/>
        <v/>
      </c>
      <c r="I178" s="30">
        <f t="shared" si="11"/>
        <v>0</v>
      </c>
    </row>
    <row r="179" spans="1:9">
      <c r="A179" s="31">
        <v>2040604</v>
      </c>
      <c r="B179" s="32" t="s">
        <v>257</v>
      </c>
      <c r="C179" s="50">
        <v>11</v>
      </c>
      <c r="D179" s="51">
        <v>0</v>
      </c>
      <c r="E179" s="52">
        <v>0</v>
      </c>
      <c r="F179" s="23" t="str">
        <f t="shared" si="12"/>
        <v/>
      </c>
      <c r="G179" s="52">
        <v>0</v>
      </c>
      <c r="H179" s="24" t="str">
        <f t="shared" si="10"/>
        <v/>
      </c>
      <c r="I179" s="30">
        <f t="shared" si="11"/>
        <v>0</v>
      </c>
    </row>
    <row r="180" hidden="1" spans="1:9">
      <c r="A180" s="31">
        <v>2040605</v>
      </c>
      <c r="B180" s="32" t="s">
        <v>258</v>
      </c>
      <c r="C180" s="50"/>
      <c r="D180" s="51"/>
      <c r="E180" s="52"/>
      <c r="F180" s="23" t="str">
        <f t="shared" si="12"/>
        <v/>
      </c>
      <c r="G180" s="52"/>
      <c r="H180" s="24" t="str">
        <f t="shared" si="10"/>
        <v/>
      </c>
      <c r="I180" s="30">
        <f t="shared" si="11"/>
        <v>0</v>
      </c>
    </row>
    <row r="181" hidden="1" spans="1:9">
      <c r="A181" s="31">
        <v>2040606</v>
      </c>
      <c r="B181" s="32" t="s">
        <v>259</v>
      </c>
      <c r="C181" s="50"/>
      <c r="D181" s="51"/>
      <c r="E181" s="52"/>
      <c r="F181" s="23" t="str">
        <f t="shared" si="12"/>
        <v/>
      </c>
      <c r="G181" s="52"/>
      <c r="H181" s="24" t="str">
        <f t="shared" si="10"/>
        <v/>
      </c>
      <c r="I181" s="30">
        <f t="shared" si="11"/>
        <v>0</v>
      </c>
    </row>
    <row r="182" hidden="1" spans="1:9">
      <c r="A182" s="31">
        <v>2040607</v>
      </c>
      <c r="B182" s="32" t="s">
        <v>260</v>
      </c>
      <c r="C182" s="50"/>
      <c r="D182" s="51"/>
      <c r="E182" s="52"/>
      <c r="F182" s="23" t="str">
        <f t="shared" si="12"/>
        <v/>
      </c>
      <c r="G182" s="52"/>
      <c r="H182" s="24" t="str">
        <f t="shared" si="10"/>
        <v/>
      </c>
      <c r="I182" s="30">
        <f t="shared" si="11"/>
        <v>0</v>
      </c>
    </row>
    <row r="183" hidden="1" spans="1:9">
      <c r="A183" s="31">
        <v>2040612</v>
      </c>
      <c r="B183" s="32" t="s">
        <v>261</v>
      </c>
      <c r="C183" s="50"/>
      <c r="D183" s="51"/>
      <c r="E183" s="52"/>
      <c r="F183" s="23" t="str">
        <f t="shared" si="12"/>
        <v/>
      </c>
      <c r="G183" s="52"/>
      <c r="H183" s="24" t="str">
        <f t="shared" si="10"/>
        <v/>
      </c>
      <c r="I183" s="30">
        <f t="shared" si="11"/>
        <v>0</v>
      </c>
    </row>
    <row r="184" hidden="1" spans="1:9">
      <c r="A184" s="31">
        <v>2040650</v>
      </c>
      <c r="B184" s="32" t="s">
        <v>166</v>
      </c>
      <c r="C184" s="50"/>
      <c r="D184" s="51"/>
      <c r="E184" s="52"/>
      <c r="F184" s="23" t="str">
        <f t="shared" si="12"/>
        <v/>
      </c>
      <c r="G184" s="52"/>
      <c r="H184" s="24" t="str">
        <f t="shared" si="10"/>
        <v/>
      </c>
      <c r="I184" s="30">
        <f t="shared" si="11"/>
        <v>0</v>
      </c>
    </row>
    <row r="185" hidden="1" spans="1:9">
      <c r="A185" s="31">
        <v>2040699</v>
      </c>
      <c r="B185" s="32" t="s">
        <v>262</v>
      </c>
      <c r="C185" s="50"/>
      <c r="D185" s="51"/>
      <c r="E185" s="52"/>
      <c r="F185" s="23" t="str">
        <f t="shared" si="12"/>
        <v/>
      </c>
      <c r="G185" s="52"/>
      <c r="H185" s="24" t="str">
        <f t="shared" si="10"/>
        <v/>
      </c>
      <c r="I185" s="30">
        <f t="shared" si="11"/>
        <v>0</v>
      </c>
    </row>
    <row r="186" hidden="1" spans="1:9">
      <c r="A186" s="34">
        <v>20408</v>
      </c>
      <c r="B186" s="34" t="s">
        <v>263</v>
      </c>
      <c r="C186" s="48">
        <f>SUM(C187:C189)</f>
        <v>0</v>
      </c>
      <c r="D186" s="48">
        <f>SUM(D187:D189)</f>
        <v>0</v>
      </c>
      <c r="E186" s="49">
        <f>SUM(E187:E189)</f>
        <v>0</v>
      </c>
      <c r="F186" s="16" t="str">
        <f t="shared" si="12"/>
        <v/>
      </c>
      <c r="G186" s="49">
        <f>SUM(G187:G189)</f>
        <v>0</v>
      </c>
      <c r="H186" s="17" t="str">
        <f t="shared" si="10"/>
        <v/>
      </c>
      <c r="I186" s="29">
        <f t="shared" si="11"/>
        <v>0</v>
      </c>
    </row>
    <row r="187" hidden="1" spans="1:9">
      <c r="A187" s="31">
        <v>2040801</v>
      </c>
      <c r="B187" s="32" t="s">
        <v>148</v>
      </c>
      <c r="C187" s="50"/>
      <c r="D187" s="51"/>
      <c r="E187" s="52"/>
      <c r="F187" s="23" t="str">
        <f t="shared" si="12"/>
        <v/>
      </c>
      <c r="G187" s="52"/>
      <c r="H187" s="24" t="str">
        <f t="shared" si="10"/>
        <v/>
      </c>
      <c r="I187" s="30">
        <f t="shared" si="11"/>
        <v>0</v>
      </c>
    </row>
    <row r="188" hidden="1" spans="1:9">
      <c r="A188" s="31">
        <v>2040802</v>
      </c>
      <c r="B188" s="32" t="s">
        <v>149</v>
      </c>
      <c r="C188" s="50"/>
      <c r="D188" s="51"/>
      <c r="E188" s="52"/>
      <c r="F188" s="23" t="str">
        <f t="shared" si="12"/>
        <v/>
      </c>
      <c r="G188" s="52"/>
      <c r="H188" s="24" t="str">
        <f t="shared" si="10"/>
        <v/>
      </c>
      <c r="I188" s="30">
        <f t="shared" si="11"/>
        <v>0</v>
      </c>
    </row>
    <row r="189" hidden="1" spans="1:9">
      <c r="A189" s="31">
        <v>2040804</v>
      </c>
      <c r="B189" s="32" t="s">
        <v>264</v>
      </c>
      <c r="C189" s="50"/>
      <c r="D189" s="51"/>
      <c r="E189" s="52"/>
      <c r="F189" s="23" t="str">
        <f t="shared" si="12"/>
        <v/>
      </c>
      <c r="G189" s="52"/>
      <c r="H189" s="24" t="str">
        <f t="shared" si="10"/>
        <v/>
      </c>
      <c r="I189" s="30">
        <f t="shared" si="11"/>
        <v>0</v>
      </c>
    </row>
    <row r="190" spans="1:9">
      <c r="A190" s="34">
        <v>20499</v>
      </c>
      <c r="B190" s="34" t="s">
        <v>265</v>
      </c>
      <c r="C190" s="48">
        <f>C191</f>
        <v>30</v>
      </c>
      <c r="D190" s="48">
        <f>D191</f>
        <v>30</v>
      </c>
      <c r="E190" s="49">
        <f>E191</f>
        <v>0</v>
      </c>
      <c r="F190" s="16">
        <f t="shared" si="12"/>
        <v>0</v>
      </c>
      <c r="G190" s="49">
        <f>G191</f>
        <v>0</v>
      </c>
      <c r="H190" s="17" t="str">
        <f t="shared" si="10"/>
        <v/>
      </c>
      <c r="I190" s="29">
        <f t="shared" si="11"/>
        <v>0</v>
      </c>
    </row>
    <row r="191" spans="1:9">
      <c r="A191" s="31">
        <v>2049901</v>
      </c>
      <c r="B191" s="32" t="s">
        <v>266</v>
      </c>
      <c r="C191" s="50">
        <v>30</v>
      </c>
      <c r="D191" s="51">
        <v>30</v>
      </c>
      <c r="E191" s="52">
        <v>0</v>
      </c>
      <c r="F191" s="23">
        <f t="shared" si="12"/>
        <v>0</v>
      </c>
      <c r="G191" s="52">
        <v>0</v>
      </c>
      <c r="H191" s="24" t="str">
        <f t="shared" si="10"/>
        <v/>
      </c>
      <c r="I191" s="30">
        <f t="shared" si="11"/>
        <v>0</v>
      </c>
    </row>
    <row r="192" spans="1:9">
      <c r="A192" s="34">
        <v>205</v>
      </c>
      <c r="B192" s="34" t="s">
        <v>267</v>
      </c>
      <c r="C192" s="48">
        <f>C193+C198+C204+C209+C211+C213+C218+C225</f>
        <v>3500</v>
      </c>
      <c r="D192" s="48">
        <f>D193+D198+D204+D209+D211+D213+D218+D225</f>
        <v>3243</v>
      </c>
      <c r="E192" s="49">
        <f>E193+E198+E204+E209+E211+E213+E218+E225</f>
        <v>4026</v>
      </c>
      <c r="F192" s="16">
        <f t="shared" si="12"/>
        <v>124.144310823312</v>
      </c>
      <c r="G192" s="49">
        <f>G193+G198+G204+G209+G211+G213+G218+G225</f>
        <v>3691</v>
      </c>
      <c r="H192" s="17">
        <f t="shared" si="10"/>
        <v>9.07613112977513</v>
      </c>
      <c r="I192" s="29">
        <f t="shared" si="11"/>
        <v>335</v>
      </c>
    </row>
    <row r="193" hidden="1" spans="1:9">
      <c r="A193" s="34">
        <v>20501</v>
      </c>
      <c r="B193" s="34" t="s">
        <v>268</v>
      </c>
      <c r="C193" s="48">
        <f>SUM(C194:C197)</f>
        <v>0</v>
      </c>
      <c r="D193" s="48">
        <f>SUM(D194:D197)</f>
        <v>0</v>
      </c>
      <c r="E193" s="49">
        <f>SUM(E194:E197)</f>
        <v>0</v>
      </c>
      <c r="F193" s="23" t="str">
        <f t="shared" si="12"/>
        <v/>
      </c>
      <c r="G193" s="49">
        <f>SUM(G194:G197)</f>
        <v>0</v>
      </c>
      <c r="H193" s="17" t="str">
        <f t="shared" si="10"/>
        <v/>
      </c>
      <c r="I193" s="29">
        <f t="shared" si="11"/>
        <v>0</v>
      </c>
    </row>
    <row r="194" hidden="1" spans="1:9">
      <c r="A194" s="31">
        <v>2050101</v>
      </c>
      <c r="B194" s="32" t="s">
        <v>148</v>
      </c>
      <c r="C194" s="50"/>
      <c r="D194" s="51"/>
      <c r="E194" s="52"/>
      <c r="F194" s="23" t="str">
        <f t="shared" si="12"/>
        <v/>
      </c>
      <c r="G194" s="52"/>
      <c r="H194" s="24" t="str">
        <f t="shared" si="10"/>
        <v/>
      </c>
      <c r="I194" s="30">
        <f t="shared" si="11"/>
        <v>0</v>
      </c>
    </row>
    <row r="195" hidden="1" spans="1:9">
      <c r="A195" s="31">
        <v>2050102</v>
      </c>
      <c r="B195" s="32" t="s">
        <v>149</v>
      </c>
      <c r="C195" s="50"/>
      <c r="D195" s="51"/>
      <c r="E195" s="52"/>
      <c r="F195" s="23" t="str">
        <f t="shared" si="12"/>
        <v/>
      </c>
      <c r="G195" s="52"/>
      <c r="H195" s="24" t="str">
        <f t="shared" si="10"/>
        <v/>
      </c>
      <c r="I195" s="30">
        <f t="shared" si="11"/>
        <v>0</v>
      </c>
    </row>
    <row r="196" hidden="1" spans="1:9">
      <c r="A196" s="31">
        <v>2050103</v>
      </c>
      <c r="B196" s="32" t="s">
        <v>150</v>
      </c>
      <c r="C196" s="50"/>
      <c r="D196" s="51"/>
      <c r="E196" s="52"/>
      <c r="F196" s="23" t="str">
        <f t="shared" si="12"/>
        <v/>
      </c>
      <c r="G196" s="52"/>
      <c r="H196" s="24" t="str">
        <f t="shared" si="10"/>
        <v/>
      </c>
      <c r="I196" s="30">
        <f t="shared" si="11"/>
        <v>0</v>
      </c>
    </row>
    <row r="197" hidden="1" spans="1:9">
      <c r="A197" s="31">
        <v>2050199</v>
      </c>
      <c r="B197" s="32" t="s">
        <v>269</v>
      </c>
      <c r="C197" s="50"/>
      <c r="D197" s="51"/>
      <c r="E197" s="52"/>
      <c r="F197" s="23" t="str">
        <f t="shared" si="12"/>
        <v/>
      </c>
      <c r="G197" s="52"/>
      <c r="H197" s="24" t="str">
        <f t="shared" si="10"/>
        <v/>
      </c>
      <c r="I197" s="30">
        <f t="shared" si="11"/>
        <v>0</v>
      </c>
    </row>
    <row r="198" spans="1:9">
      <c r="A198" s="34">
        <v>20502</v>
      </c>
      <c r="B198" s="34" t="s">
        <v>270</v>
      </c>
      <c r="C198" s="48">
        <f>SUM(C199:C203)</f>
        <v>3252</v>
      </c>
      <c r="D198" s="48">
        <f>SUM(D199:D203)</f>
        <v>2734</v>
      </c>
      <c r="E198" s="49">
        <f>SUM(E199:E203)</f>
        <v>3522</v>
      </c>
      <c r="F198" s="23">
        <f t="shared" si="12"/>
        <v>128.82223847842</v>
      </c>
      <c r="G198" s="49">
        <f>SUM(G199:G203)</f>
        <v>3337</v>
      </c>
      <c r="H198" s="17">
        <f t="shared" si="10"/>
        <v>5.54390170812107</v>
      </c>
      <c r="I198" s="29">
        <f t="shared" si="11"/>
        <v>185</v>
      </c>
    </row>
    <row r="199" spans="1:9">
      <c r="A199" s="31">
        <v>2050201</v>
      </c>
      <c r="B199" s="32" t="s">
        <v>271</v>
      </c>
      <c r="C199" s="50">
        <v>36</v>
      </c>
      <c r="D199" s="51">
        <v>100</v>
      </c>
      <c r="E199" s="52">
        <v>96</v>
      </c>
      <c r="F199" s="23">
        <f t="shared" ref="F199:F230" si="13">IFERROR(E199/D199*100,"")</f>
        <v>96</v>
      </c>
      <c r="G199" s="52">
        <v>9</v>
      </c>
      <c r="H199" s="24">
        <f t="shared" si="10"/>
        <v>966.666666666667</v>
      </c>
      <c r="I199" s="30">
        <f t="shared" si="11"/>
        <v>87</v>
      </c>
    </row>
    <row r="200" spans="1:9">
      <c r="A200" s="31">
        <v>2050202</v>
      </c>
      <c r="B200" s="32" t="s">
        <v>272</v>
      </c>
      <c r="C200" s="50">
        <v>1821</v>
      </c>
      <c r="D200" s="51">
        <v>1495</v>
      </c>
      <c r="E200" s="52">
        <v>1998</v>
      </c>
      <c r="F200" s="23">
        <f t="shared" si="13"/>
        <v>133.645484949833</v>
      </c>
      <c r="G200" s="52">
        <v>1905</v>
      </c>
      <c r="H200" s="24">
        <f t="shared" si="10"/>
        <v>4.88188976377953</v>
      </c>
      <c r="I200" s="30">
        <f t="shared" si="11"/>
        <v>93</v>
      </c>
    </row>
    <row r="201" spans="1:9">
      <c r="A201" s="31">
        <v>2050203</v>
      </c>
      <c r="B201" s="32" t="s">
        <v>273</v>
      </c>
      <c r="C201" s="50">
        <v>1355</v>
      </c>
      <c r="D201" s="51">
        <v>1105</v>
      </c>
      <c r="E201" s="52">
        <v>1417</v>
      </c>
      <c r="F201" s="23">
        <f t="shared" si="13"/>
        <v>128.235294117647</v>
      </c>
      <c r="G201" s="52">
        <v>1406</v>
      </c>
      <c r="H201" s="24">
        <f t="shared" ref="H201:H235" si="14">IFERROR(I201/G201*100,"")</f>
        <v>0.782361308677098</v>
      </c>
      <c r="I201" s="30">
        <f t="shared" si="11"/>
        <v>11</v>
      </c>
    </row>
    <row r="202" spans="1:9">
      <c r="A202" s="31">
        <v>2050204</v>
      </c>
      <c r="B202" s="32" t="s">
        <v>274</v>
      </c>
      <c r="C202" s="50">
        <v>40</v>
      </c>
      <c r="D202" s="51">
        <v>28</v>
      </c>
      <c r="E202" s="52">
        <v>5</v>
      </c>
      <c r="F202" s="23">
        <f t="shared" si="13"/>
        <v>17.8571428571429</v>
      </c>
      <c r="G202" s="52">
        <v>11</v>
      </c>
      <c r="H202" s="24">
        <f t="shared" si="14"/>
        <v>-54.5454545454545</v>
      </c>
      <c r="I202" s="30">
        <f t="shared" si="11"/>
        <v>-6</v>
      </c>
    </row>
    <row r="203" spans="1:9">
      <c r="A203" s="31">
        <v>2050299</v>
      </c>
      <c r="B203" s="32" t="s">
        <v>275</v>
      </c>
      <c r="C203" s="50">
        <v>0</v>
      </c>
      <c r="D203" s="51">
        <v>6</v>
      </c>
      <c r="E203" s="52">
        <v>6</v>
      </c>
      <c r="F203" s="23">
        <f t="shared" si="13"/>
        <v>100</v>
      </c>
      <c r="G203" s="52">
        <v>6</v>
      </c>
      <c r="H203" s="24">
        <f t="shared" si="14"/>
        <v>0</v>
      </c>
      <c r="I203" s="30">
        <f t="shared" si="11"/>
        <v>0</v>
      </c>
    </row>
    <row r="204" spans="1:9">
      <c r="A204" s="34">
        <v>20503</v>
      </c>
      <c r="B204" s="34" t="s">
        <v>276</v>
      </c>
      <c r="C204" s="48">
        <f>SUM(C205:C208)</f>
        <v>0</v>
      </c>
      <c r="D204" s="48">
        <f>SUM(D205:D208)</f>
        <v>23</v>
      </c>
      <c r="E204" s="49">
        <f>SUM(E205:E208)</f>
        <v>23</v>
      </c>
      <c r="F204" s="16">
        <f t="shared" si="13"/>
        <v>100</v>
      </c>
      <c r="G204" s="49">
        <f>SUM(G205:G208)</f>
        <v>29</v>
      </c>
      <c r="H204" s="17">
        <f t="shared" si="14"/>
        <v>-20.6896551724138</v>
      </c>
      <c r="I204" s="29">
        <f t="shared" si="11"/>
        <v>-6</v>
      </c>
    </row>
    <row r="205" spans="1:9">
      <c r="A205" s="31">
        <v>2050302</v>
      </c>
      <c r="B205" s="32" t="s">
        <v>277</v>
      </c>
      <c r="C205" s="50">
        <v>0</v>
      </c>
      <c r="D205" s="51">
        <v>6</v>
      </c>
      <c r="E205" s="52">
        <v>6</v>
      </c>
      <c r="F205" s="23">
        <f t="shared" si="13"/>
        <v>100</v>
      </c>
      <c r="G205" s="52">
        <v>10</v>
      </c>
      <c r="H205" s="24">
        <f t="shared" si="14"/>
        <v>-40</v>
      </c>
      <c r="I205" s="30">
        <f t="shared" si="11"/>
        <v>-4</v>
      </c>
    </row>
    <row r="206" hidden="1" spans="1:9">
      <c r="A206" s="31">
        <v>2050304</v>
      </c>
      <c r="B206" s="32" t="s">
        <v>278</v>
      </c>
      <c r="C206" s="50"/>
      <c r="D206" s="51"/>
      <c r="E206" s="52"/>
      <c r="F206" s="23" t="str">
        <f t="shared" si="13"/>
        <v/>
      </c>
      <c r="G206" s="52"/>
      <c r="H206" s="24" t="str">
        <f t="shared" si="14"/>
        <v/>
      </c>
      <c r="I206" s="30">
        <f t="shared" si="11"/>
        <v>0</v>
      </c>
    </row>
    <row r="207" spans="1:9">
      <c r="A207" s="31">
        <v>2050305</v>
      </c>
      <c r="B207" s="32" t="s">
        <v>279</v>
      </c>
      <c r="C207" s="50">
        <v>0</v>
      </c>
      <c r="D207" s="51">
        <v>17</v>
      </c>
      <c r="E207" s="52">
        <v>0</v>
      </c>
      <c r="F207" s="23">
        <f t="shared" si="13"/>
        <v>0</v>
      </c>
      <c r="G207" s="52">
        <v>19</v>
      </c>
      <c r="H207" s="24">
        <f t="shared" si="14"/>
        <v>-100</v>
      </c>
      <c r="I207" s="30">
        <f t="shared" si="11"/>
        <v>-19</v>
      </c>
    </row>
    <row r="208" spans="1:9">
      <c r="A208" s="31">
        <v>2050399</v>
      </c>
      <c r="B208" s="32" t="s">
        <v>280</v>
      </c>
      <c r="C208" s="50">
        <v>0</v>
      </c>
      <c r="D208" s="51">
        <v>0</v>
      </c>
      <c r="E208" s="52">
        <v>17</v>
      </c>
      <c r="F208" s="23" t="str">
        <f t="shared" si="13"/>
        <v/>
      </c>
      <c r="G208" s="52">
        <v>0</v>
      </c>
      <c r="H208" s="24" t="str">
        <f t="shared" si="14"/>
        <v/>
      </c>
      <c r="I208" s="30">
        <f t="shared" si="11"/>
        <v>17</v>
      </c>
    </row>
    <row r="209" hidden="1" spans="1:9">
      <c r="A209" s="34">
        <v>20505</v>
      </c>
      <c r="B209" s="34" t="s">
        <v>281</v>
      </c>
      <c r="C209" s="48">
        <f>C210</f>
        <v>0</v>
      </c>
      <c r="D209" s="48">
        <f>D210</f>
        <v>0</v>
      </c>
      <c r="E209" s="49">
        <f>E210</f>
        <v>0</v>
      </c>
      <c r="F209" s="16" t="str">
        <f t="shared" si="13"/>
        <v/>
      </c>
      <c r="G209" s="49">
        <f>G210</f>
        <v>0</v>
      </c>
      <c r="H209" s="17" t="str">
        <f t="shared" si="14"/>
        <v/>
      </c>
      <c r="I209" s="29">
        <f t="shared" si="11"/>
        <v>0</v>
      </c>
    </row>
    <row r="210" hidden="1" spans="1:9">
      <c r="A210" s="31">
        <v>2050501</v>
      </c>
      <c r="B210" s="32" t="s">
        <v>282</v>
      </c>
      <c r="C210" s="50"/>
      <c r="D210" s="51"/>
      <c r="E210" s="52"/>
      <c r="F210" s="23" t="str">
        <f t="shared" si="13"/>
        <v/>
      </c>
      <c r="G210" s="52"/>
      <c r="H210" s="24" t="str">
        <f t="shared" si="14"/>
        <v/>
      </c>
      <c r="I210" s="30">
        <f t="shared" si="11"/>
        <v>0</v>
      </c>
    </row>
    <row r="211" spans="1:9">
      <c r="A211" s="34">
        <v>20507</v>
      </c>
      <c r="B211" s="34" t="s">
        <v>283</v>
      </c>
      <c r="C211" s="48">
        <f>C212</f>
        <v>0</v>
      </c>
      <c r="D211" s="48">
        <f>D212</f>
        <v>4</v>
      </c>
      <c r="E211" s="49">
        <f>E212</f>
        <v>7</v>
      </c>
      <c r="F211" s="16">
        <f t="shared" si="13"/>
        <v>175</v>
      </c>
      <c r="G211" s="49">
        <f>G212</f>
        <v>15</v>
      </c>
      <c r="H211" s="17">
        <f t="shared" si="14"/>
        <v>-53.3333333333333</v>
      </c>
      <c r="I211" s="29">
        <f t="shared" ref="I211:I281" si="15">E211-G211</f>
        <v>-8</v>
      </c>
    </row>
    <row r="212" spans="1:9">
      <c r="A212" s="31">
        <v>2050701</v>
      </c>
      <c r="B212" s="32" t="s">
        <v>284</v>
      </c>
      <c r="C212" s="50">
        <v>0</v>
      </c>
      <c r="D212" s="51">
        <v>4</v>
      </c>
      <c r="E212" s="52">
        <v>7</v>
      </c>
      <c r="F212" s="23">
        <f t="shared" si="13"/>
        <v>175</v>
      </c>
      <c r="G212" s="52">
        <v>15</v>
      </c>
      <c r="H212" s="24">
        <f t="shared" si="14"/>
        <v>-53.3333333333333</v>
      </c>
      <c r="I212" s="30">
        <f t="shared" si="15"/>
        <v>-8</v>
      </c>
    </row>
    <row r="213" spans="1:9">
      <c r="A213" s="34">
        <v>20508</v>
      </c>
      <c r="B213" s="34" t="s">
        <v>285</v>
      </c>
      <c r="C213" s="48">
        <f>SUM(C214:C217)</f>
        <v>8</v>
      </c>
      <c r="D213" s="48">
        <f>SUM(D214:D217)</f>
        <v>8</v>
      </c>
      <c r="E213" s="49">
        <f>SUM(E214:E217)</f>
        <v>6</v>
      </c>
      <c r="F213" s="16">
        <f t="shared" si="13"/>
        <v>75</v>
      </c>
      <c r="G213" s="49">
        <f>SUM(G214:G217)</f>
        <v>0</v>
      </c>
      <c r="H213" s="17" t="str">
        <f t="shared" si="14"/>
        <v/>
      </c>
      <c r="I213" s="29">
        <f t="shared" si="15"/>
        <v>6</v>
      </c>
    </row>
    <row r="214" hidden="1" spans="1:9">
      <c r="A214" s="31">
        <v>2050801</v>
      </c>
      <c r="B214" s="32" t="s">
        <v>286</v>
      </c>
      <c r="C214" s="50"/>
      <c r="D214" s="51"/>
      <c r="E214" s="52"/>
      <c r="F214" s="23" t="str">
        <f t="shared" si="13"/>
        <v/>
      </c>
      <c r="G214" s="52"/>
      <c r="H214" s="24" t="str">
        <f t="shared" si="14"/>
        <v/>
      </c>
      <c r="I214" s="30">
        <f t="shared" si="15"/>
        <v>0</v>
      </c>
    </row>
    <row r="215" hidden="1" spans="1:9">
      <c r="A215" s="31">
        <v>2050802</v>
      </c>
      <c r="B215" s="32" t="s">
        <v>287</v>
      </c>
      <c r="C215" s="50"/>
      <c r="D215" s="51"/>
      <c r="E215" s="52"/>
      <c r="F215" s="23" t="str">
        <f t="shared" si="13"/>
        <v/>
      </c>
      <c r="G215" s="52"/>
      <c r="H215" s="24" t="str">
        <f t="shared" si="14"/>
        <v/>
      </c>
      <c r="I215" s="30">
        <f t="shared" si="15"/>
        <v>0</v>
      </c>
    </row>
    <row r="216" spans="1:9">
      <c r="A216" s="31">
        <v>2050803</v>
      </c>
      <c r="B216" s="32" t="s">
        <v>288</v>
      </c>
      <c r="C216" s="50">
        <v>8</v>
      </c>
      <c r="D216" s="51">
        <v>8</v>
      </c>
      <c r="E216" s="52">
        <v>6</v>
      </c>
      <c r="F216" s="23">
        <f t="shared" si="13"/>
        <v>75</v>
      </c>
      <c r="G216" s="52">
        <v>0</v>
      </c>
      <c r="H216" s="24" t="str">
        <f t="shared" si="14"/>
        <v/>
      </c>
      <c r="I216" s="30">
        <f t="shared" si="15"/>
        <v>6</v>
      </c>
    </row>
    <row r="217" hidden="1" spans="1:9">
      <c r="A217" s="31">
        <v>2050899</v>
      </c>
      <c r="B217" s="32" t="s">
        <v>289</v>
      </c>
      <c r="C217" s="50"/>
      <c r="D217" s="51"/>
      <c r="E217" s="52"/>
      <c r="F217" s="23" t="str">
        <f t="shared" si="13"/>
        <v/>
      </c>
      <c r="G217" s="52"/>
      <c r="H217" s="24" t="str">
        <f t="shared" si="14"/>
        <v/>
      </c>
      <c r="I217" s="30">
        <f t="shared" si="15"/>
        <v>0</v>
      </c>
    </row>
    <row r="218" spans="1:9">
      <c r="A218" s="34">
        <v>20509</v>
      </c>
      <c r="B218" s="34" t="s">
        <v>290</v>
      </c>
      <c r="C218" s="48">
        <f>SUM(C219:C224)</f>
        <v>240</v>
      </c>
      <c r="D218" s="48">
        <f>SUM(D219:D224)</f>
        <v>474</v>
      </c>
      <c r="E218" s="49">
        <f>SUM(E219:E224)</f>
        <v>419</v>
      </c>
      <c r="F218" s="16">
        <f t="shared" si="13"/>
        <v>88.3966244725738</v>
      </c>
      <c r="G218" s="49">
        <f>SUM(G219:G224)</f>
        <v>309</v>
      </c>
      <c r="H218" s="17">
        <f t="shared" si="14"/>
        <v>35.5987055016181</v>
      </c>
      <c r="I218" s="29">
        <f t="shared" si="15"/>
        <v>110</v>
      </c>
    </row>
    <row r="219" spans="1:9">
      <c r="A219" s="31">
        <v>2050901</v>
      </c>
      <c r="B219" s="32" t="s">
        <v>291</v>
      </c>
      <c r="C219" s="50">
        <v>0</v>
      </c>
      <c r="D219" s="51">
        <v>25</v>
      </c>
      <c r="E219" s="52">
        <v>25</v>
      </c>
      <c r="F219" s="23">
        <f t="shared" si="13"/>
        <v>100</v>
      </c>
      <c r="G219" s="52">
        <v>25</v>
      </c>
      <c r="H219" s="24">
        <f t="shared" si="14"/>
        <v>0</v>
      </c>
      <c r="I219" s="30">
        <f t="shared" si="15"/>
        <v>0</v>
      </c>
    </row>
    <row r="220" spans="1:9">
      <c r="A220" s="31">
        <v>2050902</v>
      </c>
      <c r="B220" s="32" t="s">
        <v>292</v>
      </c>
      <c r="C220" s="50">
        <v>0</v>
      </c>
      <c r="D220" s="51">
        <v>0</v>
      </c>
      <c r="E220" s="52">
        <v>0</v>
      </c>
      <c r="F220" s="23" t="str">
        <f t="shared" si="13"/>
        <v/>
      </c>
      <c r="G220" s="52">
        <v>11</v>
      </c>
      <c r="H220" s="24">
        <f t="shared" si="14"/>
        <v>-100</v>
      </c>
      <c r="I220" s="30">
        <f t="shared" si="15"/>
        <v>-11</v>
      </c>
    </row>
    <row r="221" hidden="1" spans="1:9">
      <c r="A221" s="31">
        <v>2050903</v>
      </c>
      <c r="B221" s="32" t="s">
        <v>293</v>
      </c>
      <c r="C221" s="50"/>
      <c r="D221" s="51"/>
      <c r="E221" s="52"/>
      <c r="F221" s="23" t="str">
        <f t="shared" si="13"/>
        <v/>
      </c>
      <c r="G221" s="52"/>
      <c r="H221" s="24" t="str">
        <f t="shared" si="14"/>
        <v/>
      </c>
      <c r="I221" s="30">
        <f t="shared" si="15"/>
        <v>0</v>
      </c>
    </row>
    <row r="222" hidden="1" spans="1:9">
      <c r="A222" s="31">
        <v>2050904</v>
      </c>
      <c r="B222" s="32" t="s">
        <v>294</v>
      </c>
      <c r="C222" s="50"/>
      <c r="D222" s="51"/>
      <c r="E222" s="52"/>
      <c r="F222" s="23" t="str">
        <f t="shared" si="13"/>
        <v/>
      </c>
      <c r="G222" s="52"/>
      <c r="H222" s="24" t="str">
        <f t="shared" si="14"/>
        <v/>
      </c>
      <c r="I222" s="30">
        <f t="shared" si="15"/>
        <v>0</v>
      </c>
    </row>
    <row r="223" hidden="1" spans="1:9">
      <c r="A223" s="31">
        <v>2050905</v>
      </c>
      <c r="B223" s="32" t="s">
        <v>295</v>
      </c>
      <c r="C223" s="50"/>
      <c r="D223" s="51"/>
      <c r="E223" s="52"/>
      <c r="F223" s="23" t="str">
        <f t="shared" si="13"/>
        <v/>
      </c>
      <c r="G223" s="52"/>
      <c r="H223" s="24" t="str">
        <f t="shared" si="14"/>
        <v/>
      </c>
      <c r="I223" s="30">
        <f t="shared" si="15"/>
        <v>0</v>
      </c>
    </row>
    <row r="224" spans="1:9">
      <c r="A224" s="31">
        <v>2050999</v>
      </c>
      <c r="B224" s="32" t="s">
        <v>296</v>
      </c>
      <c r="C224" s="50">
        <v>240</v>
      </c>
      <c r="D224" s="51">
        <v>449</v>
      </c>
      <c r="E224" s="52">
        <v>394</v>
      </c>
      <c r="F224" s="23">
        <f t="shared" si="13"/>
        <v>87.750556792873</v>
      </c>
      <c r="G224" s="52">
        <v>273</v>
      </c>
      <c r="H224" s="24">
        <f t="shared" si="14"/>
        <v>44.3223443223443</v>
      </c>
      <c r="I224" s="30">
        <f t="shared" si="15"/>
        <v>121</v>
      </c>
    </row>
    <row r="225" spans="1:9">
      <c r="A225" s="34">
        <v>20599</v>
      </c>
      <c r="B225" s="34" t="s">
        <v>297</v>
      </c>
      <c r="C225" s="48">
        <f>C226</f>
        <v>0</v>
      </c>
      <c r="D225" s="48">
        <f>D226</f>
        <v>0</v>
      </c>
      <c r="E225" s="49">
        <f>E226</f>
        <v>49</v>
      </c>
      <c r="F225" s="23" t="str">
        <f t="shared" si="13"/>
        <v/>
      </c>
      <c r="G225" s="49">
        <f>G226</f>
        <v>1</v>
      </c>
      <c r="H225" s="17">
        <f t="shared" si="14"/>
        <v>4800</v>
      </c>
      <c r="I225" s="29">
        <f t="shared" si="15"/>
        <v>48</v>
      </c>
    </row>
    <row r="226" ht="12.75" customHeight="1" spans="1:9">
      <c r="A226" s="31">
        <v>2059999</v>
      </c>
      <c r="B226" s="32" t="s">
        <v>298</v>
      </c>
      <c r="C226" s="50">
        <v>0</v>
      </c>
      <c r="D226" s="51">
        <v>0</v>
      </c>
      <c r="E226" s="52">
        <v>49</v>
      </c>
      <c r="F226" s="23" t="str">
        <f t="shared" si="13"/>
        <v/>
      </c>
      <c r="G226" s="52">
        <v>1</v>
      </c>
      <c r="H226" s="24">
        <f t="shared" si="14"/>
        <v>4800</v>
      </c>
      <c r="I226" s="30">
        <f t="shared" si="15"/>
        <v>48</v>
      </c>
    </row>
    <row r="227" hidden="1" spans="1:9">
      <c r="A227" s="34">
        <v>206</v>
      </c>
      <c r="B227" s="34" t="s">
        <v>299</v>
      </c>
      <c r="C227" s="48">
        <f>C228+C231+C235+C237</f>
        <v>0</v>
      </c>
      <c r="D227" s="48">
        <f>D228+D231+D235+D237</f>
        <v>0</v>
      </c>
      <c r="E227" s="49">
        <f>E228+E231+E235+E237</f>
        <v>0</v>
      </c>
      <c r="F227" s="16" t="str">
        <f t="shared" si="13"/>
        <v/>
      </c>
      <c r="G227" s="49">
        <f>G228+G231+G235+G237</f>
        <v>0</v>
      </c>
      <c r="H227" s="17" t="str">
        <f t="shared" si="14"/>
        <v/>
      </c>
      <c r="I227" s="29">
        <f t="shared" si="15"/>
        <v>0</v>
      </c>
    </row>
    <row r="228" hidden="1" spans="1:9">
      <c r="A228" s="34">
        <v>20601</v>
      </c>
      <c r="B228" s="34" t="s">
        <v>300</v>
      </c>
      <c r="C228" s="48">
        <f>SUM(C229:C230)</f>
        <v>0</v>
      </c>
      <c r="D228" s="48">
        <f>SUM(D229:D230)</f>
        <v>0</v>
      </c>
      <c r="E228" s="49">
        <f>SUM(E229:E230)</f>
        <v>0</v>
      </c>
      <c r="F228" s="16" t="str">
        <f t="shared" si="13"/>
        <v/>
      </c>
      <c r="G228" s="49">
        <f>SUM(G229:G230)</f>
        <v>0</v>
      </c>
      <c r="H228" s="17" t="str">
        <f t="shared" si="14"/>
        <v/>
      </c>
      <c r="I228" s="29">
        <f t="shared" si="15"/>
        <v>0</v>
      </c>
    </row>
    <row r="229" hidden="1" spans="1:9">
      <c r="A229" s="31">
        <v>2060101</v>
      </c>
      <c r="B229" s="32" t="s">
        <v>148</v>
      </c>
      <c r="C229" s="50"/>
      <c r="D229" s="51"/>
      <c r="E229" s="52"/>
      <c r="F229" s="23" t="str">
        <f t="shared" si="13"/>
        <v/>
      </c>
      <c r="G229" s="52"/>
      <c r="H229" s="24" t="str">
        <f t="shared" si="14"/>
        <v/>
      </c>
      <c r="I229" s="30">
        <f t="shared" si="15"/>
        <v>0</v>
      </c>
    </row>
    <row r="230" hidden="1" spans="1:9">
      <c r="A230" s="31">
        <v>2060102</v>
      </c>
      <c r="B230" s="32" t="s">
        <v>149</v>
      </c>
      <c r="C230" s="50"/>
      <c r="D230" s="51"/>
      <c r="E230" s="52"/>
      <c r="F230" s="23" t="str">
        <f t="shared" si="13"/>
        <v/>
      </c>
      <c r="G230" s="52"/>
      <c r="H230" s="24" t="str">
        <f t="shared" si="14"/>
        <v/>
      </c>
      <c r="I230" s="30">
        <f t="shared" si="15"/>
        <v>0</v>
      </c>
    </row>
    <row r="231" hidden="1" spans="1:9">
      <c r="A231" s="34">
        <v>20604</v>
      </c>
      <c r="B231" s="34" t="s">
        <v>301</v>
      </c>
      <c r="C231" s="48">
        <f>SUM(C232:C234)</f>
        <v>0</v>
      </c>
      <c r="D231" s="48">
        <f>SUM(D232:D234)</f>
        <v>0</v>
      </c>
      <c r="E231" s="49">
        <f>SUM(E232:E234)</f>
        <v>0</v>
      </c>
      <c r="F231" s="16" t="str">
        <f t="shared" ref="F231:F235" si="16">IFERROR(E231/D231*100,"")</f>
        <v/>
      </c>
      <c r="G231" s="49">
        <f>SUM(G232:G234)</f>
        <v>0</v>
      </c>
      <c r="H231" s="17" t="str">
        <f t="shared" si="14"/>
        <v/>
      </c>
      <c r="I231" s="29">
        <f t="shared" si="15"/>
        <v>0</v>
      </c>
    </row>
    <row r="232" hidden="1" spans="1:9">
      <c r="A232" s="31">
        <v>2060402</v>
      </c>
      <c r="B232" s="32" t="s">
        <v>302</v>
      </c>
      <c r="C232" s="50"/>
      <c r="D232" s="51"/>
      <c r="E232" s="52"/>
      <c r="F232" s="23" t="str">
        <f t="shared" si="16"/>
        <v/>
      </c>
      <c r="G232" s="52"/>
      <c r="H232" s="24" t="str">
        <f t="shared" si="14"/>
        <v/>
      </c>
      <c r="I232" s="30">
        <f t="shared" si="15"/>
        <v>0</v>
      </c>
    </row>
    <row r="233" hidden="1" spans="1:9">
      <c r="A233" s="31">
        <v>2060403</v>
      </c>
      <c r="B233" s="32" t="s">
        <v>303</v>
      </c>
      <c r="C233" s="50"/>
      <c r="D233" s="51"/>
      <c r="E233" s="52"/>
      <c r="F233" s="23" t="str">
        <f t="shared" si="16"/>
        <v/>
      </c>
      <c r="G233" s="52"/>
      <c r="H233" s="24" t="str">
        <f t="shared" si="14"/>
        <v/>
      </c>
      <c r="I233" s="30">
        <f t="shared" si="15"/>
        <v>0</v>
      </c>
    </row>
    <row r="234" hidden="1" spans="1:9">
      <c r="A234" s="31">
        <v>2060499</v>
      </c>
      <c r="B234" s="32" t="s">
        <v>304</v>
      </c>
      <c r="C234" s="50"/>
      <c r="D234" s="51"/>
      <c r="E234" s="52"/>
      <c r="F234" s="23" t="str">
        <f t="shared" si="16"/>
        <v/>
      </c>
      <c r="G234" s="52"/>
      <c r="H234" s="24" t="str">
        <f t="shared" si="14"/>
        <v/>
      </c>
      <c r="I234" s="30">
        <f t="shared" si="15"/>
        <v>0</v>
      </c>
    </row>
    <row r="235" hidden="1" spans="1:9">
      <c r="A235" s="56">
        <v>20605</v>
      </c>
      <c r="B235" s="56" t="s">
        <v>305</v>
      </c>
      <c r="C235" s="48">
        <f>C236</f>
        <v>0</v>
      </c>
      <c r="D235" s="48">
        <f>D236</f>
        <v>0</v>
      </c>
      <c r="E235" s="49">
        <f>E236</f>
        <v>0</v>
      </c>
      <c r="F235" s="16" t="str">
        <f t="shared" si="16"/>
        <v/>
      </c>
      <c r="G235" s="49">
        <f>G236</f>
        <v>0</v>
      </c>
      <c r="H235" s="17" t="str">
        <f t="shared" si="14"/>
        <v/>
      </c>
      <c r="I235" s="29">
        <f t="shared" si="15"/>
        <v>0</v>
      </c>
    </row>
    <row r="236" hidden="1" spans="1:9">
      <c r="A236" s="57">
        <v>2060599</v>
      </c>
      <c r="B236" s="58" t="s">
        <v>306</v>
      </c>
      <c r="C236" s="50"/>
      <c r="D236" s="51"/>
      <c r="E236" s="52"/>
      <c r="F236" s="23"/>
      <c r="G236" s="52"/>
      <c r="H236" s="24"/>
      <c r="I236" s="30"/>
    </row>
    <row r="237" hidden="1" spans="1:9">
      <c r="A237" s="34">
        <v>20699</v>
      </c>
      <c r="B237" s="34" t="s">
        <v>307</v>
      </c>
      <c r="C237" s="48">
        <f>C238</f>
        <v>0</v>
      </c>
      <c r="D237" s="48">
        <f>D238</f>
        <v>0</v>
      </c>
      <c r="E237" s="49">
        <f>E238</f>
        <v>0</v>
      </c>
      <c r="F237" s="16" t="str">
        <f t="shared" ref="F237:F301" si="17">IFERROR(E237/D237*100,"")</f>
        <v/>
      </c>
      <c r="G237" s="49">
        <f>G238</f>
        <v>0</v>
      </c>
      <c r="H237" s="17" t="str">
        <f t="shared" ref="H237:H301" si="18">IFERROR(I237/G237*100,"")</f>
        <v/>
      </c>
      <c r="I237" s="29">
        <f t="shared" si="15"/>
        <v>0</v>
      </c>
    </row>
    <row r="238" hidden="1" spans="1:9">
      <c r="A238" s="31">
        <v>2069999</v>
      </c>
      <c r="B238" s="32" t="s">
        <v>308</v>
      </c>
      <c r="C238" s="50"/>
      <c r="D238" s="51"/>
      <c r="E238" s="52"/>
      <c r="F238" s="23" t="str">
        <f t="shared" si="17"/>
        <v/>
      </c>
      <c r="G238" s="52"/>
      <c r="H238" s="24" t="str">
        <f t="shared" si="18"/>
        <v/>
      </c>
      <c r="I238" s="30">
        <f t="shared" si="15"/>
        <v>0</v>
      </c>
    </row>
    <row r="239" spans="1:9">
      <c r="A239" s="34">
        <v>207</v>
      </c>
      <c r="B239" s="34" t="s">
        <v>309</v>
      </c>
      <c r="C239" s="48">
        <f>C240+C254+C257+C264+C268+C272</f>
        <v>29</v>
      </c>
      <c r="D239" s="48">
        <f>D240+D254+D257+D264+D268+D272</f>
        <v>32</v>
      </c>
      <c r="E239" s="49">
        <f>E240+E254+E257+E264+E268+E272</f>
        <v>82</v>
      </c>
      <c r="F239" s="16">
        <f t="shared" si="17"/>
        <v>256.25</v>
      </c>
      <c r="G239" s="49">
        <f>G240+G254+G257+G264+G268+G272</f>
        <v>50</v>
      </c>
      <c r="H239" s="17">
        <f t="shared" si="18"/>
        <v>64</v>
      </c>
      <c r="I239" s="29">
        <f t="shared" si="15"/>
        <v>32</v>
      </c>
    </row>
    <row r="240" spans="1:9">
      <c r="A240" s="34">
        <v>20701</v>
      </c>
      <c r="B240" s="34" t="s">
        <v>310</v>
      </c>
      <c r="C240" s="48">
        <f>SUM(C241:C253)</f>
        <v>29</v>
      </c>
      <c r="D240" s="48">
        <f>SUM(D241:D253)</f>
        <v>32</v>
      </c>
      <c r="E240" s="49">
        <f>SUM(E241:E253)</f>
        <v>75</v>
      </c>
      <c r="F240" s="23">
        <f t="shared" si="17"/>
        <v>234.375</v>
      </c>
      <c r="G240" s="49">
        <f>SUM(G241:G253)</f>
        <v>28</v>
      </c>
      <c r="H240" s="17">
        <f t="shared" si="18"/>
        <v>167.857142857143</v>
      </c>
      <c r="I240" s="29">
        <f t="shared" si="15"/>
        <v>47</v>
      </c>
    </row>
    <row r="241" hidden="1" spans="1:9">
      <c r="A241" s="31">
        <v>2070101</v>
      </c>
      <c r="B241" s="32" t="s">
        <v>148</v>
      </c>
      <c r="C241" s="50"/>
      <c r="D241" s="51"/>
      <c r="E241" s="52"/>
      <c r="F241" s="23" t="str">
        <f t="shared" si="17"/>
        <v/>
      </c>
      <c r="G241" s="52"/>
      <c r="H241" s="24" t="str">
        <f t="shared" si="18"/>
        <v/>
      </c>
      <c r="I241" s="30">
        <f t="shared" si="15"/>
        <v>0</v>
      </c>
    </row>
    <row r="242" hidden="1" spans="1:9">
      <c r="A242" s="31">
        <v>2070102</v>
      </c>
      <c r="B242" s="32" t="s">
        <v>149</v>
      </c>
      <c r="C242" s="50"/>
      <c r="D242" s="51"/>
      <c r="E242" s="52"/>
      <c r="F242" s="23" t="str">
        <f t="shared" si="17"/>
        <v/>
      </c>
      <c r="G242" s="52"/>
      <c r="H242" s="24" t="str">
        <f t="shared" si="18"/>
        <v/>
      </c>
      <c r="I242" s="30">
        <f t="shared" si="15"/>
        <v>0</v>
      </c>
    </row>
    <row r="243" spans="1:9">
      <c r="A243" s="31">
        <v>2070103</v>
      </c>
      <c r="B243" s="32" t="s">
        <v>150</v>
      </c>
      <c r="C243" s="50">
        <v>29</v>
      </c>
      <c r="D243" s="51">
        <v>29</v>
      </c>
      <c r="E243" s="52">
        <v>26</v>
      </c>
      <c r="F243" s="23">
        <f t="shared" si="17"/>
        <v>89.6551724137931</v>
      </c>
      <c r="G243" s="52">
        <v>26</v>
      </c>
      <c r="H243" s="24">
        <f t="shared" si="18"/>
        <v>0</v>
      </c>
      <c r="I243" s="30">
        <f t="shared" si="15"/>
        <v>0</v>
      </c>
    </row>
    <row r="244" hidden="1" spans="1:9">
      <c r="A244" s="31">
        <v>2070104</v>
      </c>
      <c r="B244" s="32" t="s">
        <v>311</v>
      </c>
      <c r="C244" s="50"/>
      <c r="D244" s="51"/>
      <c r="E244" s="52"/>
      <c r="F244" s="23" t="str">
        <f t="shared" si="17"/>
        <v/>
      </c>
      <c r="G244" s="52"/>
      <c r="H244" s="24" t="str">
        <f t="shared" si="18"/>
        <v/>
      </c>
      <c r="I244" s="30">
        <f t="shared" si="15"/>
        <v>0</v>
      </c>
    </row>
    <row r="245" hidden="1" spans="1:9">
      <c r="A245" s="31">
        <v>2070105</v>
      </c>
      <c r="B245" s="32" t="s">
        <v>312</v>
      </c>
      <c r="C245" s="50"/>
      <c r="D245" s="51"/>
      <c r="E245" s="52"/>
      <c r="F245" s="23" t="str">
        <f t="shared" si="17"/>
        <v/>
      </c>
      <c r="G245" s="52"/>
      <c r="H245" s="24" t="str">
        <f t="shared" si="18"/>
        <v/>
      </c>
      <c r="I245" s="30">
        <f t="shared" si="15"/>
        <v>0</v>
      </c>
    </row>
    <row r="246" hidden="1" spans="1:9">
      <c r="A246" s="31">
        <v>2070108</v>
      </c>
      <c r="B246" s="32" t="s">
        <v>313</v>
      </c>
      <c r="C246" s="50"/>
      <c r="D246" s="51"/>
      <c r="E246" s="52"/>
      <c r="F246" s="23" t="str">
        <f t="shared" si="17"/>
        <v/>
      </c>
      <c r="G246" s="52"/>
      <c r="H246" s="24" t="str">
        <f t="shared" si="18"/>
        <v/>
      </c>
      <c r="I246" s="30">
        <f t="shared" si="15"/>
        <v>0</v>
      </c>
    </row>
    <row r="247" hidden="1" spans="1:9">
      <c r="A247" s="31">
        <v>2070109</v>
      </c>
      <c r="B247" s="32" t="s">
        <v>314</v>
      </c>
      <c r="C247" s="50"/>
      <c r="D247" s="51"/>
      <c r="E247" s="52"/>
      <c r="F247" s="23" t="str">
        <f t="shared" si="17"/>
        <v/>
      </c>
      <c r="G247" s="52"/>
      <c r="H247" s="24" t="str">
        <f t="shared" si="18"/>
        <v/>
      </c>
      <c r="I247" s="30">
        <f t="shared" si="15"/>
        <v>0</v>
      </c>
    </row>
    <row r="248" hidden="1" spans="1:9">
      <c r="A248" s="31">
        <v>2070110</v>
      </c>
      <c r="B248" s="32" t="s">
        <v>315</v>
      </c>
      <c r="C248" s="50"/>
      <c r="D248" s="51"/>
      <c r="E248" s="52"/>
      <c r="F248" s="23" t="str">
        <f t="shared" si="17"/>
        <v/>
      </c>
      <c r="G248" s="52"/>
      <c r="H248" s="24" t="str">
        <f t="shared" si="18"/>
        <v/>
      </c>
      <c r="I248" s="30">
        <f t="shared" si="15"/>
        <v>0</v>
      </c>
    </row>
    <row r="249" hidden="1" spans="1:9">
      <c r="A249" s="31">
        <v>2070111</v>
      </c>
      <c r="B249" s="32" t="s">
        <v>316</v>
      </c>
      <c r="C249" s="50"/>
      <c r="D249" s="51"/>
      <c r="E249" s="52"/>
      <c r="F249" s="23" t="str">
        <f t="shared" si="17"/>
        <v/>
      </c>
      <c r="G249" s="52"/>
      <c r="H249" s="24" t="str">
        <f t="shared" si="18"/>
        <v/>
      </c>
      <c r="I249" s="30">
        <f t="shared" si="15"/>
        <v>0</v>
      </c>
    </row>
    <row r="250" spans="1:9">
      <c r="A250" s="31">
        <v>2070112</v>
      </c>
      <c r="B250" s="32" t="s">
        <v>317</v>
      </c>
      <c r="C250" s="50">
        <v>0</v>
      </c>
      <c r="D250" s="51">
        <v>1</v>
      </c>
      <c r="E250" s="52">
        <v>1</v>
      </c>
      <c r="F250" s="23">
        <f t="shared" si="17"/>
        <v>100</v>
      </c>
      <c r="G250" s="52">
        <v>0</v>
      </c>
      <c r="H250" s="24" t="str">
        <f t="shared" si="18"/>
        <v/>
      </c>
      <c r="I250" s="30">
        <f t="shared" si="15"/>
        <v>1</v>
      </c>
    </row>
    <row r="251" hidden="1" spans="1:9">
      <c r="A251" s="31">
        <v>2070113</v>
      </c>
      <c r="B251" s="32" t="s">
        <v>318</v>
      </c>
      <c r="C251" s="50"/>
      <c r="D251" s="51"/>
      <c r="E251" s="52"/>
      <c r="F251" s="23" t="str">
        <f t="shared" si="17"/>
        <v/>
      </c>
      <c r="G251" s="52"/>
      <c r="H251" s="24" t="str">
        <f t="shared" si="18"/>
        <v/>
      </c>
      <c r="I251" s="30">
        <f t="shared" si="15"/>
        <v>0</v>
      </c>
    </row>
    <row r="252" hidden="1" spans="1:9">
      <c r="A252" s="31">
        <v>2070114</v>
      </c>
      <c r="B252" s="32" t="s">
        <v>319</v>
      </c>
      <c r="C252" s="50"/>
      <c r="D252" s="51"/>
      <c r="E252" s="52"/>
      <c r="F252" s="23" t="str">
        <f t="shared" si="17"/>
        <v/>
      </c>
      <c r="G252" s="52"/>
      <c r="H252" s="24" t="str">
        <f t="shared" si="18"/>
        <v/>
      </c>
      <c r="I252" s="30">
        <f t="shared" si="15"/>
        <v>0</v>
      </c>
    </row>
    <row r="253" spans="1:9">
      <c r="A253" s="31">
        <v>2070199</v>
      </c>
      <c r="B253" s="32" t="s">
        <v>320</v>
      </c>
      <c r="C253" s="50">
        <v>0</v>
      </c>
      <c r="D253" s="51">
        <v>2</v>
      </c>
      <c r="E253" s="52">
        <v>48</v>
      </c>
      <c r="F253" s="23">
        <f t="shared" si="17"/>
        <v>2400</v>
      </c>
      <c r="G253" s="52">
        <v>2</v>
      </c>
      <c r="H253" s="24">
        <f t="shared" si="18"/>
        <v>2300</v>
      </c>
      <c r="I253" s="30">
        <f t="shared" si="15"/>
        <v>46</v>
      </c>
    </row>
    <row r="254" hidden="1" spans="1:9">
      <c r="A254" s="34">
        <v>20702</v>
      </c>
      <c r="B254" s="34" t="s">
        <v>321</v>
      </c>
      <c r="C254" s="48">
        <f>SUM(C255:C256)</f>
        <v>0</v>
      </c>
      <c r="D254" s="48">
        <f>SUM(D255:D256)</f>
        <v>0</v>
      </c>
      <c r="E254" s="49">
        <f>SUM(E255:E256)</f>
        <v>0</v>
      </c>
      <c r="F254" s="16" t="str">
        <f t="shared" si="17"/>
        <v/>
      </c>
      <c r="G254" s="49">
        <f>SUM(G255:G256)</f>
        <v>0</v>
      </c>
      <c r="H254" s="17" t="str">
        <f t="shared" si="18"/>
        <v/>
      </c>
      <c r="I254" s="29">
        <f t="shared" si="15"/>
        <v>0</v>
      </c>
    </row>
    <row r="255" hidden="1" spans="1:9">
      <c r="A255" s="31">
        <v>2070204</v>
      </c>
      <c r="B255" s="32" t="s">
        <v>322</v>
      </c>
      <c r="C255" s="50"/>
      <c r="D255" s="51"/>
      <c r="E255" s="52"/>
      <c r="F255" s="23" t="str">
        <f t="shared" si="17"/>
        <v/>
      </c>
      <c r="G255" s="52"/>
      <c r="H255" s="24" t="str">
        <f t="shared" si="18"/>
        <v/>
      </c>
      <c r="I255" s="30">
        <f t="shared" si="15"/>
        <v>0</v>
      </c>
    </row>
    <row r="256" hidden="1" spans="1:9">
      <c r="A256" s="31">
        <v>2070205</v>
      </c>
      <c r="B256" s="32" t="s">
        <v>323</v>
      </c>
      <c r="C256" s="50"/>
      <c r="D256" s="51"/>
      <c r="E256" s="52"/>
      <c r="F256" s="23" t="str">
        <f t="shared" si="17"/>
        <v/>
      </c>
      <c r="G256" s="52"/>
      <c r="H256" s="24" t="str">
        <f t="shared" si="18"/>
        <v/>
      </c>
      <c r="I256" s="30">
        <f t="shared" si="15"/>
        <v>0</v>
      </c>
    </row>
    <row r="257" hidden="1" spans="1:9">
      <c r="A257" s="34">
        <v>20703</v>
      </c>
      <c r="B257" s="34" t="s">
        <v>324</v>
      </c>
      <c r="C257" s="48">
        <f>SUM(C258:C263)</f>
        <v>0</v>
      </c>
      <c r="D257" s="48">
        <f>SUM(D258:D263)</f>
        <v>0</v>
      </c>
      <c r="E257" s="49">
        <f>SUM(E258:E263)</f>
        <v>0</v>
      </c>
      <c r="F257" s="16" t="str">
        <f t="shared" si="17"/>
        <v/>
      </c>
      <c r="G257" s="49">
        <f>SUM(G258:G263)</f>
        <v>0</v>
      </c>
      <c r="H257" s="17" t="str">
        <f t="shared" si="18"/>
        <v/>
      </c>
      <c r="I257" s="29">
        <f t="shared" si="15"/>
        <v>0</v>
      </c>
    </row>
    <row r="258" hidden="1" spans="1:9">
      <c r="A258" s="31">
        <v>2070301</v>
      </c>
      <c r="B258" s="32" t="s">
        <v>148</v>
      </c>
      <c r="C258" s="50"/>
      <c r="D258" s="51"/>
      <c r="E258" s="52"/>
      <c r="F258" s="23" t="str">
        <f t="shared" si="17"/>
        <v/>
      </c>
      <c r="G258" s="52"/>
      <c r="H258" s="24" t="str">
        <f t="shared" si="18"/>
        <v/>
      </c>
      <c r="I258" s="30">
        <f t="shared" si="15"/>
        <v>0</v>
      </c>
    </row>
    <row r="259" hidden="1" spans="1:9">
      <c r="A259" s="31">
        <v>2070302</v>
      </c>
      <c r="B259" s="32" t="s">
        <v>149</v>
      </c>
      <c r="C259" s="50"/>
      <c r="D259" s="51"/>
      <c r="E259" s="52"/>
      <c r="F259" s="23" t="str">
        <f t="shared" si="17"/>
        <v/>
      </c>
      <c r="G259" s="52"/>
      <c r="H259" s="24" t="str">
        <f t="shared" si="18"/>
        <v/>
      </c>
      <c r="I259" s="30">
        <f t="shared" si="15"/>
        <v>0</v>
      </c>
    </row>
    <row r="260" hidden="1" spans="1:9">
      <c r="A260" s="31">
        <v>2070303</v>
      </c>
      <c r="B260" s="32" t="s">
        <v>150</v>
      </c>
      <c r="C260" s="50"/>
      <c r="D260" s="51"/>
      <c r="E260" s="52"/>
      <c r="F260" s="23" t="str">
        <f t="shared" si="17"/>
        <v/>
      </c>
      <c r="G260" s="52"/>
      <c r="H260" s="24" t="str">
        <f t="shared" si="18"/>
        <v/>
      </c>
      <c r="I260" s="30">
        <f t="shared" si="15"/>
        <v>0</v>
      </c>
    </row>
    <row r="261" hidden="1" spans="1:9">
      <c r="A261" s="31">
        <v>2070304</v>
      </c>
      <c r="B261" s="32" t="s">
        <v>325</v>
      </c>
      <c r="C261" s="50"/>
      <c r="D261" s="51"/>
      <c r="E261" s="52"/>
      <c r="F261" s="23" t="str">
        <f t="shared" si="17"/>
        <v/>
      </c>
      <c r="G261" s="52"/>
      <c r="H261" s="24" t="str">
        <f t="shared" si="18"/>
        <v/>
      </c>
      <c r="I261" s="30">
        <f t="shared" si="15"/>
        <v>0</v>
      </c>
    </row>
    <row r="262" hidden="1" spans="1:9">
      <c r="A262" s="31">
        <v>2070307</v>
      </c>
      <c r="B262" s="32" t="s">
        <v>326</v>
      </c>
      <c r="C262" s="50"/>
      <c r="D262" s="51"/>
      <c r="E262" s="52"/>
      <c r="F262" s="23" t="str">
        <f t="shared" si="17"/>
        <v/>
      </c>
      <c r="G262" s="52"/>
      <c r="H262" s="24" t="str">
        <f t="shared" si="18"/>
        <v/>
      </c>
      <c r="I262" s="30">
        <f t="shared" si="15"/>
        <v>0</v>
      </c>
    </row>
    <row r="263" hidden="1" spans="1:9">
      <c r="A263" s="31">
        <v>2070399</v>
      </c>
      <c r="B263" s="32" t="s">
        <v>327</v>
      </c>
      <c r="C263" s="50"/>
      <c r="D263" s="51"/>
      <c r="E263" s="52"/>
      <c r="F263" s="23" t="str">
        <f t="shared" si="17"/>
        <v/>
      </c>
      <c r="G263" s="52"/>
      <c r="H263" s="24" t="str">
        <f t="shared" si="18"/>
        <v/>
      </c>
      <c r="I263" s="30">
        <f t="shared" si="15"/>
        <v>0</v>
      </c>
    </row>
    <row r="264" spans="1:9">
      <c r="A264" s="34">
        <v>20706</v>
      </c>
      <c r="B264" s="34" t="s">
        <v>328</v>
      </c>
      <c r="C264" s="48">
        <f>C265+C266+C267</f>
        <v>0</v>
      </c>
      <c r="D264" s="48">
        <f>D265+D266+D267</f>
        <v>0</v>
      </c>
      <c r="E264" s="49">
        <f>SUM(E265:E267)</f>
        <v>1</v>
      </c>
      <c r="F264" s="16" t="str">
        <f t="shared" si="17"/>
        <v/>
      </c>
      <c r="G264" s="49">
        <f>SUM(G265:G267)</f>
        <v>0</v>
      </c>
      <c r="H264" s="17" t="str">
        <f t="shared" si="18"/>
        <v/>
      </c>
      <c r="I264" s="29">
        <f t="shared" si="15"/>
        <v>1</v>
      </c>
    </row>
    <row r="265" hidden="1" spans="1:9">
      <c r="A265" s="31">
        <v>2070604</v>
      </c>
      <c r="B265" s="31" t="s">
        <v>329</v>
      </c>
      <c r="C265" s="50"/>
      <c r="D265" s="51"/>
      <c r="E265" s="52"/>
      <c r="F265" s="23" t="str">
        <f t="shared" si="17"/>
        <v/>
      </c>
      <c r="G265" s="52"/>
      <c r="H265" s="24" t="str">
        <f t="shared" si="18"/>
        <v/>
      </c>
      <c r="I265" s="30">
        <f t="shared" si="15"/>
        <v>0</v>
      </c>
    </row>
    <row r="266" hidden="1" spans="1:9">
      <c r="A266" s="31">
        <v>2070607</v>
      </c>
      <c r="B266" s="31" t="s">
        <v>330</v>
      </c>
      <c r="C266" s="52"/>
      <c r="D266" s="51"/>
      <c r="E266" s="59"/>
      <c r="F266" s="23" t="str">
        <f t="shared" si="17"/>
        <v/>
      </c>
      <c r="G266" s="59"/>
      <c r="H266" s="24" t="str">
        <f t="shared" si="18"/>
        <v/>
      </c>
      <c r="I266" s="30">
        <f t="shared" si="15"/>
        <v>0</v>
      </c>
    </row>
    <row r="267" spans="1:9">
      <c r="A267" s="31">
        <v>2070699</v>
      </c>
      <c r="B267" s="32" t="s">
        <v>331</v>
      </c>
      <c r="C267" s="50">
        <v>0</v>
      </c>
      <c r="D267" s="51">
        <v>0</v>
      </c>
      <c r="E267" s="52">
        <v>1</v>
      </c>
      <c r="F267" s="23" t="str">
        <f t="shared" si="17"/>
        <v/>
      </c>
      <c r="G267" s="52">
        <v>0</v>
      </c>
      <c r="H267" s="24" t="str">
        <f t="shared" si="18"/>
        <v/>
      </c>
      <c r="I267" s="30">
        <f t="shared" si="15"/>
        <v>1</v>
      </c>
    </row>
    <row r="268" hidden="1" spans="1:9">
      <c r="A268" s="34">
        <v>20708</v>
      </c>
      <c r="B268" s="34" t="s">
        <v>332</v>
      </c>
      <c r="C268" s="48">
        <f>SUM(C269:C271)</f>
        <v>0</v>
      </c>
      <c r="D268" s="48">
        <f>SUM(D269:D271)</f>
        <v>0</v>
      </c>
      <c r="E268" s="49">
        <f>SUM(E269:E271)</f>
        <v>0</v>
      </c>
      <c r="F268" s="16" t="str">
        <f t="shared" si="17"/>
        <v/>
      </c>
      <c r="G268" s="49">
        <f>SUM(G269:G271)</f>
        <v>0</v>
      </c>
      <c r="H268" s="17" t="str">
        <f t="shared" si="18"/>
        <v/>
      </c>
      <c r="I268" s="29">
        <f t="shared" si="15"/>
        <v>0</v>
      </c>
    </row>
    <row r="269" hidden="1" spans="1:9">
      <c r="A269" s="31">
        <v>2070804</v>
      </c>
      <c r="B269" s="32" t="s">
        <v>333</v>
      </c>
      <c r="C269" s="50"/>
      <c r="D269" s="51"/>
      <c r="E269" s="52"/>
      <c r="F269" s="23" t="str">
        <f t="shared" si="17"/>
        <v/>
      </c>
      <c r="G269" s="52"/>
      <c r="H269" s="24" t="str">
        <f t="shared" si="18"/>
        <v/>
      </c>
      <c r="I269" s="30">
        <f t="shared" si="15"/>
        <v>0</v>
      </c>
    </row>
    <row r="270" hidden="1" spans="1:9">
      <c r="A270" s="31">
        <v>2070805</v>
      </c>
      <c r="B270" s="32" t="s">
        <v>334</v>
      </c>
      <c r="C270" s="50"/>
      <c r="D270" s="51"/>
      <c r="E270" s="52"/>
      <c r="F270" s="23" t="str">
        <f t="shared" si="17"/>
        <v/>
      </c>
      <c r="G270" s="52"/>
      <c r="H270" s="24" t="str">
        <f t="shared" si="18"/>
        <v/>
      </c>
      <c r="I270" s="30">
        <f t="shared" si="15"/>
        <v>0</v>
      </c>
    </row>
    <row r="271" hidden="1" spans="1:9">
      <c r="A271" s="31">
        <v>2070899</v>
      </c>
      <c r="B271" s="32" t="s">
        <v>335</v>
      </c>
      <c r="C271" s="50"/>
      <c r="D271" s="51"/>
      <c r="E271" s="52"/>
      <c r="F271" s="23" t="str">
        <f t="shared" si="17"/>
        <v/>
      </c>
      <c r="G271" s="52"/>
      <c r="H271" s="24" t="str">
        <f t="shared" si="18"/>
        <v/>
      </c>
      <c r="I271" s="30">
        <f t="shared" si="15"/>
        <v>0</v>
      </c>
    </row>
    <row r="272" spans="1:9">
      <c r="A272" s="34">
        <v>20799</v>
      </c>
      <c r="B272" s="34" t="s">
        <v>336</v>
      </c>
      <c r="C272" s="48">
        <f>SUM(C273:C274)</f>
        <v>0</v>
      </c>
      <c r="D272" s="48">
        <f>SUM(D273:D274)</f>
        <v>0</v>
      </c>
      <c r="E272" s="49">
        <f>SUM(E273:E274)</f>
        <v>6</v>
      </c>
      <c r="F272" s="16" t="str">
        <f t="shared" si="17"/>
        <v/>
      </c>
      <c r="G272" s="49">
        <f>SUM(G273:G274)</f>
        <v>22</v>
      </c>
      <c r="H272" s="17">
        <f t="shared" si="18"/>
        <v>-72.7272727272727</v>
      </c>
      <c r="I272" s="29">
        <f t="shared" si="15"/>
        <v>-16</v>
      </c>
    </row>
    <row r="273" spans="1:9">
      <c r="A273" s="31">
        <v>2079903</v>
      </c>
      <c r="B273" s="32" t="s">
        <v>337</v>
      </c>
      <c r="C273" s="50">
        <v>0</v>
      </c>
      <c r="D273" s="51">
        <v>0</v>
      </c>
      <c r="E273" s="52">
        <v>5</v>
      </c>
      <c r="F273" s="23" t="str">
        <f t="shared" si="17"/>
        <v/>
      </c>
      <c r="G273" s="52">
        <v>0</v>
      </c>
      <c r="H273" s="24" t="str">
        <f t="shared" si="18"/>
        <v/>
      </c>
      <c r="I273" s="30">
        <f t="shared" si="15"/>
        <v>5</v>
      </c>
    </row>
    <row r="274" spans="1:9">
      <c r="A274" s="31">
        <v>2079999</v>
      </c>
      <c r="B274" s="32" t="s">
        <v>338</v>
      </c>
      <c r="C274" s="50">
        <v>0</v>
      </c>
      <c r="D274" s="51">
        <v>0</v>
      </c>
      <c r="E274" s="52">
        <v>1</v>
      </c>
      <c r="F274" s="23" t="str">
        <f t="shared" si="17"/>
        <v/>
      </c>
      <c r="G274" s="52">
        <v>22</v>
      </c>
      <c r="H274" s="24">
        <f t="shared" si="18"/>
        <v>-95.4545454545455</v>
      </c>
      <c r="I274" s="30">
        <f t="shared" si="15"/>
        <v>-21</v>
      </c>
    </row>
    <row r="275" spans="1:9">
      <c r="A275" s="34">
        <v>208</v>
      </c>
      <c r="B275" s="34" t="s">
        <v>339</v>
      </c>
      <c r="C275" s="48">
        <f>C276+C285+C291+C310+C315+C323+C329+C335+C343+C347+C350+C353+C356+C359+C362+C368</f>
        <v>2968</v>
      </c>
      <c r="D275" s="48">
        <f>D276+D285+D291+D310+D315+D323+D329+D335+D343+D347+D350+D353+D356+D359+D362+D368</f>
        <v>3814</v>
      </c>
      <c r="E275" s="49">
        <f>E276+E285+E291+E310+E315+E323+E329+E335+E343+E347+E350+E353+E356+E359+E362+E368</f>
        <v>4525</v>
      </c>
      <c r="F275" s="16">
        <f t="shared" si="17"/>
        <v>118.641845831148</v>
      </c>
      <c r="G275" s="49">
        <f>G276+G285+G291+G310+G315+G323+G329+G335+G343+G347+G350+G353+G356+G359+G362+G368</f>
        <v>4274</v>
      </c>
      <c r="H275" s="17">
        <f t="shared" si="18"/>
        <v>5.8727187646233</v>
      </c>
      <c r="I275" s="29">
        <f t="shared" si="15"/>
        <v>251</v>
      </c>
    </row>
    <row r="276" spans="1:9">
      <c r="A276" s="34">
        <v>20801</v>
      </c>
      <c r="B276" s="34" t="s">
        <v>340</v>
      </c>
      <c r="C276" s="48">
        <f>SUM(C277:C284)</f>
        <v>39</v>
      </c>
      <c r="D276" s="48">
        <f>SUM(D277:D284)</f>
        <v>39</v>
      </c>
      <c r="E276" s="49">
        <f>SUM(E277:E284)</f>
        <v>38</v>
      </c>
      <c r="F276" s="16">
        <f t="shared" si="17"/>
        <v>97.4358974358974</v>
      </c>
      <c r="G276" s="49">
        <f>SUM(G277:G284)</f>
        <v>36</v>
      </c>
      <c r="H276" s="17">
        <f t="shared" si="18"/>
        <v>5.55555555555556</v>
      </c>
      <c r="I276" s="29">
        <f t="shared" si="15"/>
        <v>2</v>
      </c>
    </row>
    <row r="277" hidden="1" spans="1:9">
      <c r="A277" s="31">
        <v>2080101</v>
      </c>
      <c r="B277" s="32" t="s">
        <v>148</v>
      </c>
      <c r="C277" s="50"/>
      <c r="D277" s="51"/>
      <c r="E277" s="52"/>
      <c r="F277" s="23" t="str">
        <f t="shared" si="17"/>
        <v/>
      </c>
      <c r="G277" s="52"/>
      <c r="H277" s="24" t="str">
        <f t="shared" si="18"/>
        <v/>
      </c>
      <c r="I277" s="30">
        <f t="shared" si="15"/>
        <v>0</v>
      </c>
    </row>
    <row r="278" hidden="1" spans="1:9">
      <c r="A278" s="31">
        <v>2080102</v>
      </c>
      <c r="B278" s="32" t="s">
        <v>149</v>
      </c>
      <c r="C278" s="50"/>
      <c r="D278" s="51"/>
      <c r="E278" s="52"/>
      <c r="F278" s="23" t="str">
        <f t="shared" si="17"/>
        <v/>
      </c>
      <c r="G278" s="52"/>
      <c r="H278" s="24" t="str">
        <f t="shared" si="18"/>
        <v/>
      </c>
      <c r="I278" s="30">
        <f t="shared" si="15"/>
        <v>0</v>
      </c>
    </row>
    <row r="279" spans="1:9">
      <c r="A279" s="31">
        <v>2080103</v>
      </c>
      <c r="B279" s="32" t="s">
        <v>150</v>
      </c>
      <c r="C279" s="50">
        <v>0</v>
      </c>
      <c r="D279" s="51">
        <v>0</v>
      </c>
      <c r="E279" s="52"/>
      <c r="F279" s="23" t="str">
        <f t="shared" si="17"/>
        <v/>
      </c>
      <c r="G279" s="52">
        <v>3</v>
      </c>
      <c r="H279" s="24">
        <f t="shared" si="18"/>
        <v>-100</v>
      </c>
      <c r="I279" s="30">
        <f t="shared" si="15"/>
        <v>-3</v>
      </c>
    </row>
    <row r="280" hidden="1" spans="1:9">
      <c r="A280" s="31">
        <v>2080104</v>
      </c>
      <c r="B280" s="32" t="s">
        <v>341</v>
      </c>
      <c r="C280" s="50"/>
      <c r="D280" s="51"/>
      <c r="E280" s="52"/>
      <c r="F280" s="23" t="str">
        <f t="shared" si="17"/>
        <v/>
      </c>
      <c r="G280" s="52"/>
      <c r="H280" s="24" t="str">
        <f t="shared" si="18"/>
        <v/>
      </c>
      <c r="I280" s="30">
        <f t="shared" si="15"/>
        <v>0</v>
      </c>
    </row>
    <row r="281" spans="1:9">
      <c r="A281" s="31">
        <v>2080106</v>
      </c>
      <c r="B281" s="32" t="s">
        <v>342</v>
      </c>
      <c r="C281" s="50">
        <v>39</v>
      </c>
      <c r="D281" s="51">
        <v>39</v>
      </c>
      <c r="E281" s="52">
        <v>38</v>
      </c>
      <c r="F281" s="23">
        <f t="shared" si="17"/>
        <v>97.4358974358974</v>
      </c>
      <c r="G281" s="52">
        <v>33</v>
      </c>
      <c r="H281" s="24">
        <f t="shared" si="18"/>
        <v>15.1515151515152</v>
      </c>
      <c r="I281" s="30">
        <f t="shared" si="15"/>
        <v>5</v>
      </c>
    </row>
    <row r="282" hidden="1" spans="1:9">
      <c r="A282" s="31">
        <v>2080109</v>
      </c>
      <c r="B282" s="32" t="s">
        <v>343</v>
      </c>
      <c r="C282" s="50"/>
      <c r="D282" s="51"/>
      <c r="E282" s="52"/>
      <c r="F282" s="23" t="str">
        <f t="shared" si="17"/>
        <v/>
      </c>
      <c r="G282" s="52"/>
      <c r="H282" s="24" t="str">
        <f t="shared" si="18"/>
        <v/>
      </c>
      <c r="I282" s="30">
        <f t="shared" ref="I282:I347" si="19">E282-G282</f>
        <v>0</v>
      </c>
    </row>
    <row r="283" hidden="1" spans="1:9">
      <c r="A283" s="31">
        <v>2080112</v>
      </c>
      <c r="B283" s="32" t="s">
        <v>344</v>
      </c>
      <c r="C283" s="50"/>
      <c r="D283" s="51"/>
      <c r="E283" s="52"/>
      <c r="F283" s="23" t="str">
        <f t="shared" si="17"/>
        <v/>
      </c>
      <c r="G283" s="52"/>
      <c r="H283" s="24" t="str">
        <f t="shared" si="18"/>
        <v/>
      </c>
      <c r="I283" s="30">
        <f t="shared" si="19"/>
        <v>0</v>
      </c>
    </row>
    <row r="284" ht="27" hidden="1" spans="1:9">
      <c r="A284" s="31">
        <v>2080199</v>
      </c>
      <c r="B284" s="32" t="s">
        <v>345</v>
      </c>
      <c r="C284" s="50"/>
      <c r="D284" s="51"/>
      <c r="E284" s="52"/>
      <c r="F284" s="23" t="str">
        <f t="shared" si="17"/>
        <v/>
      </c>
      <c r="G284" s="52"/>
      <c r="H284" s="24" t="str">
        <f t="shared" si="18"/>
        <v/>
      </c>
      <c r="I284" s="30">
        <f t="shared" si="19"/>
        <v>0</v>
      </c>
    </row>
    <row r="285" hidden="1" spans="1:9">
      <c r="A285" s="34">
        <v>20802</v>
      </c>
      <c r="B285" s="34" t="s">
        <v>346</v>
      </c>
      <c r="C285" s="48">
        <f>SUM(C286:C290)</f>
        <v>0</v>
      </c>
      <c r="D285" s="48">
        <f>SUM(D286:D290)</f>
        <v>0</v>
      </c>
      <c r="E285" s="49">
        <f>SUM(E286:E290)</f>
        <v>0</v>
      </c>
      <c r="F285" s="16" t="str">
        <f t="shared" si="17"/>
        <v/>
      </c>
      <c r="G285" s="49">
        <f>SUM(G286:G290)</f>
        <v>0</v>
      </c>
      <c r="H285" s="17" t="str">
        <f t="shared" si="18"/>
        <v/>
      </c>
      <c r="I285" s="29">
        <f t="shared" si="19"/>
        <v>0</v>
      </c>
    </row>
    <row r="286" hidden="1" spans="1:9">
      <c r="A286" s="31">
        <v>2080201</v>
      </c>
      <c r="B286" s="32" t="s">
        <v>148</v>
      </c>
      <c r="C286" s="50"/>
      <c r="D286" s="51"/>
      <c r="E286" s="52"/>
      <c r="F286" s="23" t="str">
        <f t="shared" si="17"/>
        <v/>
      </c>
      <c r="G286" s="52"/>
      <c r="H286" s="24" t="str">
        <f t="shared" si="18"/>
        <v/>
      </c>
      <c r="I286" s="30">
        <f t="shared" si="19"/>
        <v>0</v>
      </c>
    </row>
    <row r="287" hidden="1" spans="1:9">
      <c r="A287" s="31">
        <v>2080202</v>
      </c>
      <c r="B287" s="32" t="s">
        <v>149</v>
      </c>
      <c r="C287" s="50"/>
      <c r="D287" s="51"/>
      <c r="E287" s="52"/>
      <c r="F287" s="23" t="str">
        <f t="shared" si="17"/>
        <v/>
      </c>
      <c r="G287" s="52"/>
      <c r="H287" s="24" t="str">
        <f t="shared" si="18"/>
        <v/>
      </c>
      <c r="I287" s="30">
        <f t="shared" si="19"/>
        <v>0</v>
      </c>
    </row>
    <row r="288" hidden="1" spans="1:9">
      <c r="A288" s="31">
        <v>2080206</v>
      </c>
      <c r="B288" s="32" t="s">
        <v>347</v>
      </c>
      <c r="C288" s="50"/>
      <c r="D288" s="51"/>
      <c r="E288" s="52"/>
      <c r="F288" s="23" t="str">
        <f t="shared" si="17"/>
        <v/>
      </c>
      <c r="G288" s="52"/>
      <c r="H288" s="24" t="str">
        <f t="shared" si="18"/>
        <v/>
      </c>
      <c r="I288" s="30">
        <f t="shared" si="19"/>
        <v>0</v>
      </c>
    </row>
    <row r="289" hidden="1" spans="1:9">
      <c r="A289" s="31">
        <v>2080207</v>
      </c>
      <c r="B289" s="32" t="s">
        <v>348</v>
      </c>
      <c r="C289" s="50"/>
      <c r="D289" s="51"/>
      <c r="E289" s="52"/>
      <c r="F289" s="23" t="str">
        <f t="shared" si="17"/>
        <v/>
      </c>
      <c r="G289" s="52"/>
      <c r="H289" s="24" t="str">
        <f t="shared" si="18"/>
        <v/>
      </c>
      <c r="I289" s="30">
        <f t="shared" si="19"/>
        <v>0</v>
      </c>
    </row>
    <row r="290" hidden="1" spans="1:9">
      <c r="A290" s="31">
        <v>2080299</v>
      </c>
      <c r="B290" s="32" t="s">
        <v>349</v>
      </c>
      <c r="C290" s="50"/>
      <c r="D290" s="51"/>
      <c r="E290" s="52"/>
      <c r="F290" s="23" t="str">
        <f t="shared" si="17"/>
        <v/>
      </c>
      <c r="G290" s="52"/>
      <c r="H290" s="24" t="str">
        <f t="shared" si="18"/>
        <v/>
      </c>
      <c r="I290" s="30">
        <f t="shared" si="19"/>
        <v>0</v>
      </c>
    </row>
    <row r="291" spans="1:9">
      <c r="A291" s="34">
        <v>20805</v>
      </c>
      <c r="B291" s="34" t="s">
        <v>350</v>
      </c>
      <c r="C291" s="48">
        <f>C292+C293+C296+C297+C298+C303+C308+C309</f>
        <v>1149</v>
      </c>
      <c r="D291" s="48">
        <f>D292+D293+D296+D297+D298+D303+D308+D309</f>
        <v>1168</v>
      </c>
      <c r="E291" s="49">
        <f>E292+E293+E296+E297+E298+E303+E308+E309</f>
        <v>1379</v>
      </c>
      <c r="F291" s="16">
        <f t="shared" si="17"/>
        <v>118.065068493151</v>
      </c>
      <c r="G291" s="49">
        <f>G292+G293+G296+G297+G298+G303+G308+G309</f>
        <v>1257</v>
      </c>
      <c r="H291" s="17">
        <f t="shared" si="18"/>
        <v>9.70564836913286</v>
      </c>
      <c r="I291" s="29">
        <f t="shared" si="19"/>
        <v>122</v>
      </c>
    </row>
    <row r="292" spans="1:9">
      <c r="A292" s="31">
        <v>2080501</v>
      </c>
      <c r="B292" s="32" t="s">
        <v>351</v>
      </c>
      <c r="C292" s="50">
        <v>75</v>
      </c>
      <c r="D292" s="51">
        <v>77</v>
      </c>
      <c r="E292" s="52">
        <v>77</v>
      </c>
      <c r="F292" s="23">
        <f t="shared" si="17"/>
        <v>100</v>
      </c>
      <c r="G292" s="52">
        <v>119</v>
      </c>
      <c r="H292" s="24">
        <f t="shared" si="18"/>
        <v>-35.2941176470588</v>
      </c>
      <c r="I292" s="30">
        <f t="shared" si="19"/>
        <v>-42</v>
      </c>
    </row>
    <row r="293" spans="1:9">
      <c r="A293" s="31">
        <v>2080502</v>
      </c>
      <c r="B293" s="32" t="s">
        <v>352</v>
      </c>
      <c r="C293" s="52">
        <f>C294+C295</f>
        <v>371</v>
      </c>
      <c r="D293" s="52">
        <f>D294+D295</f>
        <v>388</v>
      </c>
      <c r="E293" s="52">
        <f>E294+E295</f>
        <v>409</v>
      </c>
      <c r="F293" s="23">
        <f t="shared" si="17"/>
        <v>105.412371134021</v>
      </c>
      <c r="G293" s="52">
        <f>G294+G295</f>
        <v>648</v>
      </c>
      <c r="H293" s="24">
        <f t="shared" si="18"/>
        <v>-36.8827160493827</v>
      </c>
      <c r="I293" s="30">
        <f t="shared" si="19"/>
        <v>-239</v>
      </c>
    </row>
    <row r="294" spans="1:9">
      <c r="A294" s="31">
        <v>208050201</v>
      </c>
      <c r="B294" s="32" t="s">
        <v>353</v>
      </c>
      <c r="C294" s="50">
        <v>329</v>
      </c>
      <c r="D294" s="51">
        <v>344</v>
      </c>
      <c r="E294" s="52">
        <v>311</v>
      </c>
      <c r="F294" s="23">
        <f t="shared" si="17"/>
        <v>90.4069767441861</v>
      </c>
      <c r="G294" s="52">
        <v>569</v>
      </c>
      <c r="H294" s="24">
        <f t="shared" si="18"/>
        <v>-45.3427065026362</v>
      </c>
      <c r="I294" s="30">
        <f t="shared" si="19"/>
        <v>-258</v>
      </c>
    </row>
    <row r="295" spans="1:9">
      <c r="A295" s="31">
        <v>208050202</v>
      </c>
      <c r="B295" s="32" t="s">
        <v>354</v>
      </c>
      <c r="C295" s="50">
        <v>42</v>
      </c>
      <c r="D295" s="51">
        <v>44</v>
      </c>
      <c r="E295" s="52">
        <v>98</v>
      </c>
      <c r="F295" s="23">
        <f t="shared" si="17"/>
        <v>222.727272727273</v>
      </c>
      <c r="G295" s="52">
        <v>79</v>
      </c>
      <c r="H295" s="24">
        <f t="shared" si="18"/>
        <v>24.0506329113924</v>
      </c>
      <c r="I295" s="30">
        <f t="shared" si="19"/>
        <v>19</v>
      </c>
    </row>
    <row r="296" hidden="1" spans="1:9">
      <c r="A296" s="31">
        <v>2080503</v>
      </c>
      <c r="B296" s="32" t="s">
        <v>355</v>
      </c>
      <c r="C296" s="50"/>
      <c r="D296" s="51"/>
      <c r="E296" s="52"/>
      <c r="F296" s="23" t="str">
        <f t="shared" si="17"/>
        <v/>
      </c>
      <c r="G296" s="52"/>
      <c r="H296" s="24" t="str">
        <f t="shared" si="18"/>
        <v/>
      </c>
      <c r="I296" s="30">
        <f t="shared" si="19"/>
        <v>0</v>
      </c>
    </row>
    <row r="297" hidden="1" spans="1:9">
      <c r="A297" s="31">
        <v>2080504</v>
      </c>
      <c r="B297" s="32" t="s">
        <v>356</v>
      </c>
      <c r="C297" s="50"/>
      <c r="D297" s="51"/>
      <c r="E297" s="52"/>
      <c r="F297" s="23" t="str">
        <f t="shared" si="17"/>
        <v/>
      </c>
      <c r="G297" s="52"/>
      <c r="H297" s="24" t="str">
        <f t="shared" si="18"/>
        <v/>
      </c>
      <c r="I297" s="30">
        <f t="shared" si="19"/>
        <v>0</v>
      </c>
    </row>
    <row r="298" spans="1:9">
      <c r="A298" s="31">
        <v>2080505</v>
      </c>
      <c r="B298" s="32" t="s">
        <v>357</v>
      </c>
      <c r="C298" s="52">
        <f>C299+C300</f>
        <v>500</v>
      </c>
      <c r="D298" s="52">
        <f>D299+D300</f>
        <v>500</v>
      </c>
      <c r="E298" s="52">
        <f>E299+E300</f>
        <v>623</v>
      </c>
      <c r="F298" s="23">
        <f t="shared" si="17"/>
        <v>124.6</v>
      </c>
      <c r="G298" s="52">
        <v>461</v>
      </c>
      <c r="H298" s="24">
        <f t="shared" si="18"/>
        <v>35.1409978308026</v>
      </c>
      <c r="I298" s="30">
        <f t="shared" si="19"/>
        <v>162</v>
      </c>
    </row>
    <row r="299" spans="1:9">
      <c r="A299" s="31">
        <v>208050501</v>
      </c>
      <c r="B299" s="32" t="s">
        <v>358</v>
      </c>
      <c r="C299" s="50">
        <v>130</v>
      </c>
      <c r="D299" s="51">
        <v>130</v>
      </c>
      <c r="E299" s="52">
        <v>168</v>
      </c>
      <c r="F299" s="23">
        <f t="shared" si="17"/>
        <v>129.230769230769</v>
      </c>
      <c r="G299" s="52">
        <v>0</v>
      </c>
      <c r="H299" s="24" t="str">
        <f t="shared" si="18"/>
        <v/>
      </c>
      <c r="I299" s="30">
        <f t="shared" si="19"/>
        <v>168</v>
      </c>
    </row>
    <row r="300" spans="1:9">
      <c r="A300" s="31">
        <v>208050502</v>
      </c>
      <c r="B300" s="32" t="s">
        <v>359</v>
      </c>
      <c r="C300" s="51">
        <v>370</v>
      </c>
      <c r="D300" s="51">
        <f>D301+D302</f>
        <v>370</v>
      </c>
      <c r="E300" s="52">
        <f>E301+E302</f>
        <v>455</v>
      </c>
      <c r="F300" s="23">
        <f t="shared" si="17"/>
        <v>122.972972972973</v>
      </c>
      <c r="G300" s="52">
        <f>G301+G302</f>
        <v>0</v>
      </c>
      <c r="H300" s="24" t="str">
        <f t="shared" si="18"/>
        <v/>
      </c>
      <c r="I300" s="30">
        <f t="shared" si="19"/>
        <v>455</v>
      </c>
    </row>
    <row r="301" spans="1:9">
      <c r="A301" s="31">
        <v>20805050201</v>
      </c>
      <c r="B301" s="32" t="s">
        <v>360</v>
      </c>
      <c r="C301" s="50">
        <v>50</v>
      </c>
      <c r="D301" s="50">
        <v>50</v>
      </c>
      <c r="E301" s="52">
        <v>78</v>
      </c>
      <c r="F301" s="23">
        <f t="shared" si="17"/>
        <v>156</v>
      </c>
      <c r="G301" s="52">
        <v>0</v>
      </c>
      <c r="H301" s="24" t="str">
        <f t="shared" si="18"/>
        <v/>
      </c>
      <c r="I301" s="30">
        <f t="shared" si="19"/>
        <v>78</v>
      </c>
    </row>
    <row r="302" spans="1:9">
      <c r="A302" s="31">
        <v>20805050202</v>
      </c>
      <c r="B302" s="32" t="s">
        <v>361</v>
      </c>
      <c r="C302" s="50">
        <v>320</v>
      </c>
      <c r="D302" s="50">
        <v>320</v>
      </c>
      <c r="E302" s="52">
        <v>377</v>
      </c>
      <c r="F302" s="23">
        <f t="shared" ref="F302:F365" si="20">IFERROR(E302/D302*100,"")</f>
        <v>117.8125</v>
      </c>
      <c r="G302" s="52">
        <v>0</v>
      </c>
      <c r="H302" s="24" t="str">
        <f t="shared" ref="H302:H365" si="21">IFERROR(I302/G302*100,"")</f>
        <v/>
      </c>
      <c r="I302" s="30">
        <f t="shared" si="19"/>
        <v>377</v>
      </c>
    </row>
    <row r="303" spans="1:9">
      <c r="A303" s="31">
        <v>2080506</v>
      </c>
      <c r="B303" s="32" t="s">
        <v>362</v>
      </c>
      <c r="C303" s="52">
        <f>C304+C305</f>
        <v>203</v>
      </c>
      <c r="D303" s="52">
        <f>D304+D305</f>
        <v>203</v>
      </c>
      <c r="E303" s="52">
        <f>E304+E305</f>
        <v>270</v>
      </c>
      <c r="F303" s="23">
        <f t="shared" si="20"/>
        <v>133.004926108374</v>
      </c>
      <c r="G303" s="52">
        <v>29</v>
      </c>
      <c r="H303" s="24">
        <f t="shared" si="21"/>
        <v>831.034482758621</v>
      </c>
      <c r="I303" s="30">
        <f t="shared" si="19"/>
        <v>241</v>
      </c>
    </row>
    <row r="304" spans="1:9">
      <c r="A304" s="31">
        <v>208050601</v>
      </c>
      <c r="B304" s="32" t="s">
        <v>363</v>
      </c>
      <c r="C304" s="50">
        <v>58</v>
      </c>
      <c r="D304" s="50">
        <v>58</v>
      </c>
      <c r="E304" s="52">
        <v>81</v>
      </c>
      <c r="F304" s="23">
        <f t="shared" si="20"/>
        <v>139.655172413793</v>
      </c>
      <c r="G304" s="52">
        <v>0</v>
      </c>
      <c r="H304" s="24" t="str">
        <f t="shared" si="21"/>
        <v/>
      </c>
      <c r="I304" s="30">
        <f t="shared" si="19"/>
        <v>81</v>
      </c>
    </row>
    <row r="305" spans="1:9">
      <c r="A305" s="31">
        <v>208050602</v>
      </c>
      <c r="B305" s="32" t="s">
        <v>364</v>
      </c>
      <c r="C305" s="52">
        <f>C306+C307</f>
        <v>145</v>
      </c>
      <c r="D305" s="52">
        <f>D306+D307</f>
        <v>145</v>
      </c>
      <c r="E305" s="52">
        <f>E306+E307</f>
        <v>189</v>
      </c>
      <c r="F305" s="23">
        <f t="shared" si="20"/>
        <v>130.344827586207</v>
      </c>
      <c r="G305" s="52">
        <f>G306+G307</f>
        <v>0</v>
      </c>
      <c r="H305" s="24" t="str">
        <f t="shared" si="21"/>
        <v/>
      </c>
      <c r="I305" s="30">
        <f t="shared" si="19"/>
        <v>189</v>
      </c>
    </row>
    <row r="306" spans="1:9">
      <c r="A306" s="31">
        <v>20805060201</v>
      </c>
      <c r="B306" s="32" t="s">
        <v>365</v>
      </c>
      <c r="C306" s="50">
        <v>20</v>
      </c>
      <c r="D306" s="50">
        <v>20</v>
      </c>
      <c r="E306" s="52">
        <v>33</v>
      </c>
      <c r="F306" s="23">
        <f t="shared" si="20"/>
        <v>165</v>
      </c>
      <c r="G306" s="52">
        <v>0</v>
      </c>
      <c r="H306" s="24" t="str">
        <f t="shared" si="21"/>
        <v/>
      </c>
      <c r="I306" s="30">
        <f t="shared" si="19"/>
        <v>33</v>
      </c>
    </row>
    <row r="307" spans="1:9">
      <c r="A307" s="31">
        <v>20805060202</v>
      </c>
      <c r="B307" s="32" t="s">
        <v>366</v>
      </c>
      <c r="C307" s="50">
        <v>125</v>
      </c>
      <c r="D307" s="50">
        <v>125</v>
      </c>
      <c r="E307" s="52">
        <v>156</v>
      </c>
      <c r="F307" s="23">
        <f t="shared" si="20"/>
        <v>124.8</v>
      </c>
      <c r="G307" s="52">
        <v>0</v>
      </c>
      <c r="H307" s="24" t="str">
        <f t="shared" si="21"/>
        <v/>
      </c>
      <c r="I307" s="30">
        <f t="shared" si="19"/>
        <v>156</v>
      </c>
    </row>
    <row r="308" ht="27" hidden="1" spans="1:9">
      <c r="A308" s="31">
        <v>2080507</v>
      </c>
      <c r="B308" s="32" t="s">
        <v>367</v>
      </c>
      <c r="C308" s="50"/>
      <c r="D308" s="51"/>
      <c r="E308" s="52"/>
      <c r="F308" s="23" t="str">
        <f t="shared" si="20"/>
        <v/>
      </c>
      <c r="G308" s="52"/>
      <c r="H308" s="24" t="str">
        <f t="shared" si="21"/>
        <v/>
      </c>
      <c r="I308" s="30">
        <f t="shared" si="19"/>
        <v>0</v>
      </c>
    </row>
    <row r="309" hidden="1" spans="1:9">
      <c r="A309" s="31">
        <v>2080599</v>
      </c>
      <c r="B309" s="32" t="s">
        <v>368</v>
      </c>
      <c r="C309" s="50"/>
      <c r="D309" s="51"/>
      <c r="E309" s="52"/>
      <c r="F309" s="23" t="str">
        <f t="shared" si="20"/>
        <v/>
      </c>
      <c r="H309" s="24" t="str">
        <f t="shared" si="21"/>
        <v/>
      </c>
      <c r="I309" s="30">
        <f t="shared" si="19"/>
        <v>0</v>
      </c>
    </row>
    <row r="310" spans="1:9">
      <c r="A310" s="34">
        <v>20807</v>
      </c>
      <c r="B310" s="34" t="s">
        <v>369</v>
      </c>
      <c r="C310" s="48">
        <f>SUM(C311:C314)</f>
        <v>2</v>
      </c>
      <c r="D310" s="48">
        <f>SUM(D311:D314)</f>
        <v>2</v>
      </c>
      <c r="E310" s="49">
        <f>SUM(E311:E314)</f>
        <v>1</v>
      </c>
      <c r="F310" s="16">
        <f t="shared" si="20"/>
        <v>50</v>
      </c>
      <c r="G310" s="49">
        <f>SUM(G311:G314)</f>
        <v>1</v>
      </c>
      <c r="H310" s="17">
        <f t="shared" si="21"/>
        <v>0</v>
      </c>
      <c r="I310" s="29">
        <f t="shared" si="19"/>
        <v>0</v>
      </c>
    </row>
    <row r="311" hidden="1" spans="1:9">
      <c r="A311" s="31">
        <v>2080702</v>
      </c>
      <c r="B311" s="32" t="s">
        <v>370</v>
      </c>
      <c r="C311" s="50"/>
      <c r="D311" s="51"/>
      <c r="E311" s="52"/>
      <c r="F311" s="23" t="str">
        <f t="shared" si="20"/>
        <v/>
      </c>
      <c r="G311" s="52"/>
      <c r="H311" s="24" t="str">
        <f t="shared" si="21"/>
        <v/>
      </c>
      <c r="I311" s="30">
        <f t="shared" si="19"/>
        <v>0</v>
      </c>
    </row>
    <row r="312" spans="1:9">
      <c r="A312" s="31">
        <v>2080704</v>
      </c>
      <c r="B312" s="32" t="s">
        <v>371</v>
      </c>
      <c r="C312" s="50">
        <v>2</v>
      </c>
      <c r="D312" s="51">
        <v>2</v>
      </c>
      <c r="E312" s="52">
        <v>1</v>
      </c>
      <c r="F312" s="23">
        <f t="shared" si="20"/>
        <v>50</v>
      </c>
      <c r="G312" s="52">
        <v>0</v>
      </c>
      <c r="H312" s="24" t="str">
        <f t="shared" si="21"/>
        <v/>
      </c>
      <c r="I312" s="30">
        <f t="shared" si="19"/>
        <v>1</v>
      </c>
    </row>
    <row r="313" spans="1:9">
      <c r="A313" s="31">
        <v>2080712</v>
      </c>
      <c r="B313" s="32" t="s">
        <v>372</v>
      </c>
      <c r="C313" s="50">
        <v>0</v>
      </c>
      <c r="D313" s="50">
        <v>0</v>
      </c>
      <c r="E313" s="52">
        <v>0</v>
      </c>
      <c r="F313" s="23" t="str">
        <f t="shared" si="20"/>
        <v/>
      </c>
      <c r="G313" s="60">
        <v>1</v>
      </c>
      <c r="H313" s="24">
        <f t="shared" si="21"/>
        <v>-100</v>
      </c>
      <c r="I313" s="30">
        <f t="shared" si="19"/>
        <v>-1</v>
      </c>
    </row>
    <row r="314" hidden="1" spans="1:9">
      <c r="A314" s="31">
        <v>2080799</v>
      </c>
      <c r="B314" s="32" t="s">
        <v>373</v>
      </c>
      <c r="C314" s="50"/>
      <c r="D314" s="51"/>
      <c r="E314" s="52"/>
      <c r="F314" s="23" t="str">
        <f t="shared" si="20"/>
        <v/>
      </c>
      <c r="G314" s="52"/>
      <c r="H314" s="24" t="str">
        <f t="shared" si="21"/>
        <v/>
      </c>
      <c r="I314" s="30">
        <f t="shared" si="19"/>
        <v>0</v>
      </c>
    </row>
    <row r="315" spans="1:9">
      <c r="A315" s="34">
        <v>20808</v>
      </c>
      <c r="B315" s="34" t="s">
        <v>374</v>
      </c>
      <c r="C315" s="48">
        <f>SUM(C316:C322)</f>
        <v>161</v>
      </c>
      <c r="D315" s="48">
        <f>SUM(D316:D322)</f>
        <v>269</v>
      </c>
      <c r="E315" s="49">
        <f>SUM(E316:E322)</f>
        <v>239</v>
      </c>
      <c r="F315" s="16">
        <f t="shared" si="20"/>
        <v>88.8475836431227</v>
      </c>
      <c r="G315" s="49">
        <f>SUM(G316:G322)</f>
        <v>238</v>
      </c>
      <c r="H315" s="17">
        <f t="shared" si="21"/>
        <v>0.420168067226891</v>
      </c>
      <c r="I315" s="29">
        <f t="shared" si="19"/>
        <v>1</v>
      </c>
    </row>
    <row r="316" spans="1:9">
      <c r="A316" s="31">
        <v>2080801</v>
      </c>
      <c r="B316" s="32" t="s">
        <v>375</v>
      </c>
      <c r="C316" s="50">
        <v>5</v>
      </c>
      <c r="D316" s="51">
        <v>5</v>
      </c>
      <c r="E316" s="52">
        <v>0</v>
      </c>
      <c r="F316" s="23">
        <f t="shared" si="20"/>
        <v>0</v>
      </c>
      <c r="G316" s="52">
        <v>0</v>
      </c>
      <c r="H316" s="24" t="str">
        <f t="shared" si="21"/>
        <v/>
      </c>
      <c r="I316" s="30">
        <f t="shared" si="19"/>
        <v>0</v>
      </c>
    </row>
    <row r="317" spans="1:9">
      <c r="A317" s="31">
        <v>2080802</v>
      </c>
      <c r="B317" s="32" t="s">
        <v>376</v>
      </c>
      <c r="C317" s="50">
        <v>1</v>
      </c>
      <c r="D317" s="51">
        <v>1</v>
      </c>
      <c r="E317" s="52">
        <v>1</v>
      </c>
      <c r="F317" s="23">
        <f t="shared" si="20"/>
        <v>100</v>
      </c>
      <c r="G317" s="52">
        <v>9</v>
      </c>
      <c r="H317" s="24">
        <f t="shared" si="21"/>
        <v>-88.8888888888889</v>
      </c>
      <c r="I317" s="30">
        <f t="shared" si="19"/>
        <v>-8</v>
      </c>
    </row>
    <row r="318" spans="1:9">
      <c r="A318" s="31">
        <v>2080803</v>
      </c>
      <c r="B318" s="32" t="s">
        <v>377</v>
      </c>
      <c r="C318" s="50">
        <v>12</v>
      </c>
      <c r="D318" s="51">
        <v>12</v>
      </c>
      <c r="E318" s="52">
        <v>52</v>
      </c>
      <c r="F318" s="23">
        <f t="shared" si="20"/>
        <v>433.333333333333</v>
      </c>
      <c r="G318" s="52">
        <v>72</v>
      </c>
      <c r="H318" s="24">
        <f t="shared" si="21"/>
        <v>-27.7777777777778</v>
      </c>
      <c r="I318" s="30">
        <f t="shared" si="19"/>
        <v>-20</v>
      </c>
    </row>
    <row r="319" hidden="1" spans="1:9">
      <c r="A319" s="31">
        <v>2080804</v>
      </c>
      <c r="B319" s="32" t="s">
        <v>378</v>
      </c>
      <c r="C319" s="50"/>
      <c r="D319" s="51"/>
      <c r="E319" s="52"/>
      <c r="F319" s="23" t="str">
        <f t="shared" si="20"/>
        <v/>
      </c>
      <c r="G319" s="52"/>
      <c r="H319" s="24" t="str">
        <f t="shared" si="21"/>
        <v/>
      </c>
      <c r="I319" s="30">
        <f t="shared" si="19"/>
        <v>0</v>
      </c>
    </row>
    <row r="320" spans="1:9">
      <c r="A320" s="31">
        <v>2080805</v>
      </c>
      <c r="B320" s="32" t="s">
        <v>379</v>
      </c>
      <c r="C320" s="50">
        <v>57</v>
      </c>
      <c r="D320" s="51">
        <v>57</v>
      </c>
      <c r="E320" s="52">
        <v>0</v>
      </c>
      <c r="F320" s="23">
        <f t="shared" si="20"/>
        <v>0</v>
      </c>
      <c r="G320" s="52">
        <v>0</v>
      </c>
      <c r="H320" s="24" t="str">
        <f t="shared" si="21"/>
        <v/>
      </c>
      <c r="I320" s="30">
        <f t="shared" si="19"/>
        <v>0</v>
      </c>
    </row>
    <row r="321" spans="1:9">
      <c r="A321" s="31">
        <v>2080806</v>
      </c>
      <c r="B321" s="32" t="s">
        <v>380</v>
      </c>
      <c r="C321" s="50">
        <v>15</v>
      </c>
      <c r="D321" s="51">
        <v>15</v>
      </c>
      <c r="E321" s="52">
        <v>15</v>
      </c>
      <c r="F321" s="23">
        <f t="shared" si="20"/>
        <v>100</v>
      </c>
      <c r="G321" s="52">
        <v>39</v>
      </c>
      <c r="H321" s="24">
        <f t="shared" si="21"/>
        <v>-61.5384615384615</v>
      </c>
      <c r="I321" s="30">
        <f t="shared" si="19"/>
        <v>-24</v>
      </c>
    </row>
    <row r="322" spans="1:9">
      <c r="A322" s="31">
        <v>2080899</v>
      </c>
      <c r="B322" s="32" t="s">
        <v>381</v>
      </c>
      <c r="C322" s="50">
        <v>71</v>
      </c>
      <c r="D322" s="51">
        <v>179</v>
      </c>
      <c r="E322" s="52">
        <v>171</v>
      </c>
      <c r="F322" s="23">
        <f t="shared" si="20"/>
        <v>95.5307262569832</v>
      </c>
      <c r="G322" s="52">
        <v>118</v>
      </c>
      <c r="H322" s="24">
        <f t="shared" si="21"/>
        <v>44.9152542372881</v>
      </c>
      <c r="I322" s="30">
        <f t="shared" si="19"/>
        <v>53</v>
      </c>
    </row>
    <row r="323" spans="1:9">
      <c r="A323" s="34">
        <v>20809</v>
      </c>
      <c r="B323" s="34" t="s">
        <v>382</v>
      </c>
      <c r="C323" s="48">
        <f>SUM(C324:C328)</f>
        <v>55</v>
      </c>
      <c r="D323" s="48">
        <f>SUM(D324:D328)</f>
        <v>59</v>
      </c>
      <c r="E323" s="49">
        <f>SUM(E324:E328)</f>
        <v>10</v>
      </c>
      <c r="F323" s="16">
        <f t="shared" si="20"/>
        <v>16.9491525423729</v>
      </c>
      <c r="G323" s="49">
        <f>SUM(G324:G328)</f>
        <v>9</v>
      </c>
      <c r="H323" s="17">
        <f t="shared" si="21"/>
        <v>11.1111111111111</v>
      </c>
      <c r="I323" s="29">
        <f t="shared" si="19"/>
        <v>1</v>
      </c>
    </row>
    <row r="324" spans="1:9">
      <c r="A324" s="31">
        <v>2080901</v>
      </c>
      <c r="B324" s="32" t="s">
        <v>383</v>
      </c>
      <c r="C324" s="50">
        <v>40</v>
      </c>
      <c r="D324" s="51">
        <v>40</v>
      </c>
      <c r="E324" s="52">
        <v>1</v>
      </c>
      <c r="F324" s="23">
        <f t="shared" si="20"/>
        <v>2.5</v>
      </c>
      <c r="G324" s="52">
        <v>1</v>
      </c>
      <c r="H324" s="24">
        <f t="shared" si="21"/>
        <v>0</v>
      </c>
      <c r="I324" s="30">
        <f t="shared" si="19"/>
        <v>0</v>
      </c>
    </row>
    <row r="325" spans="1:9">
      <c r="A325" s="31">
        <v>2080902</v>
      </c>
      <c r="B325" s="32" t="s">
        <v>384</v>
      </c>
      <c r="C325" s="50">
        <v>8</v>
      </c>
      <c r="D325" s="51">
        <v>9</v>
      </c>
      <c r="E325" s="52">
        <v>7</v>
      </c>
      <c r="F325" s="23">
        <f t="shared" si="20"/>
        <v>77.7777777777778</v>
      </c>
      <c r="G325" s="52">
        <v>8</v>
      </c>
      <c r="H325" s="24">
        <f t="shared" si="21"/>
        <v>-12.5</v>
      </c>
      <c r="I325" s="30">
        <f t="shared" si="19"/>
        <v>-1</v>
      </c>
    </row>
    <row r="326" spans="1:9">
      <c r="A326" s="31">
        <v>2080904</v>
      </c>
      <c r="B326" s="32" t="s">
        <v>385</v>
      </c>
      <c r="C326" s="50">
        <v>7</v>
      </c>
      <c r="D326" s="51">
        <v>10</v>
      </c>
      <c r="E326" s="52">
        <v>2</v>
      </c>
      <c r="F326" s="23">
        <f t="shared" si="20"/>
        <v>20</v>
      </c>
      <c r="G326" s="52">
        <v>0</v>
      </c>
      <c r="H326" s="24" t="str">
        <f t="shared" si="21"/>
        <v/>
      </c>
      <c r="I326" s="30">
        <f t="shared" si="19"/>
        <v>2</v>
      </c>
    </row>
    <row r="327" hidden="1" spans="1:9">
      <c r="A327" s="31">
        <v>2080905</v>
      </c>
      <c r="B327" s="32" t="s">
        <v>386</v>
      </c>
      <c r="C327" s="50"/>
      <c r="D327" s="51"/>
      <c r="E327" s="52"/>
      <c r="F327" s="23" t="str">
        <f t="shared" si="20"/>
        <v/>
      </c>
      <c r="G327" s="52"/>
      <c r="H327" s="24" t="str">
        <f t="shared" si="21"/>
        <v/>
      </c>
      <c r="I327" s="30">
        <f t="shared" si="19"/>
        <v>0</v>
      </c>
    </row>
    <row r="328" hidden="1" spans="1:9">
      <c r="A328" s="31">
        <v>2080999</v>
      </c>
      <c r="B328" s="32" t="s">
        <v>387</v>
      </c>
      <c r="C328" s="50"/>
      <c r="D328" s="51"/>
      <c r="E328" s="52"/>
      <c r="F328" s="23" t="str">
        <f t="shared" si="20"/>
        <v/>
      </c>
      <c r="G328" s="52"/>
      <c r="H328" s="24" t="str">
        <f t="shared" si="21"/>
        <v/>
      </c>
      <c r="I328" s="30">
        <f t="shared" si="19"/>
        <v>0</v>
      </c>
    </row>
    <row r="329" spans="1:9">
      <c r="A329" s="34">
        <v>20810</v>
      </c>
      <c r="B329" s="34" t="s">
        <v>388</v>
      </c>
      <c r="C329" s="48">
        <f>SUM(C330:C334)</f>
        <v>158</v>
      </c>
      <c r="D329" s="48">
        <f>SUM(D330:D334)</f>
        <v>177</v>
      </c>
      <c r="E329" s="49">
        <f>SUM(E330:E334)</f>
        <v>149</v>
      </c>
      <c r="F329" s="16">
        <f t="shared" si="20"/>
        <v>84.180790960452</v>
      </c>
      <c r="G329" s="49">
        <f>SUM(G330:G334)</f>
        <v>133</v>
      </c>
      <c r="H329" s="17">
        <f t="shared" si="21"/>
        <v>12.0300751879699</v>
      </c>
      <c r="I329" s="29">
        <f t="shared" si="19"/>
        <v>16</v>
      </c>
    </row>
    <row r="330" spans="1:9">
      <c r="A330" s="31">
        <v>2081001</v>
      </c>
      <c r="B330" s="32" t="s">
        <v>389</v>
      </c>
      <c r="C330" s="50">
        <v>2</v>
      </c>
      <c r="D330" s="51">
        <v>5</v>
      </c>
      <c r="E330" s="52">
        <v>4</v>
      </c>
      <c r="F330" s="23">
        <f t="shared" si="20"/>
        <v>80</v>
      </c>
      <c r="G330" s="52">
        <v>2</v>
      </c>
      <c r="H330" s="24">
        <f t="shared" si="21"/>
        <v>100</v>
      </c>
      <c r="I330" s="30">
        <f t="shared" si="19"/>
        <v>2</v>
      </c>
    </row>
    <row r="331" spans="1:9">
      <c r="A331" s="31">
        <v>2081002</v>
      </c>
      <c r="B331" s="32" t="s">
        <v>390</v>
      </c>
      <c r="C331" s="50">
        <v>119</v>
      </c>
      <c r="D331" s="51">
        <v>122</v>
      </c>
      <c r="E331" s="52">
        <v>96</v>
      </c>
      <c r="F331" s="23">
        <f t="shared" si="20"/>
        <v>78.6885245901639</v>
      </c>
      <c r="G331" s="52">
        <v>96</v>
      </c>
      <c r="H331" s="24">
        <f t="shared" si="21"/>
        <v>0</v>
      </c>
      <c r="I331" s="30">
        <f t="shared" si="19"/>
        <v>0</v>
      </c>
    </row>
    <row r="332" spans="1:9">
      <c r="A332" s="31">
        <v>2081004</v>
      </c>
      <c r="B332" s="32" t="s">
        <v>391</v>
      </c>
      <c r="C332" s="50">
        <v>37</v>
      </c>
      <c r="D332" s="51">
        <v>40</v>
      </c>
      <c r="E332" s="52">
        <v>39</v>
      </c>
      <c r="F332" s="23">
        <f t="shared" si="20"/>
        <v>97.5</v>
      </c>
      <c r="G332" s="52">
        <v>35</v>
      </c>
      <c r="H332" s="24">
        <f t="shared" si="21"/>
        <v>11.4285714285714</v>
      </c>
      <c r="I332" s="30">
        <f t="shared" si="19"/>
        <v>4</v>
      </c>
    </row>
    <row r="333" spans="1:9">
      <c r="A333" s="31">
        <v>2081005</v>
      </c>
      <c r="B333" s="32" t="s">
        <v>392</v>
      </c>
      <c r="C333" s="50">
        <v>0</v>
      </c>
      <c r="D333" s="51">
        <v>10</v>
      </c>
      <c r="E333" s="52">
        <v>10</v>
      </c>
      <c r="F333" s="23">
        <f t="shared" si="20"/>
        <v>100</v>
      </c>
      <c r="G333" s="52">
        <v>0</v>
      </c>
      <c r="H333" s="24" t="str">
        <f t="shared" si="21"/>
        <v/>
      </c>
      <c r="I333" s="30">
        <f t="shared" si="19"/>
        <v>10</v>
      </c>
    </row>
    <row r="334" hidden="1" spans="1:9">
      <c r="A334" s="31">
        <v>2081099</v>
      </c>
      <c r="B334" s="32" t="s">
        <v>393</v>
      </c>
      <c r="C334" s="50"/>
      <c r="D334" s="51"/>
      <c r="E334" s="52"/>
      <c r="F334" s="23" t="str">
        <f t="shared" si="20"/>
        <v/>
      </c>
      <c r="G334" s="52"/>
      <c r="H334" s="24" t="str">
        <f t="shared" si="21"/>
        <v/>
      </c>
      <c r="I334" s="30">
        <f t="shared" si="19"/>
        <v>0</v>
      </c>
    </row>
    <row r="335" spans="1:9">
      <c r="A335" s="34">
        <v>20811</v>
      </c>
      <c r="B335" s="34" t="s">
        <v>394</v>
      </c>
      <c r="C335" s="48">
        <f>SUM(C336:C342)</f>
        <v>0</v>
      </c>
      <c r="D335" s="48">
        <f>SUM(D336:D342)</f>
        <v>6</v>
      </c>
      <c r="E335" s="49">
        <f>SUM(E336:E342)</f>
        <v>18</v>
      </c>
      <c r="F335" s="16">
        <f t="shared" si="20"/>
        <v>300</v>
      </c>
      <c r="G335" s="49">
        <f>SUM(G336:G342)</f>
        <v>6</v>
      </c>
      <c r="H335" s="17">
        <f t="shared" si="21"/>
        <v>200</v>
      </c>
      <c r="I335" s="29">
        <f t="shared" si="19"/>
        <v>12</v>
      </c>
    </row>
    <row r="336" hidden="1" spans="1:9">
      <c r="A336" s="31">
        <v>2081101</v>
      </c>
      <c r="B336" s="32" t="s">
        <v>148</v>
      </c>
      <c r="C336" s="50"/>
      <c r="D336" s="51"/>
      <c r="E336" s="52"/>
      <c r="F336" s="23" t="str">
        <f t="shared" si="20"/>
        <v/>
      </c>
      <c r="G336" s="52"/>
      <c r="H336" s="24" t="str">
        <f t="shared" si="21"/>
        <v/>
      </c>
      <c r="I336" s="30">
        <f t="shared" si="19"/>
        <v>0</v>
      </c>
    </row>
    <row r="337" hidden="1" spans="1:9">
      <c r="A337" s="31">
        <v>2081102</v>
      </c>
      <c r="B337" s="32" t="s">
        <v>149</v>
      </c>
      <c r="C337" s="50"/>
      <c r="D337" s="51"/>
      <c r="E337" s="52"/>
      <c r="F337" s="23" t="str">
        <f t="shared" si="20"/>
        <v/>
      </c>
      <c r="G337" s="52"/>
      <c r="H337" s="24" t="str">
        <f t="shared" si="21"/>
        <v/>
      </c>
      <c r="I337" s="30">
        <f t="shared" si="19"/>
        <v>0</v>
      </c>
    </row>
    <row r="338" hidden="1" spans="1:9">
      <c r="A338" s="31">
        <v>2081103</v>
      </c>
      <c r="B338" s="32" t="s">
        <v>150</v>
      </c>
      <c r="C338" s="50"/>
      <c r="D338" s="51"/>
      <c r="E338" s="52"/>
      <c r="F338" s="23" t="str">
        <f t="shared" si="20"/>
        <v/>
      </c>
      <c r="G338" s="52"/>
      <c r="H338" s="24" t="str">
        <f t="shared" si="21"/>
        <v/>
      </c>
      <c r="I338" s="30">
        <f t="shared" si="19"/>
        <v>0</v>
      </c>
    </row>
    <row r="339" spans="1:9">
      <c r="A339" s="31">
        <v>2081104</v>
      </c>
      <c r="B339" s="32" t="s">
        <v>395</v>
      </c>
      <c r="C339" s="50">
        <v>0</v>
      </c>
      <c r="D339" s="51">
        <v>3</v>
      </c>
      <c r="E339" s="52">
        <v>2</v>
      </c>
      <c r="F339" s="23">
        <f t="shared" si="20"/>
        <v>66.6666666666667</v>
      </c>
      <c r="G339" s="52">
        <v>0</v>
      </c>
      <c r="H339" s="24" t="str">
        <f t="shared" si="21"/>
        <v/>
      </c>
      <c r="I339" s="30">
        <f t="shared" si="19"/>
        <v>2</v>
      </c>
    </row>
    <row r="340" spans="1:9">
      <c r="A340" s="31">
        <v>2081105</v>
      </c>
      <c r="B340" s="32" t="s">
        <v>396</v>
      </c>
      <c r="C340" s="50">
        <v>0</v>
      </c>
      <c r="D340" s="51">
        <v>3</v>
      </c>
      <c r="E340" s="52">
        <v>16</v>
      </c>
      <c r="F340" s="23">
        <f t="shared" si="20"/>
        <v>533.333333333333</v>
      </c>
      <c r="G340" s="52">
        <v>5</v>
      </c>
      <c r="H340" s="24">
        <f t="shared" si="21"/>
        <v>220</v>
      </c>
      <c r="I340" s="30">
        <f t="shared" si="19"/>
        <v>11</v>
      </c>
    </row>
    <row r="341" hidden="1" spans="1:9">
      <c r="A341" s="31">
        <v>2081107</v>
      </c>
      <c r="B341" s="32" t="s">
        <v>397</v>
      </c>
      <c r="C341" s="50"/>
      <c r="D341" s="51"/>
      <c r="E341" s="52"/>
      <c r="F341" s="23" t="str">
        <f t="shared" si="20"/>
        <v/>
      </c>
      <c r="G341" s="52"/>
      <c r="H341" s="24" t="str">
        <f t="shared" si="21"/>
        <v/>
      </c>
      <c r="I341" s="30">
        <f t="shared" si="19"/>
        <v>0</v>
      </c>
    </row>
    <row r="342" spans="1:9">
      <c r="A342" s="31">
        <v>2081199</v>
      </c>
      <c r="B342" s="32" t="s">
        <v>398</v>
      </c>
      <c r="C342" s="50">
        <v>0</v>
      </c>
      <c r="D342" s="51">
        <v>0</v>
      </c>
      <c r="E342" s="52">
        <v>0</v>
      </c>
      <c r="F342" s="23" t="str">
        <f t="shared" si="20"/>
        <v/>
      </c>
      <c r="G342" s="52">
        <v>1</v>
      </c>
      <c r="H342" s="24">
        <f t="shared" si="21"/>
        <v>-100</v>
      </c>
      <c r="I342" s="30">
        <f t="shared" si="19"/>
        <v>-1</v>
      </c>
    </row>
    <row r="343" hidden="1" spans="1:9">
      <c r="A343" s="34">
        <v>20816</v>
      </c>
      <c r="B343" s="34" t="s">
        <v>399</v>
      </c>
      <c r="C343" s="48">
        <f>SUM(C344:C346)</f>
        <v>0</v>
      </c>
      <c r="D343" s="48">
        <f>SUM(D344:D346)</f>
        <v>0</v>
      </c>
      <c r="E343" s="49">
        <f>SUM(E344:E346)</f>
        <v>0</v>
      </c>
      <c r="F343" s="23" t="str">
        <f t="shared" si="20"/>
        <v/>
      </c>
      <c r="G343" s="49">
        <f>SUM(G344:G346)</f>
        <v>0</v>
      </c>
      <c r="H343" s="17" t="str">
        <f t="shared" si="21"/>
        <v/>
      </c>
      <c r="I343" s="29">
        <f t="shared" si="19"/>
        <v>0</v>
      </c>
    </row>
    <row r="344" hidden="1" spans="1:9">
      <c r="A344" s="31">
        <v>2081601</v>
      </c>
      <c r="B344" s="32" t="s">
        <v>148</v>
      </c>
      <c r="C344" s="50"/>
      <c r="D344" s="51"/>
      <c r="E344" s="52"/>
      <c r="F344" s="23" t="str">
        <f t="shared" si="20"/>
        <v/>
      </c>
      <c r="G344" s="52"/>
      <c r="H344" s="24" t="str">
        <f t="shared" si="21"/>
        <v/>
      </c>
      <c r="I344" s="30">
        <f t="shared" si="19"/>
        <v>0</v>
      </c>
    </row>
    <row r="345" hidden="1" spans="1:9">
      <c r="A345" s="31">
        <v>2081602</v>
      </c>
      <c r="B345" s="32" t="s">
        <v>149</v>
      </c>
      <c r="C345" s="50"/>
      <c r="D345" s="51"/>
      <c r="E345" s="52"/>
      <c r="F345" s="23" t="str">
        <f t="shared" si="20"/>
        <v/>
      </c>
      <c r="G345" s="52"/>
      <c r="H345" s="24" t="str">
        <f t="shared" si="21"/>
        <v/>
      </c>
      <c r="I345" s="30">
        <f t="shared" si="19"/>
        <v>0</v>
      </c>
    </row>
    <row r="346" hidden="1" spans="1:9">
      <c r="A346" s="31">
        <v>2081699</v>
      </c>
      <c r="B346" s="32" t="s">
        <v>400</v>
      </c>
      <c r="C346" s="50"/>
      <c r="D346" s="51"/>
      <c r="E346" s="52"/>
      <c r="F346" s="23" t="str">
        <f t="shared" si="20"/>
        <v/>
      </c>
      <c r="G346" s="52"/>
      <c r="H346" s="24" t="str">
        <f t="shared" si="21"/>
        <v/>
      </c>
      <c r="I346" s="30">
        <f t="shared" si="19"/>
        <v>0</v>
      </c>
    </row>
    <row r="347" spans="1:9">
      <c r="A347" s="34">
        <v>20819</v>
      </c>
      <c r="B347" s="34" t="s">
        <v>401</v>
      </c>
      <c r="C347" s="48">
        <f>C348+C349</f>
        <v>423</v>
      </c>
      <c r="D347" s="48">
        <f>D348+D349</f>
        <v>458</v>
      </c>
      <c r="E347" s="49">
        <f>SUM(E348:E349)</f>
        <v>421</v>
      </c>
      <c r="F347" s="16">
        <f t="shared" si="20"/>
        <v>91.9213973799127</v>
      </c>
      <c r="G347" s="49">
        <f>SUM(G348:G349)</f>
        <v>550</v>
      </c>
      <c r="H347" s="17">
        <f t="shared" si="21"/>
        <v>-23.4545454545455</v>
      </c>
      <c r="I347" s="29">
        <f t="shared" si="19"/>
        <v>-129</v>
      </c>
    </row>
    <row r="348" spans="1:9">
      <c r="A348" s="31">
        <v>2081901</v>
      </c>
      <c r="B348" s="32" t="s">
        <v>402</v>
      </c>
      <c r="C348" s="50">
        <v>9</v>
      </c>
      <c r="D348" s="51">
        <v>16</v>
      </c>
      <c r="E348" s="52">
        <v>5</v>
      </c>
      <c r="F348" s="23">
        <f t="shared" si="20"/>
        <v>31.25</v>
      </c>
      <c r="G348" s="52">
        <v>6</v>
      </c>
      <c r="H348" s="24">
        <f t="shared" si="21"/>
        <v>-16.6666666666667</v>
      </c>
      <c r="I348" s="30">
        <f t="shared" ref="I348:I414" si="22">E348-G348</f>
        <v>-1</v>
      </c>
    </row>
    <row r="349" spans="1:9">
      <c r="A349" s="31">
        <v>2081902</v>
      </c>
      <c r="B349" s="32" t="s">
        <v>403</v>
      </c>
      <c r="C349" s="50">
        <v>414</v>
      </c>
      <c r="D349" s="51">
        <v>442</v>
      </c>
      <c r="E349" s="52">
        <v>416</v>
      </c>
      <c r="F349" s="23">
        <f t="shared" si="20"/>
        <v>94.1176470588235</v>
      </c>
      <c r="G349" s="52">
        <v>544</v>
      </c>
      <c r="H349" s="24">
        <f t="shared" si="21"/>
        <v>-23.5294117647059</v>
      </c>
      <c r="I349" s="30">
        <f t="shared" si="22"/>
        <v>-128</v>
      </c>
    </row>
    <row r="350" spans="1:9">
      <c r="A350" s="34">
        <v>20820</v>
      </c>
      <c r="B350" s="34" t="s">
        <v>404</v>
      </c>
      <c r="C350" s="48">
        <f>C351+C352</f>
        <v>0</v>
      </c>
      <c r="D350" s="48">
        <f>D351+D352</f>
        <v>17</v>
      </c>
      <c r="E350" s="49">
        <f>SUM(E351:E352)</f>
        <v>4</v>
      </c>
      <c r="F350" s="16">
        <f t="shared" si="20"/>
        <v>23.5294117647059</v>
      </c>
      <c r="G350" s="49">
        <f>SUM(G351:G352)</f>
        <v>13</v>
      </c>
      <c r="H350" s="17">
        <f t="shared" si="21"/>
        <v>-69.2307692307692</v>
      </c>
      <c r="I350" s="29">
        <f t="shared" si="22"/>
        <v>-9</v>
      </c>
    </row>
    <row r="351" spans="1:9">
      <c r="A351" s="31">
        <v>2082001</v>
      </c>
      <c r="B351" s="32" t="s">
        <v>405</v>
      </c>
      <c r="C351" s="50"/>
      <c r="D351" s="51">
        <v>17</v>
      </c>
      <c r="E351" s="52">
        <v>4</v>
      </c>
      <c r="F351" s="23">
        <f t="shared" si="20"/>
        <v>23.5294117647059</v>
      </c>
      <c r="G351" s="52">
        <v>13</v>
      </c>
      <c r="H351" s="24">
        <f t="shared" si="21"/>
        <v>-69.2307692307692</v>
      </c>
      <c r="I351" s="30">
        <f t="shared" si="22"/>
        <v>-9</v>
      </c>
    </row>
    <row r="352" hidden="1" spans="1:9">
      <c r="A352" s="31">
        <v>2082002</v>
      </c>
      <c r="B352" s="32" t="s">
        <v>406</v>
      </c>
      <c r="C352" s="50"/>
      <c r="D352" s="51"/>
      <c r="E352" s="52"/>
      <c r="F352" s="23" t="str">
        <f t="shared" si="20"/>
        <v/>
      </c>
      <c r="G352" s="52"/>
      <c r="H352" s="24" t="str">
        <f t="shared" si="21"/>
        <v/>
      </c>
      <c r="I352" s="30">
        <f t="shared" si="22"/>
        <v>0</v>
      </c>
    </row>
    <row r="353" spans="1:9">
      <c r="A353" s="34">
        <v>20821</v>
      </c>
      <c r="B353" s="34" t="s">
        <v>407</v>
      </c>
      <c r="C353" s="48">
        <f>C354+C355</f>
        <v>75</v>
      </c>
      <c r="D353" s="48">
        <f>D354+D355</f>
        <v>98</v>
      </c>
      <c r="E353" s="49">
        <f>SUM(E354:E355)</f>
        <v>63</v>
      </c>
      <c r="F353" s="16">
        <f t="shared" si="20"/>
        <v>64.2857142857143</v>
      </c>
      <c r="G353" s="49">
        <f>SUM(G354:G355)</f>
        <v>70</v>
      </c>
      <c r="H353" s="17">
        <f t="shared" si="21"/>
        <v>-10</v>
      </c>
      <c r="I353" s="29">
        <f t="shared" si="22"/>
        <v>-7</v>
      </c>
    </row>
    <row r="354" spans="1:9">
      <c r="A354" s="31">
        <v>2082101</v>
      </c>
      <c r="B354" s="32" t="s">
        <v>408</v>
      </c>
      <c r="C354" s="50">
        <v>4</v>
      </c>
      <c r="D354" s="51">
        <v>4</v>
      </c>
      <c r="E354" s="52">
        <v>3</v>
      </c>
      <c r="F354" s="23">
        <f t="shared" si="20"/>
        <v>75</v>
      </c>
      <c r="G354" s="52">
        <v>2</v>
      </c>
      <c r="H354" s="24">
        <f t="shared" si="21"/>
        <v>50</v>
      </c>
      <c r="I354" s="30">
        <f t="shared" si="22"/>
        <v>1</v>
      </c>
    </row>
    <row r="355" spans="1:9">
      <c r="A355" s="31">
        <v>2082102</v>
      </c>
      <c r="B355" s="32" t="s">
        <v>409</v>
      </c>
      <c r="C355" s="50">
        <v>71</v>
      </c>
      <c r="D355" s="51">
        <v>94</v>
      </c>
      <c r="E355" s="52">
        <v>60</v>
      </c>
      <c r="F355" s="23">
        <f t="shared" si="20"/>
        <v>63.8297872340426</v>
      </c>
      <c r="G355" s="52">
        <v>68</v>
      </c>
      <c r="H355" s="24">
        <f t="shared" si="21"/>
        <v>-11.7647058823529</v>
      </c>
      <c r="I355" s="30">
        <f t="shared" si="22"/>
        <v>-8</v>
      </c>
    </row>
    <row r="356" spans="1:9">
      <c r="A356" s="34">
        <v>20825</v>
      </c>
      <c r="B356" s="34" t="s">
        <v>410</v>
      </c>
      <c r="C356" s="48">
        <f>C357+C358</f>
        <v>3</v>
      </c>
      <c r="D356" s="48">
        <f>D357+D358</f>
        <v>3</v>
      </c>
      <c r="E356" s="49">
        <f>SUM(E357:E358)</f>
        <v>2</v>
      </c>
      <c r="F356" s="16">
        <f t="shared" si="20"/>
        <v>66.6666666666667</v>
      </c>
      <c r="G356" s="49">
        <f>SUM(G357:G358)</f>
        <v>0</v>
      </c>
      <c r="H356" s="17" t="str">
        <f t="shared" si="21"/>
        <v/>
      </c>
      <c r="I356" s="29">
        <f t="shared" si="22"/>
        <v>2</v>
      </c>
    </row>
    <row r="357" spans="1:9">
      <c r="A357" s="31">
        <v>2082501</v>
      </c>
      <c r="B357" s="32" t="s">
        <v>411</v>
      </c>
      <c r="C357" s="50">
        <v>3</v>
      </c>
      <c r="D357" s="51">
        <v>3</v>
      </c>
      <c r="E357" s="52">
        <v>2</v>
      </c>
      <c r="F357" s="23">
        <f t="shared" si="20"/>
        <v>66.6666666666667</v>
      </c>
      <c r="G357" s="52">
        <v>0</v>
      </c>
      <c r="H357" s="24" t="str">
        <f t="shared" si="21"/>
        <v/>
      </c>
      <c r="I357" s="30">
        <f t="shared" si="22"/>
        <v>2</v>
      </c>
    </row>
    <row r="358" hidden="1" spans="1:9">
      <c r="A358" s="31">
        <v>2082502</v>
      </c>
      <c r="B358" s="32" t="s">
        <v>412</v>
      </c>
      <c r="C358" s="50"/>
      <c r="D358" s="51"/>
      <c r="E358" s="52"/>
      <c r="F358" s="23" t="str">
        <f t="shared" si="20"/>
        <v/>
      </c>
      <c r="G358" s="52"/>
      <c r="H358" s="24" t="str">
        <f t="shared" si="21"/>
        <v/>
      </c>
      <c r="I358" s="30">
        <f t="shared" si="22"/>
        <v>0</v>
      </c>
    </row>
    <row r="359" spans="1:9">
      <c r="A359" s="34">
        <v>20826</v>
      </c>
      <c r="B359" s="34" t="s">
        <v>413</v>
      </c>
      <c r="C359" s="48">
        <f>C360+C361</f>
        <v>893</v>
      </c>
      <c r="D359" s="48">
        <f>D360+D361</f>
        <v>1440</v>
      </c>
      <c r="E359" s="49">
        <f>SUM(E360:E361)</f>
        <v>2124</v>
      </c>
      <c r="F359" s="16">
        <f t="shared" si="20"/>
        <v>147.5</v>
      </c>
      <c r="G359" s="49">
        <f>SUM(G360:G361)</f>
        <v>1860</v>
      </c>
      <c r="H359" s="17">
        <f t="shared" si="21"/>
        <v>14.1935483870968</v>
      </c>
      <c r="I359" s="29">
        <f t="shared" si="22"/>
        <v>264</v>
      </c>
    </row>
    <row r="360" ht="27" spans="1:9">
      <c r="A360" s="31">
        <v>2082602</v>
      </c>
      <c r="B360" s="32" t="s">
        <v>414</v>
      </c>
      <c r="C360" s="50">
        <v>845</v>
      </c>
      <c r="D360" s="51">
        <v>1392</v>
      </c>
      <c r="E360" s="52">
        <v>1231</v>
      </c>
      <c r="F360" s="23">
        <f t="shared" si="20"/>
        <v>88.433908045977</v>
      </c>
      <c r="G360" s="52">
        <v>1860</v>
      </c>
      <c r="H360" s="24">
        <f t="shared" si="21"/>
        <v>-33.8172043010753</v>
      </c>
      <c r="I360" s="30">
        <f t="shared" si="22"/>
        <v>-629</v>
      </c>
    </row>
    <row r="361" spans="1:9">
      <c r="A361" s="31">
        <v>2082699</v>
      </c>
      <c r="B361" s="32" t="s">
        <v>415</v>
      </c>
      <c r="C361" s="50">
        <v>48</v>
      </c>
      <c r="D361" s="51">
        <v>48</v>
      </c>
      <c r="E361" s="52">
        <v>893</v>
      </c>
      <c r="F361" s="23">
        <f t="shared" si="20"/>
        <v>1860.41666666667</v>
      </c>
      <c r="G361" s="52">
        <v>0</v>
      </c>
      <c r="H361" s="24" t="str">
        <f t="shared" si="21"/>
        <v/>
      </c>
      <c r="I361" s="30">
        <f t="shared" si="22"/>
        <v>893</v>
      </c>
    </row>
    <row r="362" spans="1:9">
      <c r="A362" s="34">
        <v>20828</v>
      </c>
      <c r="B362" s="34" t="s">
        <v>416</v>
      </c>
      <c r="C362" s="48">
        <f>SUM(C363:C367)</f>
        <v>5</v>
      </c>
      <c r="D362" s="48">
        <f>SUM(D363:D367)</f>
        <v>7</v>
      </c>
      <c r="E362" s="49">
        <f>SUM(E363:E367)</f>
        <v>5</v>
      </c>
      <c r="F362" s="16">
        <f t="shared" si="20"/>
        <v>71.4285714285714</v>
      </c>
      <c r="G362" s="49">
        <f>SUM(G363:G367)</f>
        <v>0</v>
      </c>
      <c r="H362" s="17" t="str">
        <f t="shared" si="21"/>
        <v/>
      </c>
      <c r="I362" s="29">
        <f t="shared" si="22"/>
        <v>5</v>
      </c>
    </row>
    <row r="363" hidden="1" spans="1:9">
      <c r="A363" s="31">
        <v>2082801</v>
      </c>
      <c r="B363" s="32" t="s">
        <v>148</v>
      </c>
      <c r="C363" s="49"/>
      <c r="D363" s="51"/>
      <c r="E363" s="59"/>
      <c r="F363" s="23" t="str">
        <f t="shared" si="20"/>
        <v/>
      </c>
      <c r="G363" s="59"/>
      <c r="H363" s="24" t="str">
        <f t="shared" si="21"/>
        <v/>
      </c>
      <c r="I363" s="30">
        <f t="shared" si="22"/>
        <v>0</v>
      </c>
    </row>
    <row r="364" hidden="1" spans="1:9">
      <c r="A364" s="31">
        <v>2082802</v>
      </c>
      <c r="B364" s="32" t="s">
        <v>149</v>
      </c>
      <c r="C364" s="49"/>
      <c r="D364" s="51"/>
      <c r="E364" s="59"/>
      <c r="F364" s="23" t="str">
        <f t="shared" si="20"/>
        <v/>
      </c>
      <c r="G364" s="59"/>
      <c r="H364" s="24" t="str">
        <f t="shared" si="21"/>
        <v/>
      </c>
      <c r="I364" s="30">
        <f t="shared" si="22"/>
        <v>0</v>
      </c>
    </row>
    <row r="365" hidden="1" spans="1:9">
      <c r="A365" s="31">
        <v>2082804</v>
      </c>
      <c r="B365" s="32" t="s">
        <v>417</v>
      </c>
      <c r="C365" s="50"/>
      <c r="D365" s="51"/>
      <c r="E365" s="52"/>
      <c r="F365" s="23" t="str">
        <f t="shared" si="20"/>
        <v/>
      </c>
      <c r="G365" s="52"/>
      <c r="H365" s="24" t="str">
        <f t="shared" si="21"/>
        <v/>
      </c>
      <c r="I365" s="30">
        <f t="shared" si="22"/>
        <v>0</v>
      </c>
    </row>
    <row r="366" hidden="1" spans="1:9">
      <c r="A366" s="31">
        <v>2082850</v>
      </c>
      <c r="B366" s="32" t="s">
        <v>166</v>
      </c>
      <c r="C366" s="50"/>
      <c r="D366" s="51"/>
      <c r="E366" s="59"/>
      <c r="F366" s="23" t="str">
        <f t="shared" ref="F366:F431" si="23">IFERROR(E366/D366*100,"")</f>
        <v/>
      </c>
      <c r="G366" s="59"/>
      <c r="H366" s="24" t="str">
        <f t="shared" ref="H366:H431" si="24">IFERROR(I366/G366*100,"")</f>
        <v/>
      </c>
      <c r="I366" s="30">
        <f t="shared" si="22"/>
        <v>0</v>
      </c>
    </row>
    <row r="367" spans="1:9">
      <c r="A367" s="31">
        <v>2082899</v>
      </c>
      <c r="B367" s="32" t="s">
        <v>418</v>
      </c>
      <c r="C367" s="50">
        <v>5</v>
      </c>
      <c r="D367" s="51">
        <v>7</v>
      </c>
      <c r="E367" s="52">
        <v>5</v>
      </c>
      <c r="F367" s="23">
        <f t="shared" si="23"/>
        <v>71.4285714285714</v>
      </c>
      <c r="G367" s="52">
        <v>0</v>
      </c>
      <c r="H367" s="24" t="str">
        <f t="shared" si="24"/>
        <v/>
      </c>
      <c r="I367" s="30">
        <f t="shared" si="22"/>
        <v>5</v>
      </c>
    </row>
    <row r="368" spans="1:9">
      <c r="A368" s="34">
        <v>20899</v>
      </c>
      <c r="B368" s="34" t="s">
        <v>419</v>
      </c>
      <c r="C368" s="48">
        <f>C369</f>
        <v>5</v>
      </c>
      <c r="D368" s="48">
        <f>D369</f>
        <v>71</v>
      </c>
      <c r="E368" s="49">
        <f>E369</f>
        <v>72</v>
      </c>
      <c r="F368" s="16">
        <f t="shared" si="23"/>
        <v>101.408450704225</v>
      </c>
      <c r="G368" s="49">
        <f>G369</f>
        <v>101</v>
      </c>
      <c r="H368" s="17">
        <f t="shared" si="24"/>
        <v>-28.7128712871287</v>
      </c>
      <c r="I368" s="29">
        <f t="shared" si="22"/>
        <v>-29</v>
      </c>
    </row>
    <row r="369" spans="1:9">
      <c r="A369" s="31">
        <v>2089901</v>
      </c>
      <c r="B369" s="32" t="s">
        <v>420</v>
      </c>
      <c r="C369" s="50">
        <v>5</v>
      </c>
      <c r="D369" s="51">
        <v>71</v>
      </c>
      <c r="E369" s="52">
        <v>72</v>
      </c>
      <c r="F369" s="23">
        <f t="shared" si="23"/>
        <v>101.408450704225</v>
      </c>
      <c r="G369" s="52">
        <v>101</v>
      </c>
      <c r="H369" s="24">
        <f t="shared" si="24"/>
        <v>-28.7128712871287</v>
      </c>
      <c r="I369" s="30">
        <f t="shared" si="22"/>
        <v>-29</v>
      </c>
    </row>
    <row r="370" spans="1:9">
      <c r="A370" s="34">
        <v>210</v>
      </c>
      <c r="B370" s="34" t="s">
        <v>421</v>
      </c>
      <c r="C370" s="48">
        <f>C371+C376+C382+C386+C394+C396+C402+C409+C412+C416+C418+C422+C424</f>
        <v>2091</v>
      </c>
      <c r="D370" s="48">
        <f>D371+D376+D382+D386+D394+D396+D402+D409+D412+D416+D418+D422+D424</f>
        <v>3606</v>
      </c>
      <c r="E370" s="49">
        <f>E371+E376+E382+E386+E394+E396+E402+E409+E412+E416+E418+E422+E424</f>
        <v>2466</v>
      </c>
      <c r="F370" s="16">
        <f t="shared" si="23"/>
        <v>68.3860232945091</v>
      </c>
      <c r="G370" s="49">
        <f>G371+G376+G382+G386+G394+G396+G400+G402+G409+G412+G416+G418+G422+G424</f>
        <v>2320</v>
      </c>
      <c r="H370" s="17">
        <f t="shared" si="24"/>
        <v>6.29310344827586</v>
      </c>
      <c r="I370" s="29">
        <f t="shared" si="22"/>
        <v>146</v>
      </c>
    </row>
    <row r="371" hidden="1" spans="1:9">
      <c r="A371" s="34">
        <v>21001</v>
      </c>
      <c r="B371" s="34" t="s">
        <v>422</v>
      </c>
      <c r="C371" s="48">
        <f>SUM(C372:C375)</f>
        <v>0</v>
      </c>
      <c r="D371" s="48">
        <f>SUM(D372:D375)</f>
        <v>0</v>
      </c>
      <c r="E371" s="49">
        <f>SUM(E372:E375)</f>
        <v>0</v>
      </c>
      <c r="F371" s="16" t="str">
        <f t="shared" si="23"/>
        <v/>
      </c>
      <c r="G371" s="49">
        <f>SUM(G372:G375)</f>
        <v>0</v>
      </c>
      <c r="H371" s="17" t="str">
        <f t="shared" si="24"/>
        <v/>
      </c>
      <c r="I371" s="29">
        <f t="shared" si="22"/>
        <v>0</v>
      </c>
    </row>
    <row r="372" hidden="1" spans="1:9">
      <c r="A372" s="31">
        <v>2100101</v>
      </c>
      <c r="B372" s="32" t="s">
        <v>148</v>
      </c>
      <c r="C372" s="50"/>
      <c r="D372" s="51"/>
      <c r="E372" s="52"/>
      <c r="F372" s="23" t="str">
        <f t="shared" si="23"/>
        <v/>
      </c>
      <c r="G372" s="52"/>
      <c r="H372" s="24" t="str">
        <f t="shared" si="24"/>
        <v/>
      </c>
      <c r="I372" s="30">
        <f t="shared" si="22"/>
        <v>0</v>
      </c>
    </row>
    <row r="373" hidden="1" spans="1:9">
      <c r="A373" s="31">
        <v>2100102</v>
      </c>
      <c r="B373" s="32" t="s">
        <v>149</v>
      </c>
      <c r="C373" s="50"/>
      <c r="D373" s="51"/>
      <c r="E373" s="52"/>
      <c r="F373" s="23" t="str">
        <f t="shared" si="23"/>
        <v/>
      </c>
      <c r="G373" s="52"/>
      <c r="H373" s="24" t="str">
        <f t="shared" si="24"/>
        <v/>
      </c>
      <c r="I373" s="30">
        <f t="shared" si="22"/>
        <v>0</v>
      </c>
    </row>
    <row r="374" hidden="1" spans="1:9">
      <c r="A374" s="31">
        <v>2100103</v>
      </c>
      <c r="B374" s="32" t="s">
        <v>150</v>
      </c>
      <c r="C374" s="50"/>
      <c r="D374" s="51"/>
      <c r="E374" s="52"/>
      <c r="F374" s="23" t="str">
        <f t="shared" si="23"/>
        <v/>
      </c>
      <c r="G374" s="52"/>
      <c r="H374" s="24" t="str">
        <f t="shared" si="24"/>
        <v/>
      </c>
      <c r="I374" s="30">
        <f t="shared" si="22"/>
        <v>0</v>
      </c>
    </row>
    <row r="375" hidden="1" spans="1:9">
      <c r="A375" s="31">
        <v>2100199</v>
      </c>
      <c r="B375" s="32" t="s">
        <v>423</v>
      </c>
      <c r="C375" s="50"/>
      <c r="D375" s="51"/>
      <c r="E375" s="52"/>
      <c r="F375" s="23" t="str">
        <f t="shared" si="23"/>
        <v/>
      </c>
      <c r="G375" s="52"/>
      <c r="H375" s="24" t="str">
        <f t="shared" si="24"/>
        <v/>
      </c>
      <c r="I375" s="30">
        <f t="shared" si="22"/>
        <v>0</v>
      </c>
    </row>
    <row r="376" hidden="1" spans="1:9">
      <c r="A376" s="34">
        <v>21002</v>
      </c>
      <c r="B376" s="34" t="s">
        <v>424</v>
      </c>
      <c r="C376" s="48">
        <f>SUM(C377:C381)</f>
        <v>0</v>
      </c>
      <c r="D376" s="48">
        <f>SUM(D377:D381)</f>
        <v>0</v>
      </c>
      <c r="E376" s="49">
        <f>SUM(E377:E381)</f>
        <v>0</v>
      </c>
      <c r="F376" s="16" t="str">
        <f t="shared" si="23"/>
        <v/>
      </c>
      <c r="G376" s="49">
        <f>SUM(G377:G381)</f>
        <v>0</v>
      </c>
      <c r="H376" s="17" t="str">
        <f t="shared" si="24"/>
        <v/>
      </c>
      <c r="I376" s="29">
        <f t="shared" si="22"/>
        <v>0</v>
      </c>
    </row>
    <row r="377" hidden="1" spans="1:9">
      <c r="A377" s="31">
        <v>2100201</v>
      </c>
      <c r="B377" s="32" t="s">
        <v>425</v>
      </c>
      <c r="C377" s="50"/>
      <c r="D377" s="51"/>
      <c r="E377" s="52"/>
      <c r="F377" s="23" t="str">
        <f t="shared" si="23"/>
        <v/>
      </c>
      <c r="G377" s="52"/>
      <c r="H377" s="24" t="str">
        <f t="shared" si="24"/>
        <v/>
      </c>
      <c r="I377" s="30">
        <f t="shared" si="22"/>
        <v>0</v>
      </c>
    </row>
    <row r="378" hidden="1" spans="1:9">
      <c r="A378" s="31">
        <v>2100202</v>
      </c>
      <c r="B378" s="32" t="s">
        <v>426</v>
      </c>
      <c r="C378" s="50"/>
      <c r="D378" s="51"/>
      <c r="E378" s="52"/>
      <c r="F378" s="23" t="str">
        <f t="shared" si="23"/>
        <v/>
      </c>
      <c r="G378" s="52"/>
      <c r="H378" s="24" t="str">
        <f t="shared" si="24"/>
        <v/>
      </c>
      <c r="I378" s="30">
        <f t="shared" si="22"/>
        <v>0</v>
      </c>
    </row>
    <row r="379" hidden="1" spans="1:9">
      <c r="A379" s="31">
        <v>2100206</v>
      </c>
      <c r="B379" s="32" t="s">
        <v>427</v>
      </c>
      <c r="C379" s="50"/>
      <c r="D379" s="51"/>
      <c r="E379" s="52"/>
      <c r="F379" s="23" t="str">
        <f t="shared" si="23"/>
        <v/>
      </c>
      <c r="G379" s="52"/>
      <c r="H379" s="24" t="str">
        <f t="shared" si="24"/>
        <v/>
      </c>
      <c r="I379" s="30">
        <f t="shared" si="22"/>
        <v>0</v>
      </c>
    </row>
    <row r="380" hidden="1" spans="1:9">
      <c r="A380" s="31">
        <v>2100208</v>
      </c>
      <c r="B380" s="32" t="s">
        <v>428</v>
      </c>
      <c r="C380" s="50"/>
      <c r="D380" s="51"/>
      <c r="E380" s="52"/>
      <c r="F380" s="23" t="str">
        <f t="shared" si="23"/>
        <v/>
      </c>
      <c r="G380" s="52"/>
      <c r="H380" s="24" t="str">
        <f t="shared" si="24"/>
        <v/>
      </c>
      <c r="I380" s="30">
        <f t="shared" si="22"/>
        <v>0</v>
      </c>
    </row>
    <row r="381" hidden="1" spans="1:9">
      <c r="A381" s="31">
        <v>2100299</v>
      </c>
      <c r="B381" s="32" t="s">
        <v>429</v>
      </c>
      <c r="C381" s="50"/>
      <c r="D381" s="51"/>
      <c r="E381" s="52"/>
      <c r="F381" s="23" t="str">
        <f t="shared" si="23"/>
        <v/>
      </c>
      <c r="G381" s="52"/>
      <c r="H381" s="24" t="str">
        <f t="shared" si="24"/>
        <v/>
      </c>
      <c r="I381" s="30">
        <f t="shared" si="22"/>
        <v>0</v>
      </c>
    </row>
    <row r="382" spans="1:9">
      <c r="A382" s="34">
        <v>21003</v>
      </c>
      <c r="B382" s="34" t="s">
        <v>430</v>
      </c>
      <c r="C382" s="48">
        <f>SUM(C383:C385)</f>
        <v>647</v>
      </c>
      <c r="D382" s="48">
        <f>SUM(D383:D385)</f>
        <v>918</v>
      </c>
      <c r="E382" s="49">
        <f>SUM(E383:E385)</f>
        <v>57</v>
      </c>
      <c r="F382" s="16">
        <f t="shared" si="23"/>
        <v>6.20915032679739</v>
      </c>
      <c r="G382" s="49">
        <f>SUM(G383:G385)</f>
        <v>77</v>
      </c>
      <c r="H382" s="17">
        <f t="shared" si="24"/>
        <v>-25.974025974026</v>
      </c>
      <c r="I382" s="29">
        <f t="shared" si="22"/>
        <v>-20</v>
      </c>
    </row>
    <row r="383" hidden="1" spans="1:9">
      <c r="A383" s="31">
        <v>2100301</v>
      </c>
      <c r="B383" s="32" t="s">
        <v>431</v>
      </c>
      <c r="C383" s="50"/>
      <c r="D383" s="51"/>
      <c r="E383" s="52"/>
      <c r="F383" s="23" t="str">
        <f t="shared" si="23"/>
        <v/>
      </c>
      <c r="G383" s="52"/>
      <c r="H383" s="24" t="str">
        <f t="shared" si="24"/>
        <v/>
      </c>
      <c r="I383" s="30">
        <f t="shared" si="22"/>
        <v>0</v>
      </c>
    </row>
    <row r="384" spans="1:9">
      <c r="A384" s="31">
        <v>2100302</v>
      </c>
      <c r="B384" s="32" t="s">
        <v>432</v>
      </c>
      <c r="C384" s="50">
        <v>595</v>
      </c>
      <c r="D384" s="51">
        <v>848</v>
      </c>
      <c r="E384" s="52">
        <v>0</v>
      </c>
      <c r="F384" s="23">
        <f t="shared" si="23"/>
        <v>0</v>
      </c>
      <c r="G384" s="52">
        <v>4</v>
      </c>
      <c r="H384" s="24">
        <f t="shared" si="24"/>
        <v>-100</v>
      </c>
      <c r="I384" s="30">
        <f t="shared" si="22"/>
        <v>-4</v>
      </c>
    </row>
    <row r="385" spans="1:9">
      <c r="A385" s="31">
        <v>2100399</v>
      </c>
      <c r="B385" s="32" t="s">
        <v>433</v>
      </c>
      <c r="C385" s="50">
        <v>52</v>
      </c>
      <c r="D385" s="51">
        <v>70</v>
      </c>
      <c r="E385" s="52">
        <v>57</v>
      </c>
      <c r="F385" s="23">
        <f t="shared" si="23"/>
        <v>81.4285714285714</v>
      </c>
      <c r="G385" s="52">
        <v>73</v>
      </c>
      <c r="H385" s="24">
        <f t="shared" si="24"/>
        <v>-21.9178082191781</v>
      </c>
      <c r="I385" s="30">
        <f t="shared" si="22"/>
        <v>-16</v>
      </c>
    </row>
    <row r="386" spans="1:9">
      <c r="A386" s="34">
        <v>21004</v>
      </c>
      <c r="B386" s="34" t="s">
        <v>434</v>
      </c>
      <c r="C386" s="48">
        <f>SUM(C387:C393)</f>
        <v>0</v>
      </c>
      <c r="D386" s="48">
        <f>SUM(D387:D393)</f>
        <v>159</v>
      </c>
      <c r="E386" s="49">
        <f>SUM(E387:E393)</f>
        <v>9</v>
      </c>
      <c r="F386" s="16">
        <f t="shared" si="23"/>
        <v>5.66037735849057</v>
      </c>
      <c r="G386" s="49">
        <f>SUM(G387:G393)</f>
        <v>10</v>
      </c>
      <c r="H386" s="17">
        <f t="shared" si="24"/>
        <v>-10</v>
      </c>
      <c r="I386" s="29">
        <f t="shared" si="22"/>
        <v>-1</v>
      </c>
    </row>
    <row r="387" hidden="1" spans="1:9">
      <c r="A387" s="31">
        <v>2100401</v>
      </c>
      <c r="B387" s="32" t="s">
        <v>435</v>
      </c>
      <c r="C387" s="50"/>
      <c r="D387" s="51"/>
      <c r="E387" s="52"/>
      <c r="F387" s="23" t="str">
        <f t="shared" si="23"/>
        <v/>
      </c>
      <c r="G387" s="52"/>
      <c r="H387" s="24" t="str">
        <f t="shared" si="24"/>
        <v/>
      </c>
      <c r="I387" s="30">
        <f t="shared" si="22"/>
        <v>0</v>
      </c>
    </row>
    <row r="388" hidden="1" spans="1:9">
      <c r="A388" s="31">
        <v>2100402</v>
      </c>
      <c r="B388" s="32" t="s">
        <v>436</v>
      </c>
      <c r="C388" s="50"/>
      <c r="D388" s="51"/>
      <c r="E388" s="52"/>
      <c r="F388" s="23" t="str">
        <f t="shared" si="23"/>
        <v/>
      </c>
      <c r="G388" s="52"/>
      <c r="H388" s="24" t="str">
        <f t="shared" si="24"/>
        <v/>
      </c>
      <c r="I388" s="30">
        <f t="shared" si="22"/>
        <v>0</v>
      </c>
    </row>
    <row r="389" hidden="1" spans="1:9">
      <c r="A389" s="31">
        <v>2100407</v>
      </c>
      <c r="B389" s="32" t="s">
        <v>437</v>
      </c>
      <c r="C389" s="50"/>
      <c r="D389" s="51"/>
      <c r="E389" s="52"/>
      <c r="F389" s="23" t="str">
        <f t="shared" si="23"/>
        <v/>
      </c>
      <c r="G389" s="52"/>
      <c r="H389" s="24" t="str">
        <f t="shared" si="24"/>
        <v/>
      </c>
      <c r="I389" s="30">
        <f t="shared" si="22"/>
        <v>0</v>
      </c>
    </row>
    <row r="390" spans="1:9">
      <c r="A390" s="31">
        <v>2100408</v>
      </c>
      <c r="B390" s="32" t="s">
        <v>438</v>
      </c>
      <c r="C390" s="50">
        <v>0</v>
      </c>
      <c r="D390" s="51">
        <v>149</v>
      </c>
      <c r="E390" s="52">
        <v>0</v>
      </c>
      <c r="F390" s="23">
        <f t="shared" si="23"/>
        <v>0</v>
      </c>
      <c r="G390" s="52">
        <v>0</v>
      </c>
      <c r="H390" s="24" t="str">
        <f t="shared" si="24"/>
        <v/>
      </c>
      <c r="I390" s="30">
        <f t="shared" si="22"/>
        <v>0</v>
      </c>
    </row>
    <row r="391" spans="1:9">
      <c r="A391" s="31">
        <v>2100409</v>
      </c>
      <c r="B391" s="32" t="s">
        <v>439</v>
      </c>
      <c r="C391" s="50">
        <v>0</v>
      </c>
      <c r="D391" s="51">
        <v>1</v>
      </c>
      <c r="E391" s="52">
        <v>1</v>
      </c>
      <c r="F391" s="23">
        <f t="shared" si="23"/>
        <v>100</v>
      </c>
      <c r="G391" s="52">
        <v>10</v>
      </c>
      <c r="H391" s="24">
        <f t="shared" si="24"/>
        <v>-90</v>
      </c>
      <c r="I391" s="30">
        <f t="shared" si="22"/>
        <v>-9</v>
      </c>
    </row>
    <row r="392" hidden="1" spans="1:9">
      <c r="A392" s="31">
        <v>2100410</v>
      </c>
      <c r="B392" s="32" t="s">
        <v>440</v>
      </c>
      <c r="C392" s="50"/>
      <c r="D392" s="51"/>
      <c r="E392" s="52"/>
      <c r="F392" s="23" t="str">
        <f t="shared" si="23"/>
        <v/>
      </c>
      <c r="G392" s="52"/>
      <c r="H392" s="24" t="str">
        <f t="shared" si="24"/>
        <v/>
      </c>
      <c r="I392" s="30">
        <f t="shared" si="22"/>
        <v>0</v>
      </c>
    </row>
    <row r="393" spans="1:9">
      <c r="A393" s="31">
        <v>2100499</v>
      </c>
      <c r="B393" s="32" t="s">
        <v>441</v>
      </c>
      <c r="C393" s="50">
        <v>0</v>
      </c>
      <c r="D393" s="51">
        <v>9</v>
      </c>
      <c r="E393" s="52">
        <v>8</v>
      </c>
      <c r="F393" s="23">
        <f t="shared" si="23"/>
        <v>88.8888888888889</v>
      </c>
      <c r="G393" s="52">
        <v>0</v>
      </c>
      <c r="H393" s="24" t="str">
        <f t="shared" si="24"/>
        <v/>
      </c>
      <c r="I393" s="30">
        <f t="shared" si="22"/>
        <v>8</v>
      </c>
    </row>
    <row r="394" hidden="1" spans="1:9">
      <c r="A394" s="34">
        <v>21006</v>
      </c>
      <c r="B394" s="34" t="s">
        <v>442</v>
      </c>
      <c r="C394" s="48">
        <f>C395</f>
        <v>0</v>
      </c>
      <c r="D394" s="48">
        <f>D395</f>
        <v>0</v>
      </c>
      <c r="E394" s="49">
        <f>E395</f>
        <v>0</v>
      </c>
      <c r="F394" s="16" t="str">
        <f t="shared" si="23"/>
        <v/>
      </c>
      <c r="G394" s="49">
        <f>G395</f>
        <v>0</v>
      </c>
      <c r="H394" s="17" t="str">
        <f t="shared" si="24"/>
        <v/>
      </c>
      <c r="I394" s="29">
        <f t="shared" si="22"/>
        <v>0</v>
      </c>
    </row>
    <row r="395" hidden="1" spans="1:9">
      <c r="A395" s="31">
        <v>2100601</v>
      </c>
      <c r="B395" s="32" t="s">
        <v>443</v>
      </c>
      <c r="C395" s="50"/>
      <c r="D395" s="51"/>
      <c r="E395" s="52"/>
      <c r="F395" s="23" t="str">
        <f t="shared" si="23"/>
        <v/>
      </c>
      <c r="G395" s="52"/>
      <c r="H395" s="24" t="str">
        <f t="shared" si="24"/>
        <v/>
      </c>
      <c r="I395" s="30">
        <f t="shared" si="22"/>
        <v>0</v>
      </c>
    </row>
    <row r="396" spans="1:9">
      <c r="A396" s="34">
        <v>21007</v>
      </c>
      <c r="B396" s="34" t="s">
        <v>444</v>
      </c>
      <c r="C396" s="48">
        <f>SUM(C397:C399)</f>
        <v>440</v>
      </c>
      <c r="D396" s="48">
        <f>SUM(D397:D399)</f>
        <v>569</v>
      </c>
      <c r="E396" s="49">
        <f>SUM(E397:E399)</f>
        <v>481</v>
      </c>
      <c r="F396" s="16">
        <f t="shared" si="23"/>
        <v>84.5342706502636</v>
      </c>
      <c r="G396" s="49">
        <f>SUM(G397:G399)</f>
        <v>490</v>
      </c>
      <c r="H396" s="17">
        <f t="shared" si="24"/>
        <v>-1.83673469387755</v>
      </c>
      <c r="I396" s="29">
        <f t="shared" si="22"/>
        <v>-9</v>
      </c>
    </row>
    <row r="397" hidden="1" spans="1:9">
      <c r="A397" s="31">
        <v>2100716</v>
      </c>
      <c r="B397" s="32" t="s">
        <v>445</v>
      </c>
      <c r="C397" s="50"/>
      <c r="D397" s="51"/>
      <c r="E397" s="52"/>
      <c r="F397" s="23" t="str">
        <f t="shared" si="23"/>
        <v/>
      </c>
      <c r="G397" s="52"/>
      <c r="H397" s="24" t="str">
        <f t="shared" si="24"/>
        <v/>
      </c>
      <c r="I397" s="30">
        <f t="shared" si="22"/>
        <v>0</v>
      </c>
    </row>
    <row r="398" spans="1:9">
      <c r="A398" s="31">
        <v>2100717</v>
      </c>
      <c r="B398" s="32" t="s">
        <v>446</v>
      </c>
      <c r="C398" s="50">
        <v>440</v>
      </c>
      <c r="D398" s="51">
        <v>413</v>
      </c>
      <c r="E398" s="52">
        <v>277</v>
      </c>
      <c r="F398" s="23">
        <f t="shared" si="23"/>
        <v>67.0702179176755</v>
      </c>
      <c r="G398" s="52">
        <v>398</v>
      </c>
      <c r="H398" s="24">
        <f t="shared" si="24"/>
        <v>-30.4020100502513</v>
      </c>
      <c r="I398" s="30">
        <f t="shared" si="22"/>
        <v>-121</v>
      </c>
    </row>
    <row r="399" spans="1:9">
      <c r="A399" s="31">
        <v>2100799</v>
      </c>
      <c r="B399" s="32" t="s">
        <v>447</v>
      </c>
      <c r="C399" s="50">
        <v>0</v>
      </c>
      <c r="D399" s="51">
        <v>156</v>
      </c>
      <c r="E399" s="52">
        <v>204</v>
      </c>
      <c r="F399" s="23">
        <f t="shared" si="23"/>
        <v>130.769230769231</v>
      </c>
      <c r="G399" s="52">
        <v>92</v>
      </c>
      <c r="H399" s="24">
        <f t="shared" si="24"/>
        <v>121.739130434783</v>
      </c>
      <c r="I399" s="30">
        <f t="shared" si="22"/>
        <v>112</v>
      </c>
    </row>
    <row r="400" s="41" customFormat="1" spans="1:9">
      <c r="A400" s="34">
        <v>21010</v>
      </c>
      <c r="B400" s="34" t="s">
        <v>448</v>
      </c>
      <c r="C400" s="53">
        <v>0</v>
      </c>
      <c r="D400" s="48">
        <v>0</v>
      </c>
      <c r="E400" s="49">
        <v>0</v>
      </c>
      <c r="F400" s="23" t="str">
        <f t="shared" si="23"/>
        <v/>
      </c>
      <c r="G400" s="49">
        <v>1</v>
      </c>
      <c r="H400" s="24">
        <f t="shared" si="24"/>
        <v>-100</v>
      </c>
      <c r="I400" s="30">
        <f t="shared" si="22"/>
        <v>-1</v>
      </c>
    </row>
    <row r="401" spans="1:9">
      <c r="A401" s="31">
        <v>2101099</v>
      </c>
      <c r="B401" s="32" t="s">
        <v>449</v>
      </c>
      <c r="C401" s="50">
        <v>0</v>
      </c>
      <c r="D401" s="51">
        <v>0</v>
      </c>
      <c r="E401" s="52">
        <v>0</v>
      </c>
      <c r="F401" s="23" t="str">
        <f t="shared" si="23"/>
        <v/>
      </c>
      <c r="G401" s="52">
        <v>1</v>
      </c>
      <c r="H401" s="24">
        <f t="shared" si="24"/>
        <v>-100</v>
      </c>
      <c r="I401" s="30">
        <f t="shared" si="22"/>
        <v>-1</v>
      </c>
    </row>
    <row r="402" spans="1:9">
      <c r="A402" s="34">
        <v>21011</v>
      </c>
      <c r="B402" s="34" t="s">
        <v>450</v>
      </c>
      <c r="C402" s="48">
        <f>C403+C404+C407+C408</f>
        <v>473</v>
      </c>
      <c r="D402" s="48">
        <f>D403+D404+D407+D408</f>
        <v>473</v>
      </c>
      <c r="E402" s="49">
        <f>E403+E404+E407+E408</f>
        <v>401</v>
      </c>
      <c r="F402" s="16">
        <f t="shared" si="23"/>
        <v>84.7780126849894</v>
      </c>
      <c r="G402" s="49">
        <f>G403+G404+G407+G408</f>
        <v>236</v>
      </c>
      <c r="H402" s="17">
        <f t="shared" si="24"/>
        <v>69.9152542372881</v>
      </c>
      <c r="I402" s="29">
        <f t="shared" si="22"/>
        <v>165</v>
      </c>
    </row>
    <row r="403" spans="1:9">
      <c r="A403" s="31">
        <v>2101101</v>
      </c>
      <c r="B403" s="32" t="s">
        <v>451</v>
      </c>
      <c r="C403" s="50">
        <v>24</v>
      </c>
      <c r="D403" s="51">
        <v>24</v>
      </c>
      <c r="E403" s="52">
        <v>17</v>
      </c>
      <c r="F403" s="23">
        <f t="shared" si="23"/>
        <v>70.8333333333333</v>
      </c>
      <c r="G403" s="52">
        <v>34</v>
      </c>
      <c r="H403" s="24">
        <f t="shared" si="24"/>
        <v>-50</v>
      </c>
      <c r="I403" s="30">
        <f t="shared" si="22"/>
        <v>-17</v>
      </c>
    </row>
    <row r="404" spans="1:9">
      <c r="A404" s="31">
        <v>2101102</v>
      </c>
      <c r="B404" s="32" t="s">
        <v>452</v>
      </c>
      <c r="C404" s="51">
        <v>111</v>
      </c>
      <c r="D404" s="51">
        <v>111</v>
      </c>
      <c r="E404" s="52">
        <f>E405+E406</f>
        <v>101</v>
      </c>
      <c r="F404" s="23">
        <f t="shared" si="23"/>
        <v>90.990990990991</v>
      </c>
      <c r="G404" s="52">
        <v>121</v>
      </c>
      <c r="H404" s="24">
        <f t="shared" si="24"/>
        <v>-16.5289256198347</v>
      </c>
      <c r="I404" s="30">
        <f t="shared" si="22"/>
        <v>-20</v>
      </c>
    </row>
    <row r="405" spans="1:9">
      <c r="A405" s="31">
        <v>210110201</v>
      </c>
      <c r="B405" s="32" t="s">
        <v>453</v>
      </c>
      <c r="C405" s="50">
        <v>99</v>
      </c>
      <c r="D405" s="50">
        <v>99</v>
      </c>
      <c r="E405" s="52">
        <v>88</v>
      </c>
      <c r="F405" s="23">
        <f t="shared" si="23"/>
        <v>88.8888888888889</v>
      </c>
      <c r="G405" s="52">
        <v>0</v>
      </c>
      <c r="H405" s="24" t="str">
        <f t="shared" si="24"/>
        <v/>
      </c>
      <c r="I405" s="30">
        <f t="shared" si="22"/>
        <v>88</v>
      </c>
    </row>
    <row r="406" spans="1:9">
      <c r="A406" s="31">
        <v>210110202</v>
      </c>
      <c r="B406" s="32" t="s">
        <v>454</v>
      </c>
      <c r="C406" s="50">
        <v>12</v>
      </c>
      <c r="D406" s="50">
        <v>12</v>
      </c>
      <c r="E406" s="52">
        <v>13</v>
      </c>
      <c r="F406" s="23">
        <f t="shared" si="23"/>
        <v>108.333333333333</v>
      </c>
      <c r="G406" s="52">
        <v>0</v>
      </c>
      <c r="H406" s="24" t="str">
        <f t="shared" si="24"/>
        <v/>
      </c>
      <c r="I406" s="30">
        <f t="shared" si="22"/>
        <v>13</v>
      </c>
    </row>
    <row r="407" spans="1:9">
      <c r="A407" s="31">
        <v>2101103</v>
      </c>
      <c r="B407" s="32" t="s">
        <v>455</v>
      </c>
      <c r="C407" s="50">
        <v>338</v>
      </c>
      <c r="D407" s="50">
        <v>338</v>
      </c>
      <c r="E407" s="52">
        <v>283</v>
      </c>
      <c r="F407" s="23">
        <f t="shared" si="23"/>
        <v>83.7278106508876</v>
      </c>
      <c r="G407" s="52">
        <v>81</v>
      </c>
      <c r="H407" s="24">
        <f t="shared" si="24"/>
        <v>249.382716049383</v>
      </c>
      <c r="I407" s="30">
        <f t="shared" si="22"/>
        <v>202</v>
      </c>
    </row>
    <row r="408" hidden="1" spans="1:9">
      <c r="A408" s="31">
        <v>2101199</v>
      </c>
      <c r="B408" s="32" t="s">
        <v>456</v>
      </c>
      <c r="C408" s="50"/>
      <c r="D408" s="51"/>
      <c r="E408" s="52"/>
      <c r="F408" s="23" t="str">
        <f t="shared" si="23"/>
        <v/>
      </c>
      <c r="G408" s="52"/>
      <c r="H408" s="24" t="str">
        <f t="shared" si="24"/>
        <v/>
      </c>
      <c r="I408" s="30">
        <f t="shared" si="22"/>
        <v>0</v>
      </c>
    </row>
    <row r="409" spans="1:9">
      <c r="A409" s="34">
        <v>21012</v>
      </c>
      <c r="B409" s="34" t="s">
        <v>457</v>
      </c>
      <c r="C409" s="48">
        <f>C410+C411</f>
        <v>438</v>
      </c>
      <c r="D409" s="48">
        <f>D410+D411</f>
        <v>1356</v>
      </c>
      <c r="E409" s="49">
        <f>E410+E411</f>
        <v>1368</v>
      </c>
      <c r="F409" s="16">
        <f t="shared" si="23"/>
        <v>100.884955752212</v>
      </c>
      <c r="G409" s="49">
        <f>G410+G411</f>
        <v>1329</v>
      </c>
      <c r="H409" s="17">
        <f t="shared" si="24"/>
        <v>2.93453724604966</v>
      </c>
      <c r="I409" s="29">
        <f t="shared" si="22"/>
        <v>39</v>
      </c>
    </row>
    <row r="410" hidden="1" spans="1:9">
      <c r="A410" s="31">
        <v>2101201</v>
      </c>
      <c r="B410" s="32" t="s">
        <v>458</v>
      </c>
      <c r="C410" s="49"/>
      <c r="D410" s="51"/>
      <c r="E410" s="59"/>
      <c r="F410" s="23" t="str">
        <f t="shared" si="23"/>
        <v/>
      </c>
      <c r="G410" s="59"/>
      <c r="H410" s="24" t="str">
        <f t="shared" si="24"/>
        <v/>
      </c>
      <c r="I410" s="30">
        <f t="shared" si="22"/>
        <v>0</v>
      </c>
    </row>
    <row r="411" ht="27" spans="1:9">
      <c r="A411" s="31">
        <v>2101202</v>
      </c>
      <c r="B411" s="32" t="s">
        <v>459</v>
      </c>
      <c r="C411" s="50">
        <v>438</v>
      </c>
      <c r="D411" s="51">
        <v>1356</v>
      </c>
      <c r="E411" s="52">
        <v>1368</v>
      </c>
      <c r="F411" s="23">
        <f t="shared" si="23"/>
        <v>100.884955752212</v>
      </c>
      <c r="G411" s="52">
        <v>1329</v>
      </c>
      <c r="H411" s="24">
        <f t="shared" si="24"/>
        <v>2.93453724604966</v>
      </c>
      <c r="I411" s="30">
        <f t="shared" si="22"/>
        <v>39</v>
      </c>
    </row>
    <row r="412" spans="1:9">
      <c r="A412" s="34">
        <v>21013</v>
      </c>
      <c r="B412" s="34" t="s">
        <v>460</v>
      </c>
      <c r="C412" s="48">
        <f>SUM(C413:C415)</f>
        <v>93</v>
      </c>
      <c r="D412" s="48">
        <f>SUM(D413:D415)</f>
        <v>127</v>
      </c>
      <c r="E412" s="49">
        <f>SUM(E413:E415)</f>
        <v>142</v>
      </c>
      <c r="F412" s="61">
        <f t="shared" si="23"/>
        <v>111.811023622047</v>
      </c>
      <c r="G412" s="49">
        <f>SUM(G413:G415)</f>
        <v>174</v>
      </c>
      <c r="H412" s="17">
        <f t="shared" si="24"/>
        <v>-18.3908045977011</v>
      </c>
      <c r="I412" s="29">
        <f t="shared" si="22"/>
        <v>-32</v>
      </c>
    </row>
    <row r="413" spans="1:9">
      <c r="A413" s="31">
        <v>2101301</v>
      </c>
      <c r="B413" s="32" t="s">
        <v>461</v>
      </c>
      <c r="C413" s="50">
        <v>4</v>
      </c>
      <c r="D413" s="51">
        <v>33</v>
      </c>
      <c r="E413" s="52">
        <v>45</v>
      </c>
      <c r="F413" s="62">
        <f t="shared" si="23"/>
        <v>136.363636363636</v>
      </c>
      <c r="G413" s="52">
        <v>91</v>
      </c>
      <c r="H413" s="24">
        <f t="shared" si="24"/>
        <v>-50.5494505494505</v>
      </c>
      <c r="I413" s="30">
        <f t="shared" si="22"/>
        <v>-46</v>
      </c>
    </row>
    <row r="414" hidden="1" spans="1:9">
      <c r="A414" s="31">
        <v>2101302</v>
      </c>
      <c r="B414" s="32" t="s">
        <v>462</v>
      </c>
      <c r="C414" s="50"/>
      <c r="D414" s="51"/>
      <c r="E414" s="52"/>
      <c r="F414" s="23" t="str">
        <f t="shared" si="23"/>
        <v/>
      </c>
      <c r="G414" s="52"/>
      <c r="H414" s="24" t="str">
        <f t="shared" si="24"/>
        <v/>
      </c>
      <c r="I414" s="30">
        <f t="shared" si="22"/>
        <v>0</v>
      </c>
    </row>
    <row r="415" spans="1:9">
      <c r="A415" s="31">
        <v>2101399</v>
      </c>
      <c r="B415" s="32" t="s">
        <v>463</v>
      </c>
      <c r="C415" s="50">
        <v>89</v>
      </c>
      <c r="D415" s="51">
        <v>94</v>
      </c>
      <c r="E415" s="52">
        <v>97</v>
      </c>
      <c r="F415" s="23">
        <f t="shared" si="23"/>
        <v>103.191489361702</v>
      </c>
      <c r="G415" s="52">
        <v>83</v>
      </c>
      <c r="H415" s="24">
        <f t="shared" si="24"/>
        <v>16.8674698795181</v>
      </c>
      <c r="I415" s="30">
        <f t="shared" ref="I415:I480" si="25">E415-G415</f>
        <v>14</v>
      </c>
    </row>
    <row r="416" spans="1:9">
      <c r="A416" s="34">
        <v>21014</v>
      </c>
      <c r="B416" s="34" t="s">
        <v>464</v>
      </c>
      <c r="C416" s="48">
        <f>C417</f>
        <v>0</v>
      </c>
      <c r="D416" s="48">
        <f>D417</f>
        <v>4</v>
      </c>
      <c r="E416" s="49">
        <f>E417</f>
        <v>6</v>
      </c>
      <c r="F416" s="16">
        <f t="shared" si="23"/>
        <v>150</v>
      </c>
      <c r="G416" s="49">
        <f>G417</f>
        <v>3</v>
      </c>
      <c r="H416" s="17">
        <f t="shared" si="24"/>
        <v>100</v>
      </c>
      <c r="I416" s="29">
        <f t="shared" si="25"/>
        <v>3</v>
      </c>
    </row>
    <row r="417" spans="1:9">
      <c r="A417" s="31">
        <v>2101401</v>
      </c>
      <c r="B417" s="32" t="s">
        <v>465</v>
      </c>
      <c r="C417" s="50">
        <v>0</v>
      </c>
      <c r="D417" s="51">
        <v>4</v>
      </c>
      <c r="E417" s="52">
        <v>6</v>
      </c>
      <c r="F417" s="23">
        <f t="shared" si="23"/>
        <v>150</v>
      </c>
      <c r="G417" s="52">
        <v>3</v>
      </c>
      <c r="H417" s="24">
        <f t="shared" si="24"/>
        <v>100</v>
      </c>
      <c r="I417" s="30">
        <f t="shared" si="25"/>
        <v>3</v>
      </c>
    </row>
    <row r="418" hidden="1" spans="1:9">
      <c r="A418" s="34">
        <v>21015</v>
      </c>
      <c r="B418" s="34" t="s">
        <v>466</v>
      </c>
      <c r="C418" s="48">
        <f>SUM(C419:C421)</f>
        <v>0</v>
      </c>
      <c r="D418" s="48">
        <f>SUM(D419:D421)</f>
        <v>0</v>
      </c>
      <c r="E418" s="54">
        <f>E419+E420+E421</f>
        <v>0</v>
      </c>
      <c r="F418" s="16" t="str">
        <f t="shared" si="23"/>
        <v/>
      </c>
      <c r="G418" s="54">
        <f>G419+G420+G421</f>
        <v>0</v>
      </c>
      <c r="H418" s="17" t="str">
        <f t="shared" si="24"/>
        <v/>
      </c>
      <c r="I418" s="29">
        <f t="shared" si="25"/>
        <v>0</v>
      </c>
    </row>
    <row r="419" hidden="1" spans="1:9">
      <c r="A419" s="31">
        <v>2101501</v>
      </c>
      <c r="B419" s="32" t="s">
        <v>148</v>
      </c>
      <c r="C419" s="52"/>
      <c r="D419" s="51"/>
      <c r="E419" s="55"/>
      <c r="F419" s="23" t="str">
        <f t="shared" si="23"/>
        <v/>
      </c>
      <c r="G419" s="55"/>
      <c r="H419" s="24" t="str">
        <f t="shared" si="24"/>
        <v/>
      </c>
      <c r="I419" s="30">
        <f t="shared" si="25"/>
        <v>0</v>
      </c>
    </row>
    <row r="420" hidden="1" spans="1:9">
      <c r="A420" s="31">
        <v>2101506</v>
      </c>
      <c r="B420" s="32" t="s">
        <v>467</v>
      </c>
      <c r="C420" s="52"/>
      <c r="D420" s="51"/>
      <c r="E420" s="55"/>
      <c r="F420" s="23" t="str">
        <f t="shared" si="23"/>
        <v/>
      </c>
      <c r="G420" s="55"/>
      <c r="H420" s="24" t="str">
        <f t="shared" si="24"/>
        <v/>
      </c>
      <c r="I420" s="30">
        <f t="shared" si="25"/>
        <v>0</v>
      </c>
    </row>
    <row r="421" hidden="1" spans="1:9">
      <c r="A421" s="31">
        <v>2101599</v>
      </c>
      <c r="B421" s="32" t="s">
        <v>468</v>
      </c>
      <c r="C421" s="52"/>
      <c r="D421" s="51"/>
      <c r="E421" s="55"/>
      <c r="F421" s="23" t="str">
        <f t="shared" si="23"/>
        <v/>
      </c>
      <c r="G421" s="55"/>
      <c r="H421" s="24" t="str">
        <f t="shared" si="24"/>
        <v/>
      </c>
      <c r="I421" s="30">
        <f t="shared" si="25"/>
        <v>0</v>
      </c>
    </row>
    <row r="422" hidden="1" spans="1:9">
      <c r="A422" s="34">
        <v>21016</v>
      </c>
      <c r="B422" s="34" t="s">
        <v>469</v>
      </c>
      <c r="C422" s="48">
        <f>C423</f>
        <v>0</v>
      </c>
      <c r="D422" s="48">
        <f>D423</f>
        <v>0</v>
      </c>
      <c r="E422" s="49">
        <f>E423</f>
        <v>0</v>
      </c>
      <c r="F422" s="16" t="str">
        <f t="shared" si="23"/>
        <v/>
      </c>
      <c r="G422" s="49">
        <f>G423</f>
        <v>0</v>
      </c>
      <c r="H422" s="17" t="str">
        <f t="shared" si="24"/>
        <v/>
      </c>
      <c r="I422" s="29">
        <f t="shared" si="25"/>
        <v>0</v>
      </c>
    </row>
    <row r="423" hidden="1" spans="1:9">
      <c r="A423" s="31">
        <v>2101601</v>
      </c>
      <c r="B423" s="32" t="s">
        <v>470</v>
      </c>
      <c r="C423" s="50"/>
      <c r="D423" s="51"/>
      <c r="E423" s="52"/>
      <c r="F423" s="23" t="str">
        <f t="shared" si="23"/>
        <v/>
      </c>
      <c r="G423" s="52"/>
      <c r="H423" s="24" t="str">
        <f t="shared" si="24"/>
        <v/>
      </c>
      <c r="I423" s="30">
        <f t="shared" si="25"/>
        <v>0</v>
      </c>
    </row>
    <row r="424" spans="1:9">
      <c r="A424" s="34">
        <v>21099</v>
      </c>
      <c r="B424" s="34" t="s">
        <v>471</v>
      </c>
      <c r="C424" s="48">
        <f>C425</f>
        <v>0</v>
      </c>
      <c r="D424" s="48">
        <f>D425</f>
        <v>0</v>
      </c>
      <c r="E424" s="49">
        <f>E425</f>
        <v>2</v>
      </c>
      <c r="F424" s="16" t="str">
        <f t="shared" si="23"/>
        <v/>
      </c>
      <c r="G424" s="49">
        <f>G425</f>
        <v>0</v>
      </c>
      <c r="H424" s="17" t="str">
        <f t="shared" si="24"/>
        <v/>
      </c>
      <c r="I424" s="29">
        <f t="shared" si="25"/>
        <v>2</v>
      </c>
    </row>
    <row r="425" spans="1:9">
      <c r="A425" s="31">
        <v>2109901</v>
      </c>
      <c r="B425" s="32" t="s">
        <v>472</v>
      </c>
      <c r="C425" s="50">
        <v>0</v>
      </c>
      <c r="D425" s="51">
        <v>0</v>
      </c>
      <c r="E425" s="52">
        <v>2</v>
      </c>
      <c r="F425" s="23" t="str">
        <f t="shared" si="23"/>
        <v/>
      </c>
      <c r="G425" s="52">
        <v>0</v>
      </c>
      <c r="H425" s="24" t="str">
        <f t="shared" si="24"/>
        <v/>
      </c>
      <c r="I425" s="30">
        <f t="shared" si="25"/>
        <v>2</v>
      </c>
    </row>
    <row r="426" spans="1:9">
      <c r="A426" s="34">
        <v>211</v>
      </c>
      <c r="B426" s="34" t="s">
        <v>473</v>
      </c>
      <c r="C426" s="48">
        <f>C427+C434+C437+C442+C444+C446+C452+C454</f>
        <v>0</v>
      </c>
      <c r="D426" s="48">
        <f>D427+D434+D437+D442+D444+D446+D452+D454</f>
        <v>73</v>
      </c>
      <c r="E426" s="49">
        <f>E427+E434+E437+E442+E444+E446+E452+E454</f>
        <v>65</v>
      </c>
      <c r="F426" s="16">
        <f t="shared" si="23"/>
        <v>89.041095890411</v>
      </c>
      <c r="G426" s="49">
        <f>G427+G434+G437+G442+G444+G446+G452+G454</f>
        <v>18</v>
      </c>
      <c r="H426" s="17">
        <f t="shared" si="24"/>
        <v>261.111111111111</v>
      </c>
      <c r="I426" s="29">
        <f t="shared" si="25"/>
        <v>47</v>
      </c>
    </row>
    <row r="427" hidden="1" spans="1:9">
      <c r="A427" s="34">
        <v>21101</v>
      </c>
      <c r="B427" s="34" t="s">
        <v>474</v>
      </c>
      <c r="C427" s="48">
        <f>SUM(C428:C433)</f>
        <v>0</v>
      </c>
      <c r="D427" s="48">
        <f>SUM(D428:D433)</f>
        <v>0</v>
      </c>
      <c r="E427" s="49">
        <f>SUM(E428:E433)</f>
        <v>0</v>
      </c>
      <c r="F427" s="16" t="str">
        <f t="shared" si="23"/>
        <v/>
      </c>
      <c r="G427" s="49">
        <f>SUM(G428:G433)</f>
        <v>0</v>
      </c>
      <c r="H427" s="17" t="str">
        <f t="shared" si="24"/>
        <v/>
      </c>
      <c r="I427" s="29">
        <f t="shared" si="25"/>
        <v>0</v>
      </c>
    </row>
    <row r="428" hidden="1" spans="1:9">
      <c r="A428" s="31">
        <v>2110101</v>
      </c>
      <c r="B428" s="32" t="s">
        <v>148</v>
      </c>
      <c r="C428" s="50"/>
      <c r="D428" s="51"/>
      <c r="E428" s="52"/>
      <c r="F428" s="23" t="str">
        <f t="shared" si="23"/>
        <v/>
      </c>
      <c r="G428" s="52"/>
      <c r="H428" s="24" t="str">
        <f t="shared" si="24"/>
        <v/>
      </c>
      <c r="I428" s="30">
        <f t="shared" si="25"/>
        <v>0</v>
      </c>
    </row>
    <row r="429" hidden="1" spans="1:9">
      <c r="A429" s="31">
        <v>2110102</v>
      </c>
      <c r="B429" s="32" t="s">
        <v>149</v>
      </c>
      <c r="C429" s="50"/>
      <c r="D429" s="51"/>
      <c r="E429" s="52"/>
      <c r="F429" s="23" t="str">
        <f t="shared" si="23"/>
        <v/>
      </c>
      <c r="G429" s="52"/>
      <c r="H429" s="24" t="str">
        <f t="shared" si="24"/>
        <v/>
      </c>
      <c r="I429" s="30">
        <f t="shared" si="25"/>
        <v>0</v>
      </c>
    </row>
    <row r="430" hidden="1" spans="1:9">
      <c r="A430" s="31">
        <v>2110103</v>
      </c>
      <c r="B430" s="32" t="s">
        <v>150</v>
      </c>
      <c r="C430" s="50"/>
      <c r="D430" s="51"/>
      <c r="E430" s="52"/>
      <c r="F430" s="23" t="str">
        <f t="shared" si="23"/>
        <v/>
      </c>
      <c r="G430" s="52"/>
      <c r="H430" s="24" t="str">
        <f t="shared" si="24"/>
        <v/>
      </c>
      <c r="I430" s="30">
        <f t="shared" si="25"/>
        <v>0</v>
      </c>
    </row>
    <row r="431" hidden="1" spans="1:9">
      <c r="A431" s="31">
        <v>2110104</v>
      </c>
      <c r="B431" s="32" t="s">
        <v>475</v>
      </c>
      <c r="C431" s="50"/>
      <c r="D431" s="51"/>
      <c r="E431" s="52"/>
      <c r="F431" s="23" t="str">
        <f t="shared" si="23"/>
        <v/>
      </c>
      <c r="G431" s="52"/>
      <c r="H431" s="24" t="str">
        <f t="shared" si="24"/>
        <v/>
      </c>
      <c r="I431" s="30">
        <f t="shared" si="25"/>
        <v>0</v>
      </c>
    </row>
    <row r="432" hidden="1" spans="1:9">
      <c r="A432" s="31">
        <v>2110107</v>
      </c>
      <c r="B432" s="32" t="s">
        <v>476</v>
      </c>
      <c r="C432" s="50"/>
      <c r="D432" s="51"/>
      <c r="E432" s="52"/>
      <c r="F432" s="23" t="str">
        <f t="shared" ref="F432:F495" si="26">IFERROR(E432/D432*100,"")</f>
        <v/>
      </c>
      <c r="G432" s="52"/>
      <c r="H432" s="24" t="str">
        <f t="shared" ref="H432:H495" si="27">IFERROR(I432/G432*100,"")</f>
        <v/>
      </c>
      <c r="I432" s="30">
        <f t="shared" si="25"/>
        <v>0</v>
      </c>
    </row>
    <row r="433" hidden="1" spans="1:9">
      <c r="A433" s="31">
        <v>2110199</v>
      </c>
      <c r="B433" s="32" t="s">
        <v>477</v>
      </c>
      <c r="C433" s="50"/>
      <c r="D433" s="51"/>
      <c r="E433" s="52"/>
      <c r="F433" s="23" t="str">
        <f t="shared" si="26"/>
        <v/>
      </c>
      <c r="G433" s="52"/>
      <c r="H433" s="24" t="str">
        <f t="shared" si="27"/>
        <v/>
      </c>
      <c r="I433" s="30">
        <f t="shared" si="25"/>
        <v>0</v>
      </c>
    </row>
    <row r="434" hidden="1" spans="1:9">
      <c r="A434" s="34">
        <v>21102</v>
      </c>
      <c r="B434" s="34" t="s">
        <v>478</v>
      </c>
      <c r="C434" s="48">
        <f>C435+C436</f>
        <v>0</v>
      </c>
      <c r="D434" s="48">
        <f>D435+D436</f>
        <v>0</v>
      </c>
      <c r="E434" s="49">
        <f>SUM(E435:E436)</f>
        <v>0</v>
      </c>
      <c r="F434" s="16" t="str">
        <f t="shared" si="26"/>
        <v/>
      </c>
      <c r="G434" s="49">
        <f>SUM(G435:G436)</f>
        <v>0</v>
      </c>
      <c r="H434" s="17" t="str">
        <f t="shared" si="27"/>
        <v/>
      </c>
      <c r="I434" s="29">
        <f t="shared" si="25"/>
        <v>0</v>
      </c>
    </row>
    <row r="435" hidden="1" spans="1:9">
      <c r="A435" s="31">
        <v>2110203</v>
      </c>
      <c r="B435" s="32" t="s">
        <v>479</v>
      </c>
      <c r="C435" s="50"/>
      <c r="D435" s="51"/>
      <c r="E435" s="52"/>
      <c r="F435" s="23" t="str">
        <f t="shared" si="26"/>
        <v/>
      </c>
      <c r="G435" s="52"/>
      <c r="H435" s="24" t="str">
        <f t="shared" si="27"/>
        <v/>
      </c>
      <c r="I435" s="30">
        <f t="shared" si="25"/>
        <v>0</v>
      </c>
    </row>
    <row r="436" hidden="1" spans="1:9">
      <c r="A436" s="31">
        <v>2110299</v>
      </c>
      <c r="B436" s="32" t="s">
        <v>480</v>
      </c>
      <c r="C436" s="50"/>
      <c r="D436" s="51"/>
      <c r="E436" s="52"/>
      <c r="F436" s="23" t="str">
        <f t="shared" si="26"/>
        <v/>
      </c>
      <c r="G436" s="52"/>
      <c r="H436" s="24" t="str">
        <f t="shared" si="27"/>
        <v/>
      </c>
      <c r="I436" s="30">
        <f t="shared" si="25"/>
        <v>0</v>
      </c>
    </row>
    <row r="437" spans="1:9">
      <c r="A437" s="34">
        <v>21103</v>
      </c>
      <c r="B437" s="34" t="s">
        <v>481</v>
      </c>
      <c r="C437" s="48">
        <f>SUM(C438:C441)</f>
        <v>0</v>
      </c>
      <c r="D437" s="48">
        <f>SUM(D438:D441)</f>
        <v>58</v>
      </c>
      <c r="E437" s="49">
        <f>SUM(E438:E441)</f>
        <v>50</v>
      </c>
      <c r="F437" s="16">
        <f t="shared" si="26"/>
        <v>86.2068965517241</v>
      </c>
      <c r="G437" s="49">
        <f>SUM(G438:G441)</f>
        <v>18</v>
      </c>
      <c r="H437" s="17">
        <f t="shared" si="27"/>
        <v>177.777777777778</v>
      </c>
      <c r="I437" s="29">
        <f t="shared" si="25"/>
        <v>32</v>
      </c>
    </row>
    <row r="438" hidden="1" spans="1:9">
      <c r="A438" s="31">
        <v>2110301</v>
      </c>
      <c r="B438" s="32" t="s">
        <v>482</v>
      </c>
      <c r="C438" s="50"/>
      <c r="D438" s="51"/>
      <c r="E438" s="52"/>
      <c r="F438" s="23" t="str">
        <f t="shared" si="26"/>
        <v/>
      </c>
      <c r="G438" s="52"/>
      <c r="H438" s="24" t="str">
        <f t="shared" si="27"/>
        <v/>
      </c>
      <c r="I438" s="30">
        <f t="shared" si="25"/>
        <v>0</v>
      </c>
    </row>
    <row r="439" spans="1:9">
      <c r="A439" s="31">
        <v>2110302</v>
      </c>
      <c r="B439" s="32" t="s">
        <v>483</v>
      </c>
      <c r="C439" s="50">
        <v>0</v>
      </c>
      <c r="D439" s="51">
        <v>58</v>
      </c>
      <c r="E439" s="52">
        <v>50</v>
      </c>
      <c r="F439" s="23">
        <f t="shared" si="26"/>
        <v>86.2068965517241</v>
      </c>
      <c r="G439" s="52">
        <v>0</v>
      </c>
      <c r="H439" s="24" t="str">
        <f t="shared" si="27"/>
        <v/>
      </c>
      <c r="I439" s="30">
        <f t="shared" si="25"/>
        <v>50</v>
      </c>
    </row>
    <row r="440" hidden="1" spans="1:9">
      <c r="A440" s="31">
        <v>2110304</v>
      </c>
      <c r="B440" s="32" t="s">
        <v>484</v>
      </c>
      <c r="C440" s="50"/>
      <c r="D440" s="51"/>
      <c r="E440" s="52"/>
      <c r="F440" s="23" t="str">
        <f t="shared" si="26"/>
        <v/>
      </c>
      <c r="G440" s="52"/>
      <c r="H440" s="24" t="str">
        <f t="shared" si="27"/>
        <v/>
      </c>
      <c r="I440" s="30">
        <f t="shared" si="25"/>
        <v>0</v>
      </c>
    </row>
    <row r="441" spans="1:9">
      <c r="A441" s="31">
        <v>2110399</v>
      </c>
      <c r="B441" s="32" t="s">
        <v>485</v>
      </c>
      <c r="C441" s="50">
        <v>0</v>
      </c>
      <c r="D441" s="51">
        <v>0</v>
      </c>
      <c r="E441" s="52">
        <v>0</v>
      </c>
      <c r="F441" s="23" t="str">
        <f t="shared" si="26"/>
        <v/>
      </c>
      <c r="G441" s="52">
        <v>18</v>
      </c>
      <c r="H441" s="24">
        <f t="shared" si="27"/>
        <v>-100</v>
      </c>
      <c r="I441" s="30">
        <f t="shared" si="25"/>
        <v>-18</v>
      </c>
    </row>
    <row r="442" spans="1:9">
      <c r="A442" s="34">
        <v>21104</v>
      </c>
      <c r="B442" s="34" t="s">
        <v>486</v>
      </c>
      <c r="C442" s="48">
        <f>C443</f>
        <v>0</v>
      </c>
      <c r="D442" s="48">
        <f>D443</f>
        <v>15</v>
      </c>
      <c r="E442" s="49">
        <f>E443</f>
        <v>15</v>
      </c>
      <c r="F442" s="16">
        <f t="shared" si="26"/>
        <v>100</v>
      </c>
      <c r="G442" s="49">
        <f>G443</f>
        <v>0</v>
      </c>
      <c r="H442" s="17" t="str">
        <f t="shared" si="27"/>
        <v/>
      </c>
      <c r="I442" s="29">
        <f t="shared" si="25"/>
        <v>15</v>
      </c>
    </row>
    <row r="443" spans="1:9">
      <c r="A443" s="31">
        <v>2110402</v>
      </c>
      <c r="B443" s="32" t="s">
        <v>487</v>
      </c>
      <c r="C443" s="50"/>
      <c r="D443" s="51">
        <v>15</v>
      </c>
      <c r="E443" s="52">
        <v>15</v>
      </c>
      <c r="F443" s="23">
        <f t="shared" si="26"/>
        <v>100</v>
      </c>
      <c r="G443" s="52">
        <v>0</v>
      </c>
      <c r="H443" s="24" t="str">
        <f t="shared" si="27"/>
        <v/>
      </c>
      <c r="I443" s="30">
        <f t="shared" si="25"/>
        <v>15</v>
      </c>
    </row>
    <row r="444" hidden="1" spans="1:9">
      <c r="A444" s="34">
        <v>21110</v>
      </c>
      <c r="B444" s="34" t="s">
        <v>488</v>
      </c>
      <c r="C444" s="48">
        <f>C445</f>
        <v>0</v>
      </c>
      <c r="D444" s="48">
        <f>D445</f>
        <v>0</v>
      </c>
      <c r="E444" s="49">
        <f>E445</f>
        <v>0</v>
      </c>
      <c r="F444" s="16" t="str">
        <f t="shared" si="26"/>
        <v/>
      </c>
      <c r="G444" s="49">
        <f>G445</f>
        <v>0</v>
      </c>
      <c r="H444" s="17" t="str">
        <f t="shared" si="27"/>
        <v/>
      </c>
      <c r="I444" s="29">
        <f t="shared" si="25"/>
        <v>0</v>
      </c>
    </row>
    <row r="445" hidden="1" spans="1:9">
      <c r="A445" s="31">
        <v>2111001</v>
      </c>
      <c r="B445" s="32" t="s">
        <v>489</v>
      </c>
      <c r="C445" s="50"/>
      <c r="D445" s="51"/>
      <c r="E445" s="52"/>
      <c r="F445" s="23" t="str">
        <f t="shared" si="26"/>
        <v/>
      </c>
      <c r="G445" s="52"/>
      <c r="H445" s="24" t="str">
        <f t="shared" si="27"/>
        <v/>
      </c>
      <c r="I445" s="30">
        <f t="shared" si="25"/>
        <v>0</v>
      </c>
    </row>
    <row r="446" hidden="1" spans="1:9">
      <c r="A446" s="34">
        <v>21111</v>
      </c>
      <c r="B446" s="34" t="s">
        <v>490</v>
      </c>
      <c r="C446" s="48">
        <f>SUM(C447:C451)</f>
        <v>0</v>
      </c>
      <c r="D446" s="48">
        <f>SUM(D447:D451)</f>
        <v>0</v>
      </c>
      <c r="E446" s="49">
        <f>SUM(E447:E451)</f>
        <v>0</v>
      </c>
      <c r="F446" s="16" t="str">
        <f t="shared" si="26"/>
        <v/>
      </c>
      <c r="G446" s="49">
        <f>SUM(G447:G451)</f>
        <v>0</v>
      </c>
      <c r="H446" s="17" t="str">
        <f t="shared" si="27"/>
        <v/>
      </c>
      <c r="I446" s="29">
        <f t="shared" si="25"/>
        <v>0</v>
      </c>
    </row>
    <row r="447" hidden="1" spans="1:9">
      <c r="A447" s="31">
        <v>2111101</v>
      </c>
      <c r="B447" s="32" t="s">
        <v>491</v>
      </c>
      <c r="C447" s="50"/>
      <c r="D447" s="51"/>
      <c r="E447" s="52"/>
      <c r="F447" s="23" t="str">
        <f t="shared" si="26"/>
        <v/>
      </c>
      <c r="G447" s="52"/>
      <c r="H447" s="24" t="str">
        <f t="shared" si="27"/>
        <v/>
      </c>
      <c r="I447" s="30">
        <f t="shared" si="25"/>
        <v>0</v>
      </c>
    </row>
    <row r="448" hidden="1" spans="1:9">
      <c r="A448" s="31">
        <v>2111102</v>
      </c>
      <c r="B448" s="32" t="s">
        <v>492</v>
      </c>
      <c r="C448" s="50"/>
      <c r="D448" s="51"/>
      <c r="E448" s="52"/>
      <c r="F448" s="23" t="str">
        <f t="shared" si="26"/>
        <v/>
      </c>
      <c r="G448" s="52"/>
      <c r="H448" s="24" t="str">
        <f t="shared" si="27"/>
        <v/>
      </c>
      <c r="I448" s="30">
        <f t="shared" si="25"/>
        <v>0</v>
      </c>
    </row>
    <row r="449" hidden="1" spans="1:9">
      <c r="A449" s="31">
        <v>2111103</v>
      </c>
      <c r="B449" s="32" t="s">
        <v>493</v>
      </c>
      <c r="C449" s="50"/>
      <c r="D449" s="51"/>
      <c r="E449" s="52"/>
      <c r="F449" s="23" t="str">
        <f t="shared" si="26"/>
        <v/>
      </c>
      <c r="G449" s="52"/>
      <c r="H449" s="24" t="str">
        <f t="shared" si="27"/>
        <v/>
      </c>
      <c r="I449" s="30">
        <f t="shared" si="25"/>
        <v>0</v>
      </c>
    </row>
    <row r="450" hidden="1" spans="1:9">
      <c r="A450" s="31">
        <v>2111104</v>
      </c>
      <c r="B450" s="32" t="s">
        <v>494</v>
      </c>
      <c r="C450" s="50"/>
      <c r="D450" s="51"/>
      <c r="E450" s="52"/>
      <c r="F450" s="23" t="str">
        <f t="shared" si="26"/>
        <v/>
      </c>
      <c r="G450" s="52"/>
      <c r="H450" s="24" t="str">
        <f t="shared" si="27"/>
        <v/>
      </c>
      <c r="I450" s="30">
        <f t="shared" si="25"/>
        <v>0</v>
      </c>
    </row>
    <row r="451" hidden="1" spans="1:9">
      <c r="A451" s="31">
        <v>2111199</v>
      </c>
      <c r="B451" s="32" t="s">
        <v>495</v>
      </c>
      <c r="C451" s="50"/>
      <c r="D451" s="51"/>
      <c r="E451" s="52"/>
      <c r="F451" s="23" t="str">
        <f t="shared" si="26"/>
        <v/>
      </c>
      <c r="G451" s="52"/>
      <c r="H451" s="24" t="str">
        <f t="shared" si="27"/>
        <v/>
      </c>
      <c r="I451" s="30">
        <f t="shared" si="25"/>
        <v>0</v>
      </c>
    </row>
    <row r="452" hidden="1" spans="1:9">
      <c r="A452" s="34">
        <v>21113</v>
      </c>
      <c r="B452" s="34" t="s">
        <v>496</v>
      </c>
      <c r="C452" s="48">
        <f>C453</f>
        <v>0</v>
      </c>
      <c r="D452" s="48">
        <f>D453</f>
        <v>0</v>
      </c>
      <c r="E452" s="49">
        <f>E453</f>
        <v>0</v>
      </c>
      <c r="F452" s="16" t="str">
        <f t="shared" si="26"/>
        <v/>
      </c>
      <c r="G452" s="49">
        <f>G453</f>
        <v>0</v>
      </c>
      <c r="H452" s="17" t="str">
        <f t="shared" si="27"/>
        <v/>
      </c>
      <c r="I452" s="29">
        <f t="shared" si="25"/>
        <v>0</v>
      </c>
    </row>
    <row r="453" hidden="1" spans="1:9">
      <c r="A453" s="31">
        <v>2111301</v>
      </c>
      <c r="B453" s="32" t="s">
        <v>497</v>
      </c>
      <c r="C453" s="50"/>
      <c r="D453" s="51"/>
      <c r="E453" s="52"/>
      <c r="F453" s="23" t="str">
        <f t="shared" si="26"/>
        <v/>
      </c>
      <c r="G453" s="52"/>
      <c r="H453" s="24" t="str">
        <f t="shared" si="27"/>
        <v/>
      </c>
      <c r="I453" s="30">
        <f t="shared" si="25"/>
        <v>0</v>
      </c>
    </row>
    <row r="454" hidden="1" spans="1:9">
      <c r="A454" s="34">
        <v>21199</v>
      </c>
      <c r="B454" s="34" t="s">
        <v>498</v>
      </c>
      <c r="C454" s="48">
        <f>C455</f>
        <v>0</v>
      </c>
      <c r="D454" s="48">
        <f>D455</f>
        <v>0</v>
      </c>
      <c r="E454" s="49">
        <f>E455</f>
        <v>0</v>
      </c>
      <c r="F454" s="16" t="str">
        <f t="shared" si="26"/>
        <v/>
      </c>
      <c r="G454" s="49">
        <f>G455</f>
        <v>0</v>
      </c>
      <c r="H454" s="17" t="str">
        <f t="shared" si="27"/>
        <v/>
      </c>
      <c r="I454" s="29">
        <f t="shared" si="25"/>
        <v>0</v>
      </c>
    </row>
    <row r="455" hidden="1" spans="1:9">
      <c r="A455" s="31">
        <v>2119901</v>
      </c>
      <c r="B455" s="32" t="s">
        <v>499</v>
      </c>
      <c r="C455" s="50"/>
      <c r="D455" s="51"/>
      <c r="E455" s="52"/>
      <c r="F455" s="23" t="str">
        <f t="shared" si="26"/>
        <v/>
      </c>
      <c r="G455" s="52"/>
      <c r="H455" s="24" t="str">
        <f t="shared" si="27"/>
        <v/>
      </c>
      <c r="I455" s="30">
        <f t="shared" si="25"/>
        <v>0</v>
      </c>
    </row>
    <row r="456" spans="1:9">
      <c r="A456" s="34">
        <v>212</v>
      </c>
      <c r="B456" s="34" t="s">
        <v>500</v>
      </c>
      <c r="C456" s="48">
        <f>C457+C464+C466+C468+C470+C472</f>
        <v>0</v>
      </c>
      <c r="D456" s="48">
        <f>D457+D464+D466+D468+D470+D472</f>
        <v>45</v>
      </c>
      <c r="E456" s="49">
        <f>E457+E464+E466+E468+E470+E472</f>
        <v>243</v>
      </c>
      <c r="F456" s="16">
        <f t="shared" si="26"/>
        <v>540</v>
      </c>
      <c r="G456" s="49">
        <f>G457+G464+G466+G468+G470+G472</f>
        <v>109</v>
      </c>
      <c r="H456" s="17">
        <f t="shared" si="27"/>
        <v>122.935779816514</v>
      </c>
      <c r="I456" s="29">
        <f t="shared" si="25"/>
        <v>134</v>
      </c>
    </row>
    <row r="457" hidden="1" spans="1:9">
      <c r="A457" s="34">
        <v>21201</v>
      </c>
      <c r="B457" s="34" t="s">
        <v>501</v>
      </c>
      <c r="C457" s="48">
        <f>SUM(C458:C463)</f>
        <v>0</v>
      </c>
      <c r="D457" s="48">
        <f>SUM(D458:D463)</f>
        <v>0</v>
      </c>
      <c r="E457" s="49">
        <f>SUM(E458:E463)</f>
        <v>0</v>
      </c>
      <c r="F457" s="16" t="str">
        <f t="shared" si="26"/>
        <v/>
      </c>
      <c r="G457" s="49">
        <f>SUM(G458:G463)</f>
        <v>0</v>
      </c>
      <c r="H457" s="17" t="str">
        <f t="shared" si="27"/>
        <v/>
      </c>
      <c r="I457" s="29">
        <f t="shared" si="25"/>
        <v>0</v>
      </c>
    </row>
    <row r="458" hidden="1" spans="1:9">
      <c r="A458" s="31">
        <v>2120101</v>
      </c>
      <c r="B458" s="32" t="s">
        <v>148</v>
      </c>
      <c r="C458" s="50"/>
      <c r="D458" s="51"/>
      <c r="E458" s="52"/>
      <c r="F458" s="23" t="str">
        <f t="shared" si="26"/>
        <v/>
      </c>
      <c r="G458" s="52"/>
      <c r="H458" s="24" t="str">
        <f t="shared" si="27"/>
        <v/>
      </c>
      <c r="I458" s="30">
        <f t="shared" si="25"/>
        <v>0</v>
      </c>
    </row>
    <row r="459" hidden="1" spans="1:9">
      <c r="A459" s="31">
        <v>2120102</v>
      </c>
      <c r="B459" s="32" t="s">
        <v>149</v>
      </c>
      <c r="C459" s="50"/>
      <c r="D459" s="51"/>
      <c r="E459" s="52"/>
      <c r="F459" s="23" t="str">
        <f t="shared" si="26"/>
        <v/>
      </c>
      <c r="G459" s="52"/>
      <c r="H459" s="24" t="str">
        <f t="shared" si="27"/>
        <v/>
      </c>
      <c r="I459" s="30">
        <f t="shared" si="25"/>
        <v>0</v>
      </c>
    </row>
    <row r="460" hidden="1" spans="1:9">
      <c r="A460" s="31">
        <v>2120103</v>
      </c>
      <c r="B460" s="32" t="s">
        <v>150</v>
      </c>
      <c r="C460" s="50"/>
      <c r="D460" s="51"/>
      <c r="E460" s="52"/>
      <c r="F460" s="23" t="str">
        <f t="shared" si="26"/>
        <v/>
      </c>
      <c r="G460" s="52"/>
      <c r="H460" s="24" t="str">
        <f t="shared" si="27"/>
        <v/>
      </c>
      <c r="I460" s="30">
        <f t="shared" si="25"/>
        <v>0</v>
      </c>
    </row>
    <row r="461" hidden="1" spans="1:9">
      <c r="A461" s="31">
        <v>2120104</v>
      </c>
      <c r="B461" s="32" t="s">
        <v>502</v>
      </c>
      <c r="C461" s="50"/>
      <c r="D461" s="51"/>
      <c r="E461" s="52"/>
      <c r="F461" s="23" t="str">
        <f t="shared" si="26"/>
        <v/>
      </c>
      <c r="G461" s="52"/>
      <c r="H461" s="24" t="str">
        <f t="shared" si="27"/>
        <v/>
      </c>
      <c r="I461" s="30">
        <f t="shared" si="25"/>
        <v>0</v>
      </c>
    </row>
    <row r="462" hidden="1" spans="1:9">
      <c r="A462" s="31">
        <v>2120106</v>
      </c>
      <c r="B462" s="32" t="s">
        <v>503</v>
      </c>
      <c r="C462" s="50"/>
      <c r="D462" s="51"/>
      <c r="E462" s="52"/>
      <c r="F462" s="23" t="str">
        <f t="shared" si="26"/>
        <v/>
      </c>
      <c r="G462" s="52"/>
      <c r="H462" s="24" t="str">
        <f t="shared" si="27"/>
        <v/>
      </c>
      <c r="I462" s="30">
        <f t="shared" si="25"/>
        <v>0</v>
      </c>
    </row>
    <row r="463" hidden="1" spans="1:9">
      <c r="A463" s="31">
        <v>2120199</v>
      </c>
      <c r="B463" s="32" t="s">
        <v>504</v>
      </c>
      <c r="C463" s="50"/>
      <c r="D463" s="51"/>
      <c r="E463" s="52"/>
      <c r="F463" s="23" t="str">
        <f t="shared" si="26"/>
        <v/>
      </c>
      <c r="G463" s="52"/>
      <c r="H463" s="24" t="str">
        <f t="shared" si="27"/>
        <v/>
      </c>
      <c r="I463" s="30">
        <f t="shared" si="25"/>
        <v>0</v>
      </c>
    </row>
    <row r="464" hidden="1" spans="1:9">
      <c r="A464" s="34">
        <v>21202</v>
      </c>
      <c r="B464" s="34" t="s">
        <v>505</v>
      </c>
      <c r="C464" s="48">
        <f>C465</f>
        <v>0</v>
      </c>
      <c r="D464" s="48">
        <f>D465</f>
        <v>0</v>
      </c>
      <c r="E464" s="49">
        <f>E465</f>
        <v>0</v>
      </c>
      <c r="F464" s="16" t="str">
        <f t="shared" si="26"/>
        <v/>
      </c>
      <c r="G464" s="49">
        <f>G465</f>
        <v>0</v>
      </c>
      <c r="H464" s="17" t="str">
        <f t="shared" si="27"/>
        <v/>
      </c>
      <c r="I464" s="29">
        <f t="shared" si="25"/>
        <v>0</v>
      </c>
    </row>
    <row r="465" hidden="1" spans="1:9">
      <c r="A465" s="31">
        <v>2120201</v>
      </c>
      <c r="B465" s="32" t="s">
        <v>506</v>
      </c>
      <c r="C465" s="50"/>
      <c r="D465" s="51"/>
      <c r="E465" s="52"/>
      <c r="F465" s="23" t="str">
        <f t="shared" si="26"/>
        <v/>
      </c>
      <c r="G465" s="52"/>
      <c r="H465" s="24" t="str">
        <f t="shared" si="27"/>
        <v/>
      </c>
      <c r="I465" s="30">
        <f t="shared" si="25"/>
        <v>0</v>
      </c>
    </row>
    <row r="466" spans="1:9">
      <c r="A466" s="34">
        <v>21203</v>
      </c>
      <c r="B466" s="34" t="s">
        <v>507</v>
      </c>
      <c r="C466" s="48">
        <f>C467</f>
        <v>0</v>
      </c>
      <c r="D466" s="48">
        <f>D467</f>
        <v>0</v>
      </c>
      <c r="E466" s="49">
        <f>E467</f>
        <v>5</v>
      </c>
      <c r="F466" s="16" t="str">
        <f t="shared" si="26"/>
        <v/>
      </c>
      <c r="G466" s="49">
        <f>G467</f>
        <v>0</v>
      </c>
      <c r="H466" s="17" t="str">
        <f t="shared" si="27"/>
        <v/>
      </c>
      <c r="I466" s="29">
        <f t="shared" si="25"/>
        <v>5</v>
      </c>
    </row>
    <row r="467" spans="1:9">
      <c r="A467" s="31">
        <v>2120399</v>
      </c>
      <c r="B467" s="32" t="s">
        <v>508</v>
      </c>
      <c r="C467" s="50">
        <v>0</v>
      </c>
      <c r="D467" s="51">
        <v>0</v>
      </c>
      <c r="E467" s="52">
        <v>5</v>
      </c>
      <c r="F467" s="23" t="str">
        <f t="shared" si="26"/>
        <v/>
      </c>
      <c r="G467" s="52">
        <v>0</v>
      </c>
      <c r="H467" s="24" t="str">
        <f t="shared" si="27"/>
        <v/>
      </c>
      <c r="I467" s="30">
        <f t="shared" si="25"/>
        <v>5</v>
      </c>
    </row>
    <row r="468" spans="1:9">
      <c r="A468" s="34">
        <v>21205</v>
      </c>
      <c r="B468" s="34" t="s">
        <v>509</v>
      </c>
      <c r="C468" s="48">
        <f>C469</f>
        <v>0</v>
      </c>
      <c r="D468" s="48">
        <f>D469</f>
        <v>45</v>
      </c>
      <c r="E468" s="49">
        <f>E469</f>
        <v>53</v>
      </c>
      <c r="F468" s="16">
        <f t="shared" si="26"/>
        <v>117.777777777778</v>
      </c>
      <c r="G468" s="49">
        <f>G469</f>
        <v>109</v>
      </c>
      <c r="H468" s="17">
        <f t="shared" si="27"/>
        <v>-51.3761467889908</v>
      </c>
      <c r="I468" s="29">
        <f t="shared" si="25"/>
        <v>-56</v>
      </c>
    </row>
    <row r="469" spans="1:9">
      <c r="A469" s="31">
        <v>2120501</v>
      </c>
      <c r="B469" s="32" t="s">
        <v>510</v>
      </c>
      <c r="C469" s="50">
        <v>0</v>
      </c>
      <c r="D469" s="51">
        <v>45</v>
      </c>
      <c r="E469" s="52">
        <v>53</v>
      </c>
      <c r="F469" s="23">
        <f t="shared" si="26"/>
        <v>117.777777777778</v>
      </c>
      <c r="G469" s="52">
        <v>109</v>
      </c>
      <c r="H469" s="24">
        <f t="shared" si="27"/>
        <v>-51.3761467889908</v>
      </c>
      <c r="I469" s="30">
        <f t="shared" si="25"/>
        <v>-56</v>
      </c>
    </row>
    <row r="470" hidden="1" spans="1:9">
      <c r="A470" s="34">
        <v>21206</v>
      </c>
      <c r="B470" s="34" t="s">
        <v>511</v>
      </c>
      <c r="C470" s="48">
        <f>C471</f>
        <v>0</v>
      </c>
      <c r="D470" s="48">
        <f>D471</f>
        <v>0</v>
      </c>
      <c r="E470" s="49">
        <f>E471</f>
        <v>0</v>
      </c>
      <c r="F470" s="16" t="str">
        <f t="shared" si="26"/>
        <v/>
      </c>
      <c r="G470" s="49">
        <f>G471</f>
        <v>0</v>
      </c>
      <c r="H470" s="17" t="str">
        <f t="shared" si="27"/>
        <v/>
      </c>
      <c r="I470" s="29">
        <f t="shared" si="25"/>
        <v>0</v>
      </c>
    </row>
    <row r="471" hidden="1" spans="1:9">
      <c r="A471" s="31">
        <v>2120601</v>
      </c>
      <c r="B471" s="32" t="s">
        <v>512</v>
      </c>
      <c r="C471" s="50"/>
      <c r="D471" s="51"/>
      <c r="E471" s="52"/>
      <c r="F471" s="23" t="str">
        <f t="shared" si="26"/>
        <v/>
      </c>
      <c r="G471" s="52"/>
      <c r="H471" s="24" t="str">
        <f t="shared" si="27"/>
        <v/>
      </c>
      <c r="I471" s="30">
        <f t="shared" si="25"/>
        <v>0</v>
      </c>
    </row>
    <row r="472" spans="1:9">
      <c r="A472" s="34">
        <v>21299</v>
      </c>
      <c r="B472" s="34" t="s">
        <v>513</v>
      </c>
      <c r="C472" s="48">
        <f>C473</f>
        <v>0</v>
      </c>
      <c r="D472" s="48">
        <f>D473</f>
        <v>0</v>
      </c>
      <c r="E472" s="49">
        <f>E473</f>
        <v>185</v>
      </c>
      <c r="F472" s="16" t="str">
        <f t="shared" si="26"/>
        <v/>
      </c>
      <c r="G472" s="49">
        <f>G473</f>
        <v>0</v>
      </c>
      <c r="H472" s="17" t="str">
        <f t="shared" si="27"/>
        <v/>
      </c>
      <c r="I472" s="29">
        <f t="shared" si="25"/>
        <v>185</v>
      </c>
    </row>
    <row r="473" spans="1:9">
      <c r="A473" s="31">
        <v>2129901</v>
      </c>
      <c r="B473" s="32" t="s">
        <v>514</v>
      </c>
      <c r="C473" s="50">
        <v>0</v>
      </c>
      <c r="D473" s="51">
        <v>0</v>
      </c>
      <c r="E473" s="52">
        <v>185</v>
      </c>
      <c r="F473" s="23" t="str">
        <f t="shared" si="26"/>
        <v/>
      </c>
      <c r="G473" s="52">
        <v>0</v>
      </c>
      <c r="H473" s="24" t="str">
        <f t="shared" si="27"/>
        <v/>
      </c>
      <c r="I473" s="30">
        <f t="shared" si="25"/>
        <v>185</v>
      </c>
    </row>
    <row r="474" spans="1:9">
      <c r="A474" s="34">
        <v>213</v>
      </c>
      <c r="B474" s="34" t="s">
        <v>515</v>
      </c>
      <c r="C474" s="48">
        <f>C475+C498+C509+C527+C530+C533+C537</f>
        <v>211</v>
      </c>
      <c r="D474" s="48">
        <f>D475+D498+D509+D527+D530+D533+D537</f>
        <v>2160</v>
      </c>
      <c r="E474" s="49">
        <f>E475+E498+E509+E527+E530+E533+E537</f>
        <v>486</v>
      </c>
      <c r="F474" s="16">
        <f t="shared" si="26"/>
        <v>22.5</v>
      </c>
      <c r="G474" s="49">
        <f>G475+G498+G509+G527+G530+G533+G537</f>
        <v>2172</v>
      </c>
      <c r="H474" s="17">
        <f t="shared" si="27"/>
        <v>-77.6243093922652</v>
      </c>
      <c r="I474" s="29">
        <f t="shared" si="25"/>
        <v>-1686</v>
      </c>
    </row>
    <row r="475" spans="1:9">
      <c r="A475" s="34">
        <v>21301</v>
      </c>
      <c r="B475" s="34" t="s">
        <v>516</v>
      </c>
      <c r="C475" s="48">
        <f>SUM(C476:C497)</f>
        <v>126</v>
      </c>
      <c r="D475" s="48">
        <f>SUM(D476:D497)</f>
        <v>239</v>
      </c>
      <c r="E475" s="49">
        <f>SUM(E476:E497)</f>
        <v>209</v>
      </c>
      <c r="F475" s="16">
        <f t="shared" si="26"/>
        <v>87.4476987447699</v>
      </c>
      <c r="G475" s="49">
        <f>SUM(G476:G497)</f>
        <v>327</v>
      </c>
      <c r="H475" s="17">
        <f t="shared" si="27"/>
        <v>-36.085626911315</v>
      </c>
      <c r="I475" s="29">
        <f t="shared" si="25"/>
        <v>-118</v>
      </c>
    </row>
    <row r="476" hidden="1" spans="1:9">
      <c r="A476" s="31">
        <v>2130101</v>
      </c>
      <c r="B476" s="32" t="s">
        <v>148</v>
      </c>
      <c r="C476" s="50"/>
      <c r="D476" s="51"/>
      <c r="E476" s="52"/>
      <c r="F476" s="23" t="str">
        <f t="shared" si="26"/>
        <v/>
      </c>
      <c r="G476" s="52"/>
      <c r="H476" s="24" t="str">
        <f t="shared" si="27"/>
        <v/>
      </c>
      <c r="I476" s="30">
        <f t="shared" si="25"/>
        <v>0</v>
      </c>
    </row>
    <row r="477" hidden="1" spans="1:9">
      <c r="A477" s="31">
        <v>2130102</v>
      </c>
      <c r="B477" s="32" t="s">
        <v>149</v>
      </c>
      <c r="C477" s="50"/>
      <c r="D477" s="51"/>
      <c r="E477" s="52"/>
      <c r="F477" s="23" t="str">
        <f t="shared" si="26"/>
        <v/>
      </c>
      <c r="G477" s="52"/>
      <c r="H477" s="24" t="str">
        <f t="shared" si="27"/>
        <v/>
      </c>
      <c r="I477" s="30">
        <f t="shared" si="25"/>
        <v>0</v>
      </c>
    </row>
    <row r="478" spans="1:9">
      <c r="A478" s="31">
        <v>2130103</v>
      </c>
      <c r="B478" s="32" t="s">
        <v>150</v>
      </c>
      <c r="C478" s="50">
        <v>122</v>
      </c>
      <c r="D478" s="51">
        <v>122</v>
      </c>
      <c r="E478" s="52">
        <v>114</v>
      </c>
      <c r="F478" s="23">
        <f t="shared" si="26"/>
        <v>93.4426229508197</v>
      </c>
      <c r="G478" s="52">
        <v>113</v>
      </c>
      <c r="H478" s="24">
        <f t="shared" si="27"/>
        <v>0.884955752212389</v>
      </c>
      <c r="I478" s="30">
        <f t="shared" si="25"/>
        <v>1</v>
      </c>
    </row>
    <row r="479" hidden="1" spans="1:9">
      <c r="A479" s="31">
        <v>2130104</v>
      </c>
      <c r="B479" s="32" t="s">
        <v>166</v>
      </c>
      <c r="C479" s="50"/>
      <c r="D479" s="51"/>
      <c r="E479" s="52"/>
      <c r="F479" s="23" t="str">
        <f t="shared" si="26"/>
        <v/>
      </c>
      <c r="G479" s="52"/>
      <c r="H479" s="24" t="str">
        <f t="shared" si="27"/>
        <v/>
      </c>
      <c r="I479" s="30">
        <f t="shared" si="25"/>
        <v>0</v>
      </c>
    </row>
    <row r="480" hidden="1" spans="1:9">
      <c r="A480" s="31">
        <v>2130106</v>
      </c>
      <c r="B480" s="32" t="s">
        <v>517</v>
      </c>
      <c r="C480" s="50"/>
      <c r="D480" s="51"/>
      <c r="E480" s="52"/>
      <c r="F480" s="23" t="str">
        <f t="shared" si="26"/>
        <v/>
      </c>
      <c r="G480" s="52"/>
      <c r="H480" s="24" t="str">
        <f t="shared" si="27"/>
        <v/>
      </c>
      <c r="I480" s="30">
        <f t="shared" si="25"/>
        <v>0</v>
      </c>
    </row>
    <row r="481" spans="1:9">
      <c r="A481" s="31">
        <v>2130108</v>
      </c>
      <c r="B481" s="32" t="s">
        <v>518</v>
      </c>
      <c r="C481" s="50">
        <v>0</v>
      </c>
      <c r="D481" s="51">
        <v>39</v>
      </c>
      <c r="E481" s="52">
        <v>38</v>
      </c>
      <c r="F481" s="23">
        <f t="shared" si="26"/>
        <v>97.4358974358974</v>
      </c>
      <c r="G481" s="52">
        <v>12</v>
      </c>
      <c r="H481" s="24">
        <f t="shared" si="27"/>
        <v>216.666666666667</v>
      </c>
      <c r="I481" s="30">
        <f t="shared" ref="I481:I550" si="28">E481-G481</f>
        <v>26</v>
      </c>
    </row>
    <row r="482" spans="1:9">
      <c r="A482" s="31">
        <v>2130109</v>
      </c>
      <c r="B482" s="32" t="s">
        <v>519</v>
      </c>
      <c r="C482" s="50">
        <v>4</v>
      </c>
      <c r="D482" s="51">
        <v>12</v>
      </c>
      <c r="E482" s="52">
        <v>0</v>
      </c>
      <c r="F482" s="23">
        <f t="shared" si="26"/>
        <v>0</v>
      </c>
      <c r="G482" s="52">
        <v>0</v>
      </c>
      <c r="H482" s="24" t="str">
        <f t="shared" si="27"/>
        <v/>
      </c>
      <c r="I482" s="30">
        <f t="shared" si="28"/>
        <v>0</v>
      </c>
    </row>
    <row r="483" hidden="1" spans="1:9">
      <c r="A483" s="31">
        <v>2130110</v>
      </c>
      <c r="B483" s="32" t="s">
        <v>520</v>
      </c>
      <c r="C483" s="50"/>
      <c r="D483" s="51"/>
      <c r="E483" s="52"/>
      <c r="F483" s="23" t="str">
        <f t="shared" si="26"/>
        <v/>
      </c>
      <c r="G483" s="52"/>
      <c r="H483" s="24" t="str">
        <f t="shared" si="27"/>
        <v/>
      </c>
      <c r="I483" s="30">
        <f t="shared" si="28"/>
        <v>0</v>
      </c>
    </row>
    <row r="484" spans="1:9">
      <c r="A484" s="31">
        <v>2130111</v>
      </c>
      <c r="B484" s="32" t="s">
        <v>521</v>
      </c>
      <c r="C484" s="50">
        <v>0</v>
      </c>
      <c r="D484" s="51">
        <v>2</v>
      </c>
      <c r="E484" s="52">
        <v>0</v>
      </c>
      <c r="F484" s="23">
        <f t="shared" si="26"/>
        <v>0</v>
      </c>
      <c r="G484" s="52">
        <v>0</v>
      </c>
      <c r="H484" s="24" t="str">
        <f t="shared" si="27"/>
        <v/>
      </c>
      <c r="I484" s="30">
        <f t="shared" si="28"/>
        <v>0</v>
      </c>
    </row>
    <row r="485" spans="1:9">
      <c r="A485" s="31">
        <v>2130112</v>
      </c>
      <c r="B485" s="32" t="s">
        <v>522</v>
      </c>
      <c r="C485" s="50">
        <v>0</v>
      </c>
      <c r="D485" s="51">
        <v>4</v>
      </c>
      <c r="E485" s="52">
        <v>3</v>
      </c>
      <c r="F485" s="23">
        <f t="shared" si="26"/>
        <v>75</v>
      </c>
      <c r="G485" s="52">
        <v>0</v>
      </c>
      <c r="H485" s="24" t="str">
        <f t="shared" si="27"/>
        <v/>
      </c>
      <c r="I485" s="30">
        <f t="shared" si="28"/>
        <v>3</v>
      </c>
    </row>
    <row r="486" spans="1:9">
      <c r="A486" s="31">
        <v>2130114</v>
      </c>
      <c r="B486" s="32" t="s">
        <v>523</v>
      </c>
      <c r="C486" s="50">
        <v>0</v>
      </c>
      <c r="D486" s="51">
        <v>6</v>
      </c>
      <c r="E486" s="52">
        <v>0</v>
      </c>
      <c r="F486" s="23">
        <f t="shared" si="26"/>
        <v>0</v>
      </c>
      <c r="G486" s="52">
        <v>0</v>
      </c>
      <c r="H486" s="24" t="str">
        <f t="shared" si="27"/>
        <v/>
      </c>
      <c r="I486" s="30">
        <f t="shared" si="28"/>
        <v>0</v>
      </c>
    </row>
    <row r="487" spans="1:9">
      <c r="A487" s="31">
        <v>2130119</v>
      </c>
      <c r="B487" s="32" t="s">
        <v>524</v>
      </c>
      <c r="C487" s="50">
        <v>0</v>
      </c>
      <c r="D487" s="51">
        <v>23</v>
      </c>
      <c r="E487" s="52">
        <v>22</v>
      </c>
      <c r="F487" s="23">
        <f t="shared" si="26"/>
        <v>95.6521739130435</v>
      </c>
      <c r="G487" s="52">
        <v>9</v>
      </c>
      <c r="H487" s="24">
        <f t="shared" si="27"/>
        <v>144.444444444444</v>
      </c>
      <c r="I487" s="30">
        <f t="shared" si="28"/>
        <v>13</v>
      </c>
    </row>
    <row r="488" hidden="1" spans="1:9">
      <c r="A488" s="31">
        <v>2130120</v>
      </c>
      <c r="B488" s="32" t="s">
        <v>525</v>
      </c>
      <c r="C488" s="50">
        <v>0</v>
      </c>
      <c r="D488" s="51"/>
      <c r="E488" s="52"/>
      <c r="F488" s="23" t="str">
        <f t="shared" si="26"/>
        <v/>
      </c>
      <c r="G488" s="52"/>
      <c r="H488" s="24" t="str">
        <f t="shared" si="27"/>
        <v/>
      </c>
      <c r="I488" s="30">
        <f t="shared" si="28"/>
        <v>0</v>
      </c>
    </row>
    <row r="489" hidden="1" spans="1:9">
      <c r="A489" s="31">
        <v>2130122</v>
      </c>
      <c r="B489" s="32" t="s">
        <v>526</v>
      </c>
      <c r="C489" s="50">
        <v>0</v>
      </c>
      <c r="D489" s="51"/>
      <c r="E489" s="52"/>
      <c r="F489" s="62" t="str">
        <f t="shared" si="26"/>
        <v/>
      </c>
      <c r="G489" s="63"/>
      <c r="H489" s="24" t="str">
        <f t="shared" si="27"/>
        <v/>
      </c>
      <c r="I489" s="30">
        <f t="shared" si="28"/>
        <v>0</v>
      </c>
    </row>
    <row r="490" spans="1:9">
      <c r="A490" s="31">
        <v>2130124</v>
      </c>
      <c r="B490" s="32" t="s">
        <v>527</v>
      </c>
      <c r="C490" s="50">
        <v>0</v>
      </c>
      <c r="D490" s="51">
        <v>10</v>
      </c>
      <c r="E490" s="52">
        <v>7</v>
      </c>
      <c r="F490" s="62">
        <f t="shared" si="26"/>
        <v>70</v>
      </c>
      <c r="G490" s="52">
        <v>3</v>
      </c>
      <c r="H490" s="24">
        <f t="shared" si="27"/>
        <v>133.333333333333</v>
      </c>
      <c r="I490" s="30">
        <f t="shared" si="28"/>
        <v>4</v>
      </c>
    </row>
    <row r="491" spans="1:9">
      <c r="A491" s="31">
        <v>2130125</v>
      </c>
      <c r="B491" s="32" t="s">
        <v>528</v>
      </c>
      <c r="C491" s="50">
        <v>0</v>
      </c>
      <c r="D491" s="51">
        <v>6</v>
      </c>
      <c r="E491" s="52">
        <v>6</v>
      </c>
      <c r="F491" s="62">
        <f t="shared" si="26"/>
        <v>100</v>
      </c>
      <c r="G491" s="52">
        <v>0</v>
      </c>
      <c r="H491" s="24" t="str">
        <f t="shared" si="27"/>
        <v/>
      </c>
      <c r="I491" s="30">
        <f t="shared" si="28"/>
        <v>6</v>
      </c>
    </row>
    <row r="492" spans="1:9">
      <c r="A492" s="31">
        <v>2130126</v>
      </c>
      <c r="B492" s="32" t="s">
        <v>529</v>
      </c>
      <c r="C492" s="50">
        <v>0</v>
      </c>
      <c r="D492" s="51">
        <v>2</v>
      </c>
      <c r="E492" s="52">
        <v>0</v>
      </c>
      <c r="F492" s="62">
        <f t="shared" si="26"/>
        <v>0</v>
      </c>
      <c r="G492" s="52">
        <v>50</v>
      </c>
      <c r="H492" s="24">
        <f t="shared" si="27"/>
        <v>-100</v>
      </c>
      <c r="I492" s="30">
        <f t="shared" si="28"/>
        <v>-50</v>
      </c>
    </row>
    <row r="493" hidden="1" spans="1:9">
      <c r="A493" s="31">
        <v>2130135</v>
      </c>
      <c r="B493" s="32" t="s">
        <v>530</v>
      </c>
      <c r="C493" s="50">
        <v>0</v>
      </c>
      <c r="D493" s="51"/>
      <c r="E493" s="52"/>
      <c r="F493" s="62" t="str">
        <f t="shared" si="26"/>
        <v/>
      </c>
      <c r="G493" s="52"/>
      <c r="H493" s="24" t="str">
        <f t="shared" si="27"/>
        <v/>
      </c>
      <c r="I493" s="30">
        <f t="shared" si="28"/>
        <v>0</v>
      </c>
    </row>
    <row r="494" spans="1:9">
      <c r="A494" s="31">
        <v>2130142</v>
      </c>
      <c r="B494" s="32" t="s">
        <v>531</v>
      </c>
      <c r="C494" s="50">
        <v>0</v>
      </c>
      <c r="D494" s="52">
        <v>0</v>
      </c>
      <c r="E494" s="55">
        <v>3</v>
      </c>
      <c r="F494" s="23" t="str">
        <f t="shared" si="26"/>
        <v/>
      </c>
      <c r="G494" s="55">
        <v>0</v>
      </c>
      <c r="H494" s="24" t="str">
        <f t="shared" si="27"/>
        <v/>
      </c>
      <c r="I494" s="30">
        <f t="shared" si="28"/>
        <v>3</v>
      </c>
    </row>
    <row r="495" hidden="1" spans="1:9">
      <c r="A495" s="31">
        <v>2130148</v>
      </c>
      <c r="B495" s="32" t="s">
        <v>532</v>
      </c>
      <c r="C495" s="50">
        <v>0</v>
      </c>
      <c r="D495" s="51"/>
      <c r="E495" s="52"/>
      <c r="F495" s="62" t="str">
        <f t="shared" si="26"/>
        <v/>
      </c>
      <c r="G495" s="52"/>
      <c r="H495" s="24" t="str">
        <f t="shared" si="27"/>
        <v/>
      </c>
      <c r="I495" s="30">
        <f t="shared" si="28"/>
        <v>0</v>
      </c>
    </row>
    <row r="496" spans="1:9">
      <c r="A496" s="31">
        <v>2130152</v>
      </c>
      <c r="B496" s="32" t="s">
        <v>533</v>
      </c>
      <c r="C496" s="50">
        <v>0</v>
      </c>
      <c r="D496" s="51">
        <v>5</v>
      </c>
      <c r="E496" s="52">
        <v>4</v>
      </c>
      <c r="F496" s="62">
        <f t="shared" ref="F496:F527" si="29">IFERROR(E496/D496*100,"")</f>
        <v>80</v>
      </c>
      <c r="G496" s="52">
        <v>0</v>
      </c>
      <c r="H496" s="24" t="str">
        <f t="shared" ref="H496:H559" si="30">IFERROR(I496/G496*100,"")</f>
        <v/>
      </c>
      <c r="I496" s="30">
        <f t="shared" si="28"/>
        <v>4</v>
      </c>
    </row>
    <row r="497" spans="1:9">
      <c r="A497" s="31">
        <v>2130199</v>
      </c>
      <c r="B497" s="32" t="s">
        <v>534</v>
      </c>
      <c r="C497" s="50">
        <v>0</v>
      </c>
      <c r="D497" s="51">
        <v>8</v>
      </c>
      <c r="E497" s="52">
        <v>12</v>
      </c>
      <c r="F497" s="23">
        <f t="shared" si="29"/>
        <v>150</v>
      </c>
      <c r="G497" s="52">
        <v>140</v>
      </c>
      <c r="H497" s="24">
        <f t="shared" si="30"/>
        <v>-91.4285714285714</v>
      </c>
      <c r="I497" s="30">
        <f t="shared" si="28"/>
        <v>-128</v>
      </c>
    </row>
    <row r="498" spans="1:9">
      <c r="A498" s="34">
        <v>21302</v>
      </c>
      <c r="B498" s="34" t="s">
        <v>535</v>
      </c>
      <c r="C498" s="48">
        <f>SUM(C499:C508)</f>
        <v>1</v>
      </c>
      <c r="D498" s="48">
        <f>SUM(D499:D508)</f>
        <v>97</v>
      </c>
      <c r="E498" s="49">
        <f>SUM(E499:E508)</f>
        <v>87</v>
      </c>
      <c r="F498" s="16">
        <f t="shared" si="29"/>
        <v>89.6907216494845</v>
      </c>
      <c r="G498" s="49">
        <f>SUM(G499:G508)</f>
        <v>74</v>
      </c>
      <c r="H498" s="17">
        <f t="shared" si="30"/>
        <v>17.5675675675676</v>
      </c>
      <c r="I498" s="29">
        <f t="shared" si="28"/>
        <v>13</v>
      </c>
    </row>
    <row r="499" hidden="1" spans="1:9">
      <c r="A499" s="31">
        <v>2130201</v>
      </c>
      <c r="B499" s="32" t="s">
        <v>148</v>
      </c>
      <c r="C499" s="52"/>
      <c r="D499" s="51"/>
      <c r="E499" s="59"/>
      <c r="F499" s="23" t="str">
        <f t="shared" si="29"/>
        <v/>
      </c>
      <c r="G499" s="59"/>
      <c r="H499" s="24" t="str">
        <f t="shared" si="30"/>
        <v/>
      </c>
      <c r="I499" s="30">
        <f t="shared" si="28"/>
        <v>0</v>
      </c>
    </row>
    <row r="500" hidden="1" spans="1:9">
      <c r="A500" s="31">
        <v>2130202</v>
      </c>
      <c r="B500" s="32" t="s">
        <v>149</v>
      </c>
      <c r="C500" s="52"/>
      <c r="D500" s="51"/>
      <c r="E500" s="59"/>
      <c r="F500" s="23" t="str">
        <f t="shared" si="29"/>
        <v/>
      </c>
      <c r="G500" s="59"/>
      <c r="H500" s="24" t="str">
        <f t="shared" si="30"/>
        <v/>
      </c>
      <c r="I500" s="30">
        <f t="shared" si="28"/>
        <v>0</v>
      </c>
    </row>
    <row r="501" hidden="1" spans="1:9">
      <c r="A501" s="31">
        <v>2130204</v>
      </c>
      <c r="B501" s="32" t="s">
        <v>536</v>
      </c>
      <c r="C501" s="50"/>
      <c r="D501" s="51"/>
      <c r="E501" s="52"/>
      <c r="F501" s="23" t="str">
        <f t="shared" si="29"/>
        <v/>
      </c>
      <c r="G501" s="52"/>
      <c r="H501" s="24" t="str">
        <f t="shared" si="30"/>
        <v/>
      </c>
      <c r="I501" s="30">
        <f t="shared" si="28"/>
        <v>0</v>
      </c>
    </row>
    <row r="502" spans="1:9">
      <c r="A502" s="31">
        <v>2130205</v>
      </c>
      <c r="B502" s="32" t="s">
        <v>537</v>
      </c>
      <c r="C502" s="50">
        <v>0</v>
      </c>
      <c r="D502" s="51">
        <v>0</v>
      </c>
      <c r="E502" s="52">
        <v>0</v>
      </c>
      <c r="F502" s="23" t="str">
        <f t="shared" si="29"/>
        <v/>
      </c>
      <c r="G502" s="52">
        <v>10</v>
      </c>
      <c r="H502" s="24">
        <f t="shared" si="30"/>
        <v>-100</v>
      </c>
      <c r="I502" s="30">
        <f t="shared" si="28"/>
        <v>-10</v>
      </c>
    </row>
    <row r="503" hidden="1" spans="1:9">
      <c r="A503" s="31">
        <v>2130206</v>
      </c>
      <c r="B503" s="32" t="s">
        <v>538</v>
      </c>
      <c r="C503" s="50"/>
      <c r="D503" s="51"/>
      <c r="E503" s="52"/>
      <c r="F503" s="23" t="str">
        <f t="shared" si="29"/>
        <v/>
      </c>
      <c r="G503" s="52"/>
      <c r="H503" s="24" t="str">
        <f t="shared" si="30"/>
        <v/>
      </c>
      <c r="I503" s="30">
        <f t="shared" si="28"/>
        <v>0</v>
      </c>
    </row>
    <row r="504" spans="1:9">
      <c r="A504" s="31">
        <v>2130209</v>
      </c>
      <c r="B504" s="32" t="s">
        <v>539</v>
      </c>
      <c r="C504" s="50">
        <v>0</v>
      </c>
      <c r="D504" s="51">
        <v>88</v>
      </c>
      <c r="E504" s="52">
        <v>79</v>
      </c>
      <c r="F504" s="23">
        <f t="shared" si="29"/>
        <v>89.7727272727273</v>
      </c>
      <c r="G504" s="52">
        <v>64</v>
      </c>
      <c r="H504" s="24">
        <f t="shared" si="30"/>
        <v>23.4375</v>
      </c>
      <c r="I504" s="30">
        <f t="shared" si="28"/>
        <v>15</v>
      </c>
    </row>
    <row r="505" hidden="1" spans="1:9">
      <c r="A505" s="31">
        <v>2130213</v>
      </c>
      <c r="B505" s="32" t="s">
        <v>540</v>
      </c>
      <c r="C505" s="50"/>
      <c r="D505" s="51"/>
      <c r="E505" s="52"/>
      <c r="F505" s="23" t="str">
        <f t="shared" si="29"/>
        <v/>
      </c>
      <c r="G505" s="52"/>
      <c r="H505" s="24" t="str">
        <f t="shared" si="30"/>
        <v/>
      </c>
      <c r="I505" s="30">
        <f t="shared" si="28"/>
        <v>0</v>
      </c>
    </row>
    <row r="506" hidden="1" spans="1:9">
      <c r="A506" s="31">
        <v>2130234</v>
      </c>
      <c r="B506" s="32" t="s">
        <v>541</v>
      </c>
      <c r="C506" s="50"/>
      <c r="D506" s="51"/>
      <c r="E506" s="52"/>
      <c r="F506" s="23" t="str">
        <f t="shared" si="29"/>
        <v/>
      </c>
      <c r="G506" s="52"/>
      <c r="H506" s="24" t="str">
        <f t="shared" si="30"/>
        <v/>
      </c>
      <c r="I506" s="30">
        <f t="shared" si="28"/>
        <v>0</v>
      </c>
    </row>
    <row r="507" hidden="1" spans="1:9">
      <c r="A507" s="31">
        <v>2130237</v>
      </c>
      <c r="B507" s="32" t="s">
        <v>542</v>
      </c>
      <c r="C507" s="50"/>
      <c r="D507" s="51"/>
      <c r="E507" s="52"/>
      <c r="F507" s="23" t="str">
        <f t="shared" si="29"/>
        <v/>
      </c>
      <c r="G507" s="52"/>
      <c r="H507" s="24" t="str">
        <f t="shared" si="30"/>
        <v/>
      </c>
      <c r="I507" s="30">
        <f t="shared" si="28"/>
        <v>0</v>
      </c>
    </row>
    <row r="508" spans="1:9">
      <c r="A508" s="31">
        <v>2130299</v>
      </c>
      <c r="B508" s="32" t="s">
        <v>543</v>
      </c>
      <c r="C508" s="50">
        <v>1</v>
      </c>
      <c r="D508" s="51">
        <v>9</v>
      </c>
      <c r="E508" s="52">
        <v>8</v>
      </c>
      <c r="F508" s="23">
        <f t="shared" si="29"/>
        <v>88.8888888888889</v>
      </c>
      <c r="G508" s="52">
        <v>0</v>
      </c>
      <c r="H508" s="24" t="str">
        <f t="shared" si="30"/>
        <v/>
      </c>
      <c r="I508" s="30">
        <f t="shared" si="28"/>
        <v>8</v>
      </c>
    </row>
    <row r="509" spans="1:9">
      <c r="A509" s="34">
        <v>21303</v>
      </c>
      <c r="B509" s="34" t="s">
        <v>544</v>
      </c>
      <c r="C509" s="48">
        <f>SUM(C510:C526)</f>
        <v>0</v>
      </c>
      <c r="D509" s="48">
        <f>SUM(D510:D526)</f>
        <v>117</v>
      </c>
      <c r="E509" s="49">
        <f>SUM(E510:E526)</f>
        <v>54</v>
      </c>
      <c r="F509" s="16">
        <f t="shared" si="29"/>
        <v>46.1538461538462</v>
      </c>
      <c r="G509" s="49">
        <f>SUM(G510:G526)</f>
        <v>103</v>
      </c>
      <c r="H509" s="17">
        <f t="shared" si="30"/>
        <v>-47.5728155339806</v>
      </c>
      <c r="I509" s="29">
        <f t="shared" si="28"/>
        <v>-49</v>
      </c>
    </row>
    <row r="510" hidden="1" spans="1:9">
      <c r="A510" s="31">
        <v>2130301</v>
      </c>
      <c r="B510" s="32" t="s">
        <v>148</v>
      </c>
      <c r="C510" s="50"/>
      <c r="D510" s="51"/>
      <c r="E510" s="52"/>
      <c r="F510" s="23" t="str">
        <f t="shared" si="29"/>
        <v/>
      </c>
      <c r="G510" s="52"/>
      <c r="H510" s="24" t="str">
        <f t="shared" si="30"/>
        <v/>
      </c>
      <c r="I510" s="30">
        <f t="shared" si="28"/>
        <v>0</v>
      </c>
    </row>
    <row r="511" hidden="1" spans="1:9">
      <c r="A511" s="31">
        <v>2130302</v>
      </c>
      <c r="B511" s="32" t="s">
        <v>149</v>
      </c>
      <c r="C511" s="50"/>
      <c r="D511" s="51"/>
      <c r="E511" s="52"/>
      <c r="F511" s="23" t="str">
        <f t="shared" si="29"/>
        <v/>
      </c>
      <c r="G511" s="52"/>
      <c r="H511" s="24" t="str">
        <f t="shared" si="30"/>
        <v/>
      </c>
      <c r="I511" s="30">
        <f t="shared" si="28"/>
        <v>0</v>
      </c>
    </row>
    <row r="512" hidden="1" spans="1:9">
      <c r="A512" s="31">
        <v>2130303</v>
      </c>
      <c r="B512" s="32" t="s">
        <v>150</v>
      </c>
      <c r="C512" s="50"/>
      <c r="D512" s="51"/>
      <c r="E512" s="52"/>
      <c r="F512" s="23" t="str">
        <f t="shared" si="29"/>
        <v/>
      </c>
      <c r="G512" s="52"/>
      <c r="H512" s="24" t="str">
        <f t="shared" si="30"/>
        <v/>
      </c>
      <c r="I512" s="30">
        <f t="shared" si="28"/>
        <v>0</v>
      </c>
    </row>
    <row r="513" spans="1:9">
      <c r="A513" s="31">
        <v>2130304</v>
      </c>
      <c r="B513" s="32" t="s">
        <v>545</v>
      </c>
      <c r="C513" s="50">
        <v>0</v>
      </c>
      <c r="D513" s="51">
        <v>0</v>
      </c>
      <c r="E513" s="52">
        <v>3</v>
      </c>
      <c r="F513" s="23" t="str">
        <f t="shared" si="29"/>
        <v/>
      </c>
      <c r="G513" s="52">
        <v>-3</v>
      </c>
      <c r="H513" s="24">
        <f t="shared" si="30"/>
        <v>-200</v>
      </c>
      <c r="I513" s="30">
        <f t="shared" si="28"/>
        <v>6</v>
      </c>
    </row>
    <row r="514" spans="1:9">
      <c r="A514" s="31">
        <v>2130305</v>
      </c>
      <c r="B514" s="32" t="s">
        <v>546</v>
      </c>
      <c r="C514" s="50">
        <v>0</v>
      </c>
      <c r="D514" s="51">
        <v>3</v>
      </c>
      <c r="E514" s="52">
        <v>3</v>
      </c>
      <c r="F514" s="23">
        <f t="shared" si="29"/>
        <v>100</v>
      </c>
      <c r="G514" s="52">
        <v>0</v>
      </c>
      <c r="H514" s="24" t="str">
        <f t="shared" si="30"/>
        <v/>
      </c>
      <c r="I514" s="30">
        <f t="shared" si="28"/>
        <v>3</v>
      </c>
    </row>
    <row r="515" spans="1:9">
      <c r="A515" s="31">
        <v>2130306</v>
      </c>
      <c r="B515" s="32" t="s">
        <v>547</v>
      </c>
      <c r="C515" s="50">
        <v>0</v>
      </c>
      <c r="D515" s="51">
        <v>21</v>
      </c>
      <c r="E515" s="52">
        <v>20</v>
      </c>
      <c r="F515" s="23">
        <f t="shared" si="29"/>
        <v>95.2380952380952</v>
      </c>
      <c r="G515" s="52">
        <v>0</v>
      </c>
      <c r="H515" s="24" t="str">
        <f t="shared" si="30"/>
        <v/>
      </c>
      <c r="I515" s="30">
        <f t="shared" si="28"/>
        <v>20</v>
      </c>
    </row>
    <row r="516" hidden="1" spans="1:9">
      <c r="A516" s="31">
        <v>2130308</v>
      </c>
      <c r="B516" s="32" t="s">
        <v>548</v>
      </c>
      <c r="C516" s="50"/>
      <c r="D516" s="51"/>
      <c r="E516" s="52"/>
      <c r="F516" s="23" t="str">
        <f t="shared" si="29"/>
        <v/>
      </c>
      <c r="G516" s="52"/>
      <c r="H516" s="24" t="str">
        <f t="shared" si="30"/>
        <v/>
      </c>
      <c r="I516" s="30">
        <f t="shared" si="28"/>
        <v>0</v>
      </c>
    </row>
    <row r="517" hidden="1" spans="1:9">
      <c r="A517" s="31">
        <v>2130309</v>
      </c>
      <c r="B517" s="32" t="s">
        <v>549</v>
      </c>
      <c r="C517" s="50"/>
      <c r="D517" s="51"/>
      <c r="E517" s="52"/>
      <c r="F517" s="23" t="str">
        <f t="shared" si="29"/>
        <v/>
      </c>
      <c r="G517" s="52"/>
      <c r="H517" s="24" t="str">
        <f t="shared" si="30"/>
        <v/>
      </c>
      <c r="I517" s="30">
        <f t="shared" si="28"/>
        <v>0</v>
      </c>
    </row>
    <row r="518" hidden="1" spans="1:9">
      <c r="A518" s="31">
        <v>2130311</v>
      </c>
      <c r="B518" s="32" t="s">
        <v>550</v>
      </c>
      <c r="C518" s="50"/>
      <c r="D518" s="51"/>
      <c r="E518" s="52"/>
      <c r="F518" s="23" t="str">
        <f t="shared" si="29"/>
        <v/>
      </c>
      <c r="G518" s="52"/>
      <c r="H518" s="24" t="str">
        <f t="shared" si="30"/>
        <v/>
      </c>
      <c r="I518" s="30">
        <f t="shared" si="28"/>
        <v>0</v>
      </c>
    </row>
    <row r="519" hidden="1" spans="1:9">
      <c r="A519" s="31">
        <v>2130312</v>
      </c>
      <c r="B519" s="32" t="s">
        <v>551</v>
      </c>
      <c r="C519" s="50"/>
      <c r="D519" s="51"/>
      <c r="E519" s="52"/>
      <c r="F519" s="23" t="str">
        <f t="shared" si="29"/>
        <v/>
      </c>
      <c r="G519" s="52"/>
      <c r="H519" s="24" t="str">
        <f t="shared" si="30"/>
        <v/>
      </c>
      <c r="I519" s="30">
        <f t="shared" si="28"/>
        <v>0</v>
      </c>
    </row>
    <row r="520" hidden="1" spans="1:9">
      <c r="A520" s="31">
        <v>2130313</v>
      </c>
      <c r="B520" s="32" t="s">
        <v>552</v>
      </c>
      <c r="C520" s="50"/>
      <c r="D520" s="51"/>
      <c r="E520" s="52"/>
      <c r="F520" s="23" t="str">
        <f t="shared" si="29"/>
        <v/>
      </c>
      <c r="G520" s="52"/>
      <c r="H520" s="24" t="str">
        <f t="shared" si="30"/>
        <v/>
      </c>
      <c r="I520" s="30">
        <f t="shared" si="28"/>
        <v>0</v>
      </c>
    </row>
    <row r="521" spans="1:9">
      <c r="A521" s="31">
        <v>2130314</v>
      </c>
      <c r="B521" s="32" t="s">
        <v>553</v>
      </c>
      <c r="C521" s="50">
        <v>0</v>
      </c>
      <c r="D521" s="51">
        <v>29</v>
      </c>
      <c r="E521" s="52">
        <v>0</v>
      </c>
      <c r="F521" s="23">
        <f t="shared" si="29"/>
        <v>0</v>
      </c>
      <c r="G521" s="52">
        <v>33</v>
      </c>
      <c r="H521" s="24">
        <f t="shared" si="30"/>
        <v>-100</v>
      </c>
      <c r="I521" s="30">
        <f t="shared" si="28"/>
        <v>-33</v>
      </c>
    </row>
    <row r="522" spans="1:9">
      <c r="A522" s="31">
        <v>2130321</v>
      </c>
      <c r="B522" s="32" t="s">
        <v>554</v>
      </c>
      <c r="C522" s="50">
        <v>0</v>
      </c>
      <c r="D522" s="51">
        <v>0</v>
      </c>
      <c r="E522" s="52">
        <v>28</v>
      </c>
      <c r="F522" s="23" t="str">
        <f t="shared" si="29"/>
        <v/>
      </c>
      <c r="G522" s="52">
        <v>9</v>
      </c>
      <c r="H522" s="24">
        <f t="shared" si="30"/>
        <v>211.111111111111</v>
      </c>
      <c r="I522" s="30">
        <f t="shared" si="28"/>
        <v>19</v>
      </c>
    </row>
    <row r="523" hidden="1" spans="1:9">
      <c r="A523" s="31">
        <v>2130322</v>
      </c>
      <c r="B523" s="32" t="s">
        <v>555</v>
      </c>
      <c r="C523" s="50"/>
      <c r="D523" s="51"/>
      <c r="E523" s="52"/>
      <c r="F523" s="23" t="str">
        <f t="shared" si="29"/>
        <v/>
      </c>
      <c r="G523" s="52"/>
      <c r="H523" s="24" t="str">
        <f t="shared" si="30"/>
        <v/>
      </c>
      <c r="I523" s="30">
        <f t="shared" si="28"/>
        <v>0</v>
      </c>
    </row>
    <row r="524" hidden="1" spans="1:9">
      <c r="A524" s="31">
        <v>2130333</v>
      </c>
      <c r="B524" s="32" t="s">
        <v>556</v>
      </c>
      <c r="C524" s="50"/>
      <c r="D524" s="51"/>
      <c r="E524" s="52"/>
      <c r="F524" s="23" t="str">
        <f t="shared" si="29"/>
        <v/>
      </c>
      <c r="G524" s="52"/>
      <c r="H524" s="24" t="str">
        <f t="shared" si="30"/>
        <v/>
      </c>
      <c r="I524" s="30">
        <f t="shared" si="28"/>
        <v>0</v>
      </c>
    </row>
    <row r="525" spans="1:9">
      <c r="A525" s="31">
        <v>2130334</v>
      </c>
      <c r="B525" s="32" t="s">
        <v>557</v>
      </c>
      <c r="C525" s="50">
        <v>0</v>
      </c>
      <c r="D525" s="51">
        <v>1</v>
      </c>
      <c r="E525" s="52">
        <v>0</v>
      </c>
      <c r="F525" s="23">
        <f t="shared" si="29"/>
        <v>0</v>
      </c>
      <c r="G525" s="52">
        <v>1</v>
      </c>
      <c r="H525" s="24">
        <f t="shared" si="30"/>
        <v>-100</v>
      </c>
      <c r="I525" s="30">
        <f t="shared" si="28"/>
        <v>-1</v>
      </c>
    </row>
    <row r="526" spans="1:9">
      <c r="A526" s="31">
        <v>2130399</v>
      </c>
      <c r="B526" s="32" t="s">
        <v>558</v>
      </c>
      <c r="C526" s="50">
        <v>0</v>
      </c>
      <c r="D526" s="51">
        <v>63</v>
      </c>
      <c r="E526" s="52">
        <v>0</v>
      </c>
      <c r="F526" s="23">
        <f t="shared" si="29"/>
        <v>0</v>
      </c>
      <c r="G526" s="52">
        <v>63</v>
      </c>
      <c r="H526" s="24">
        <f t="shared" si="30"/>
        <v>-100</v>
      </c>
      <c r="I526" s="30">
        <f t="shared" si="28"/>
        <v>-63</v>
      </c>
    </row>
    <row r="527" spans="1:9">
      <c r="A527" s="34">
        <v>21305</v>
      </c>
      <c r="B527" s="34" t="s">
        <v>559</v>
      </c>
      <c r="C527" s="48">
        <f>C528+C529</f>
        <v>50</v>
      </c>
      <c r="D527" s="48">
        <f>D528+D529</f>
        <v>175</v>
      </c>
      <c r="E527" s="49">
        <f>E528+E529</f>
        <v>36</v>
      </c>
      <c r="F527" s="16">
        <f t="shared" si="29"/>
        <v>20.5714285714286</v>
      </c>
      <c r="G527" s="49">
        <f>G528+G529</f>
        <v>140</v>
      </c>
      <c r="H527" s="17">
        <f t="shared" si="30"/>
        <v>-74.2857142857143</v>
      </c>
      <c r="I527" s="29">
        <f t="shared" si="28"/>
        <v>-104</v>
      </c>
    </row>
    <row r="528" spans="1:9">
      <c r="A528" s="31">
        <v>2130504</v>
      </c>
      <c r="B528" s="32" t="s">
        <v>560</v>
      </c>
      <c r="C528" s="50">
        <v>0</v>
      </c>
      <c r="D528" s="51">
        <v>0</v>
      </c>
      <c r="E528" s="52">
        <v>0</v>
      </c>
      <c r="F528" s="16"/>
      <c r="G528" s="52">
        <v>40</v>
      </c>
      <c r="H528" s="24">
        <f t="shared" si="30"/>
        <v>-100</v>
      </c>
      <c r="I528" s="30">
        <f t="shared" si="28"/>
        <v>-40</v>
      </c>
    </row>
    <row r="529" spans="1:9">
      <c r="A529" s="31">
        <v>2130599</v>
      </c>
      <c r="B529" s="32" t="s">
        <v>561</v>
      </c>
      <c r="C529" s="50">
        <v>50</v>
      </c>
      <c r="D529" s="51">
        <v>175</v>
      </c>
      <c r="E529" s="52">
        <v>36</v>
      </c>
      <c r="F529" s="16"/>
      <c r="G529" s="52">
        <v>100</v>
      </c>
      <c r="H529" s="24">
        <f t="shared" si="30"/>
        <v>-64</v>
      </c>
      <c r="I529" s="30">
        <f t="shared" si="28"/>
        <v>-64</v>
      </c>
    </row>
    <row r="530" spans="1:9">
      <c r="A530" s="34">
        <v>21307</v>
      </c>
      <c r="B530" s="34" t="s">
        <v>562</v>
      </c>
      <c r="C530" s="48">
        <f>SUM(C531:C532)</f>
        <v>0</v>
      </c>
      <c r="D530" s="48">
        <f>SUM(D531:D532)</f>
        <v>62</v>
      </c>
      <c r="E530" s="49">
        <f>SUM(E531:E532)</f>
        <v>54</v>
      </c>
      <c r="F530" s="23">
        <f t="shared" ref="F530:F561" si="31">IFERROR(E530/D530*100,"")</f>
        <v>87.0967741935484</v>
      </c>
      <c r="G530" s="49">
        <f>SUM(G531:G532)</f>
        <v>72</v>
      </c>
      <c r="H530" s="17">
        <f t="shared" si="30"/>
        <v>-25</v>
      </c>
      <c r="I530" s="29">
        <f t="shared" si="28"/>
        <v>-18</v>
      </c>
    </row>
    <row r="531" spans="1:9">
      <c r="A531" s="31">
        <v>2130701</v>
      </c>
      <c r="B531" s="32" t="s">
        <v>563</v>
      </c>
      <c r="C531" s="50">
        <v>0</v>
      </c>
      <c r="D531" s="51">
        <v>62</v>
      </c>
      <c r="E531" s="52">
        <v>54</v>
      </c>
      <c r="F531" s="23">
        <f t="shared" si="31"/>
        <v>87.0967741935484</v>
      </c>
      <c r="G531" s="52">
        <v>72</v>
      </c>
      <c r="H531" s="24">
        <f t="shared" si="30"/>
        <v>-25</v>
      </c>
      <c r="I531" s="30">
        <f t="shared" si="28"/>
        <v>-18</v>
      </c>
    </row>
    <row r="532" spans="1:9">
      <c r="A532" s="31">
        <v>2130705</v>
      </c>
      <c r="B532" s="32" t="s">
        <v>564</v>
      </c>
      <c r="C532" s="50">
        <v>0</v>
      </c>
      <c r="D532" s="51">
        <v>0</v>
      </c>
      <c r="E532" s="52">
        <v>0</v>
      </c>
      <c r="F532" s="23" t="str">
        <f t="shared" si="31"/>
        <v/>
      </c>
      <c r="G532" s="52">
        <v>0</v>
      </c>
      <c r="H532" s="24" t="str">
        <f t="shared" si="30"/>
        <v/>
      </c>
      <c r="I532" s="30">
        <f t="shared" si="28"/>
        <v>0</v>
      </c>
    </row>
    <row r="533" spans="1:9">
      <c r="A533" s="34">
        <v>21308</v>
      </c>
      <c r="B533" s="34" t="s">
        <v>565</v>
      </c>
      <c r="C533" s="48">
        <f>SUM(C534:C536)</f>
        <v>34</v>
      </c>
      <c r="D533" s="48">
        <f>SUM(D534:D536)</f>
        <v>30</v>
      </c>
      <c r="E533" s="49">
        <f>SUM(E534:E536)</f>
        <v>27</v>
      </c>
      <c r="F533" s="16">
        <f t="shared" si="31"/>
        <v>90</v>
      </c>
      <c r="G533" s="49">
        <f>SUM(G534:G536)</f>
        <v>13</v>
      </c>
      <c r="H533" s="17">
        <f t="shared" si="30"/>
        <v>107.692307692308</v>
      </c>
      <c r="I533" s="29">
        <f t="shared" si="28"/>
        <v>14</v>
      </c>
    </row>
    <row r="534" spans="1:9">
      <c r="A534" s="31">
        <v>2130803</v>
      </c>
      <c r="B534" s="32" t="s">
        <v>566</v>
      </c>
      <c r="C534" s="50">
        <v>34</v>
      </c>
      <c r="D534" s="51">
        <v>30</v>
      </c>
      <c r="E534" s="52">
        <v>27</v>
      </c>
      <c r="F534" s="23">
        <f t="shared" si="31"/>
        <v>90</v>
      </c>
      <c r="G534" s="52">
        <v>13</v>
      </c>
      <c r="H534" s="24">
        <f t="shared" si="30"/>
        <v>107.692307692308</v>
      </c>
      <c r="I534" s="30">
        <f t="shared" si="28"/>
        <v>14</v>
      </c>
    </row>
    <row r="535" hidden="1" spans="1:9">
      <c r="A535" s="31">
        <v>2130804</v>
      </c>
      <c r="B535" s="32" t="s">
        <v>567</v>
      </c>
      <c r="C535" s="50"/>
      <c r="D535" s="51"/>
      <c r="E535" s="52"/>
      <c r="F535" s="23" t="str">
        <f t="shared" si="31"/>
        <v/>
      </c>
      <c r="G535" s="52"/>
      <c r="H535" s="24" t="str">
        <f t="shared" si="30"/>
        <v/>
      </c>
      <c r="I535" s="30">
        <f t="shared" si="28"/>
        <v>0</v>
      </c>
    </row>
    <row r="536" hidden="1" spans="1:9">
      <c r="A536" s="31">
        <v>2130899</v>
      </c>
      <c r="B536" s="32" t="s">
        <v>568</v>
      </c>
      <c r="C536" s="50"/>
      <c r="D536" s="51"/>
      <c r="E536" s="52"/>
      <c r="F536" s="23" t="str">
        <f t="shared" si="31"/>
        <v/>
      </c>
      <c r="G536" s="52"/>
      <c r="H536" s="24" t="str">
        <f t="shared" si="30"/>
        <v/>
      </c>
      <c r="I536" s="30">
        <f t="shared" si="28"/>
        <v>0</v>
      </c>
    </row>
    <row r="537" spans="1:9">
      <c r="A537" s="34">
        <v>21399</v>
      </c>
      <c r="B537" s="34" t="s">
        <v>569</v>
      </c>
      <c r="C537" s="48">
        <f>C538</f>
        <v>0</v>
      </c>
      <c r="D537" s="48">
        <f>D538</f>
        <v>1440</v>
      </c>
      <c r="E537" s="49">
        <f>E538</f>
        <v>19</v>
      </c>
      <c r="F537" s="16">
        <f t="shared" si="31"/>
        <v>1.31944444444444</v>
      </c>
      <c r="G537" s="49">
        <f>G538</f>
        <v>1443</v>
      </c>
      <c r="H537" s="17">
        <f t="shared" si="30"/>
        <v>-98.6832986832987</v>
      </c>
      <c r="I537" s="29">
        <f t="shared" si="28"/>
        <v>-1424</v>
      </c>
    </row>
    <row r="538" spans="1:9">
      <c r="A538" s="31">
        <v>2139999</v>
      </c>
      <c r="B538" s="32" t="s">
        <v>570</v>
      </c>
      <c r="C538" s="50">
        <v>0</v>
      </c>
      <c r="D538" s="51">
        <v>1440</v>
      </c>
      <c r="E538" s="52">
        <v>19</v>
      </c>
      <c r="F538" s="23">
        <f t="shared" si="31"/>
        <v>1.31944444444444</v>
      </c>
      <c r="G538" s="52">
        <v>1443</v>
      </c>
      <c r="H538" s="24">
        <f t="shared" si="30"/>
        <v>-98.6832986832987</v>
      </c>
      <c r="I538" s="30">
        <f t="shared" si="28"/>
        <v>-1424</v>
      </c>
    </row>
    <row r="539" spans="1:9">
      <c r="A539" s="34">
        <v>214</v>
      </c>
      <c r="B539" s="34" t="s">
        <v>571</v>
      </c>
      <c r="C539" s="48">
        <f>C540+C548+C553+C555</f>
        <v>0</v>
      </c>
      <c r="D539" s="48">
        <f>D540+D548+D553+D555</f>
        <v>75</v>
      </c>
      <c r="E539" s="49">
        <f>E540+E548+E553+E555</f>
        <v>168</v>
      </c>
      <c r="F539" s="16">
        <f t="shared" si="31"/>
        <v>224</v>
      </c>
      <c r="G539" s="49">
        <f>G540+G548+G553+G555</f>
        <v>5</v>
      </c>
      <c r="H539" s="17">
        <f t="shared" si="30"/>
        <v>3260</v>
      </c>
      <c r="I539" s="29">
        <f t="shared" si="28"/>
        <v>163</v>
      </c>
    </row>
    <row r="540" spans="1:9">
      <c r="A540" s="34">
        <v>21401</v>
      </c>
      <c r="B540" s="34" t="s">
        <v>572</v>
      </c>
      <c r="C540" s="48">
        <f>SUM(C541:C547)</f>
        <v>0</v>
      </c>
      <c r="D540" s="48">
        <f>SUM(D541:D547)</f>
        <v>26</v>
      </c>
      <c r="E540" s="49">
        <f>SUM(E541:E547)</f>
        <v>119</v>
      </c>
      <c r="F540" s="16">
        <f t="shared" si="31"/>
        <v>457.692307692308</v>
      </c>
      <c r="G540" s="49">
        <f>SUM(G541:G547)</f>
        <v>4</v>
      </c>
      <c r="H540" s="17">
        <f t="shared" si="30"/>
        <v>2875</v>
      </c>
      <c r="I540" s="29">
        <f t="shared" si="28"/>
        <v>115</v>
      </c>
    </row>
    <row r="541" hidden="1" spans="1:9">
      <c r="A541" s="31">
        <v>2140101</v>
      </c>
      <c r="B541" s="32" t="s">
        <v>148</v>
      </c>
      <c r="C541" s="50"/>
      <c r="D541" s="51"/>
      <c r="E541" s="52"/>
      <c r="F541" s="23" t="str">
        <f t="shared" si="31"/>
        <v/>
      </c>
      <c r="G541" s="52"/>
      <c r="H541" s="24" t="str">
        <f t="shared" si="30"/>
        <v/>
      </c>
      <c r="I541" s="30">
        <f t="shared" si="28"/>
        <v>0</v>
      </c>
    </row>
    <row r="542" hidden="1" spans="1:9">
      <c r="A542" s="31">
        <v>2140102</v>
      </c>
      <c r="B542" s="32" t="s">
        <v>149</v>
      </c>
      <c r="C542" s="50"/>
      <c r="D542" s="51"/>
      <c r="E542" s="52"/>
      <c r="F542" s="23" t="str">
        <f t="shared" si="31"/>
        <v/>
      </c>
      <c r="G542" s="52"/>
      <c r="H542" s="24" t="str">
        <f t="shared" si="30"/>
        <v/>
      </c>
      <c r="I542" s="30">
        <f t="shared" si="28"/>
        <v>0</v>
      </c>
    </row>
    <row r="543" hidden="1" spans="1:9">
      <c r="A543" s="31">
        <v>2140103</v>
      </c>
      <c r="B543" s="32" t="s">
        <v>150</v>
      </c>
      <c r="C543" s="50"/>
      <c r="D543" s="51"/>
      <c r="E543" s="52"/>
      <c r="F543" s="23" t="str">
        <f t="shared" si="31"/>
        <v/>
      </c>
      <c r="G543" s="52"/>
      <c r="H543" s="24" t="str">
        <f t="shared" si="30"/>
        <v/>
      </c>
      <c r="I543" s="30">
        <f t="shared" si="28"/>
        <v>0</v>
      </c>
    </row>
    <row r="544" spans="1:9">
      <c r="A544" s="31">
        <v>2140104</v>
      </c>
      <c r="B544" s="32" t="s">
        <v>573</v>
      </c>
      <c r="C544" s="50">
        <v>0</v>
      </c>
      <c r="D544" s="51">
        <v>17</v>
      </c>
      <c r="E544" s="52">
        <v>101</v>
      </c>
      <c r="F544" s="23">
        <f t="shared" si="31"/>
        <v>594.117647058824</v>
      </c>
      <c r="G544" s="52">
        <v>0</v>
      </c>
      <c r="H544" s="24" t="str">
        <f t="shared" si="30"/>
        <v/>
      </c>
      <c r="I544" s="30">
        <f t="shared" si="28"/>
        <v>101</v>
      </c>
    </row>
    <row r="545" spans="1:9">
      <c r="A545" s="31">
        <v>2140106</v>
      </c>
      <c r="B545" s="32" t="s">
        <v>574</v>
      </c>
      <c r="C545" s="50">
        <v>0</v>
      </c>
      <c r="D545" s="51">
        <v>9</v>
      </c>
      <c r="E545" s="52">
        <v>18</v>
      </c>
      <c r="F545" s="23">
        <f t="shared" si="31"/>
        <v>200</v>
      </c>
      <c r="G545" s="52">
        <v>4</v>
      </c>
      <c r="H545" s="24">
        <f t="shared" si="30"/>
        <v>350</v>
      </c>
      <c r="I545" s="30">
        <f t="shared" si="28"/>
        <v>14</v>
      </c>
    </row>
    <row r="546" hidden="1" spans="1:9">
      <c r="A546" s="31">
        <v>2140131</v>
      </c>
      <c r="B546" s="32" t="s">
        <v>575</v>
      </c>
      <c r="C546" s="50"/>
      <c r="D546" s="51"/>
      <c r="E546" s="52"/>
      <c r="F546" s="23" t="str">
        <f t="shared" si="31"/>
        <v/>
      </c>
      <c r="G546" s="52"/>
      <c r="H546" s="24" t="str">
        <f t="shared" si="30"/>
        <v/>
      </c>
      <c r="I546" s="30">
        <f t="shared" si="28"/>
        <v>0</v>
      </c>
    </row>
    <row r="547" hidden="1" spans="1:9">
      <c r="A547" s="31">
        <v>2140199</v>
      </c>
      <c r="B547" s="32" t="s">
        <v>576</v>
      </c>
      <c r="C547" s="50"/>
      <c r="D547" s="51"/>
      <c r="E547" s="52"/>
      <c r="F547" s="23" t="str">
        <f t="shared" si="31"/>
        <v/>
      </c>
      <c r="G547" s="52"/>
      <c r="H547" s="24" t="str">
        <f t="shared" si="30"/>
        <v/>
      </c>
      <c r="I547" s="30">
        <f t="shared" si="28"/>
        <v>0</v>
      </c>
    </row>
    <row r="548" ht="27" hidden="1" spans="1:9">
      <c r="A548" s="34">
        <v>21404</v>
      </c>
      <c r="B548" s="34" t="s">
        <v>577</v>
      </c>
      <c r="C548" s="48">
        <f>SUM(C549:C552)</f>
        <v>0</v>
      </c>
      <c r="D548" s="48">
        <f>SUM(D549:D552)</f>
        <v>0</v>
      </c>
      <c r="E548" s="49">
        <f>SUM(E549:E552)</f>
        <v>0</v>
      </c>
      <c r="F548" s="16" t="str">
        <f t="shared" si="31"/>
        <v/>
      </c>
      <c r="G548" s="49">
        <f>SUM(G549:G552)</f>
        <v>0</v>
      </c>
      <c r="H548" s="17" t="str">
        <f t="shared" si="30"/>
        <v/>
      </c>
      <c r="I548" s="29">
        <f t="shared" si="28"/>
        <v>0</v>
      </c>
    </row>
    <row r="549" hidden="1" spans="1:9">
      <c r="A549" s="31">
        <v>2140401</v>
      </c>
      <c r="B549" s="32" t="s">
        <v>578</v>
      </c>
      <c r="C549" s="50"/>
      <c r="D549" s="51"/>
      <c r="E549" s="52"/>
      <c r="F549" s="23" t="str">
        <f t="shared" si="31"/>
        <v/>
      </c>
      <c r="G549" s="52"/>
      <c r="H549" s="24" t="str">
        <f t="shared" si="30"/>
        <v/>
      </c>
      <c r="I549" s="30">
        <f t="shared" si="28"/>
        <v>0</v>
      </c>
    </row>
    <row r="550" hidden="1" spans="1:9">
      <c r="A550" s="31">
        <v>2140402</v>
      </c>
      <c r="B550" s="32" t="s">
        <v>579</v>
      </c>
      <c r="C550" s="50"/>
      <c r="D550" s="51"/>
      <c r="E550" s="52"/>
      <c r="F550" s="23" t="str">
        <f t="shared" si="31"/>
        <v/>
      </c>
      <c r="G550" s="52"/>
      <c r="H550" s="24" t="str">
        <f t="shared" si="30"/>
        <v/>
      </c>
      <c r="I550" s="30">
        <f t="shared" si="28"/>
        <v>0</v>
      </c>
    </row>
    <row r="551" hidden="1" spans="1:9">
      <c r="A551" s="31">
        <v>2140403</v>
      </c>
      <c r="B551" s="32" t="s">
        <v>580</v>
      </c>
      <c r="C551" s="50"/>
      <c r="D551" s="51"/>
      <c r="E551" s="52"/>
      <c r="F551" s="23" t="str">
        <f t="shared" si="31"/>
        <v/>
      </c>
      <c r="G551" s="52"/>
      <c r="H551" s="24" t="str">
        <f t="shared" si="30"/>
        <v/>
      </c>
      <c r="I551" s="30">
        <f t="shared" ref="I551:I615" si="32">E551-G551</f>
        <v>0</v>
      </c>
    </row>
    <row r="552" hidden="1" spans="1:9">
      <c r="A552" s="31">
        <v>2140499</v>
      </c>
      <c r="B552" s="32" t="s">
        <v>581</v>
      </c>
      <c r="C552" s="50"/>
      <c r="D552" s="51"/>
      <c r="E552" s="52"/>
      <c r="F552" s="23" t="str">
        <f t="shared" si="31"/>
        <v/>
      </c>
      <c r="G552" s="52"/>
      <c r="H552" s="24" t="str">
        <f t="shared" si="30"/>
        <v/>
      </c>
      <c r="I552" s="30">
        <f t="shared" si="32"/>
        <v>0</v>
      </c>
    </row>
    <row r="553" spans="1:9">
      <c r="A553" s="34">
        <v>21406</v>
      </c>
      <c r="B553" s="34" t="s">
        <v>582</v>
      </c>
      <c r="C553" s="48">
        <f>C554</f>
        <v>0</v>
      </c>
      <c r="D553" s="48">
        <f>D554</f>
        <v>49</v>
      </c>
      <c r="E553" s="49">
        <f>E554</f>
        <v>49</v>
      </c>
      <c r="F553" s="61">
        <f t="shared" si="31"/>
        <v>100</v>
      </c>
      <c r="G553" s="49">
        <f>G554</f>
        <v>0</v>
      </c>
      <c r="H553" s="17" t="str">
        <f t="shared" si="30"/>
        <v/>
      </c>
      <c r="I553" s="29">
        <f t="shared" si="32"/>
        <v>49</v>
      </c>
    </row>
    <row r="554" ht="27" spans="1:9">
      <c r="A554" s="31">
        <v>2140601</v>
      </c>
      <c r="B554" s="32" t="s">
        <v>583</v>
      </c>
      <c r="C554" s="50"/>
      <c r="D554" s="51">
        <v>49</v>
      </c>
      <c r="E554" s="52">
        <v>49</v>
      </c>
      <c r="F554" s="62">
        <f t="shared" si="31"/>
        <v>100</v>
      </c>
      <c r="G554" s="52">
        <v>0</v>
      </c>
      <c r="H554" s="24" t="str">
        <f t="shared" si="30"/>
        <v/>
      </c>
      <c r="I554" s="30">
        <f t="shared" si="32"/>
        <v>49</v>
      </c>
    </row>
    <row r="555" spans="1:9">
      <c r="A555" s="34">
        <v>21499</v>
      </c>
      <c r="B555" s="34" t="s">
        <v>584</v>
      </c>
      <c r="C555" s="48">
        <f>C556+C557</f>
        <v>0</v>
      </c>
      <c r="D555" s="48">
        <f>D556+D557</f>
        <v>0</v>
      </c>
      <c r="E555" s="49">
        <f>SUM(E556:E557)</f>
        <v>0</v>
      </c>
      <c r="F555" s="16" t="str">
        <f t="shared" si="31"/>
        <v/>
      </c>
      <c r="G555" s="49">
        <f>SUM(G556:G557)</f>
        <v>1</v>
      </c>
      <c r="H555" s="17">
        <f t="shared" si="30"/>
        <v>-100</v>
      </c>
      <c r="I555" s="29">
        <f t="shared" si="32"/>
        <v>-1</v>
      </c>
    </row>
    <row r="556" hidden="1" spans="1:9">
      <c r="A556" s="31">
        <v>2149901</v>
      </c>
      <c r="B556" s="32" t="s">
        <v>585</v>
      </c>
      <c r="C556" s="50"/>
      <c r="D556" s="51"/>
      <c r="E556" s="52"/>
      <c r="F556" s="23" t="str">
        <f t="shared" si="31"/>
        <v/>
      </c>
      <c r="G556" s="52"/>
      <c r="H556" s="24" t="str">
        <f t="shared" si="30"/>
        <v/>
      </c>
      <c r="I556" s="30">
        <f t="shared" si="32"/>
        <v>0</v>
      </c>
    </row>
    <row r="557" spans="1:9">
      <c r="A557" s="31">
        <v>2149999</v>
      </c>
      <c r="B557" s="32" t="s">
        <v>586</v>
      </c>
      <c r="C557" s="50">
        <v>0</v>
      </c>
      <c r="D557" s="51">
        <v>0</v>
      </c>
      <c r="E557" s="52">
        <v>0</v>
      </c>
      <c r="F557" s="23" t="str">
        <f t="shared" si="31"/>
        <v/>
      </c>
      <c r="G557" s="52">
        <v>1</v>
      </c>
      <c r="H557" s="24">
        <f t="shared" si="30"/>
        <v>-100</v>
      </c>
      <c r="I557" s="30">
        <f t="shared" si="32"/>
        <v>-1</v>
      </c>
    </row>
    <row r="558" spans="1:9">
      <c r="A558" s="34">
        <v>215</v>
      </c>
      <c r="B558" s="34" t="s">
        <v>587</v>
      </c>
      <c r="C558" s="48">
        <f>C559+C561+C565</f>
        <v>18</v>
      </c>
      <c r="D558" s="48">
        <f>D559+D561+D565</f>
        <v>14</v>
      </c>
      <c r="E558" s="49">
        <f>E559+E561+E565</f>
        <v>0</v>
      </c>
      <c r="F558" s="16">
        <f t="shared" si="31"/>
        <v>0</v>
      </c>
      <c r="G558" s="49">
        <f>G559+G561+G565</f>
        <v>0</v>
      </c>
      <c r="H558" s="17" t="str">
        <f t="shared" si="30"/>
        <v/>
      </c>
      <c r="I558" s="29">
        <f t="shared" si="32"/>
        <v>0</v>
      </c>
    </row>
    <row r="559" hidden="1" spans="1:9">
      <c r="A559" s="34">
        <v>21502</v>
      </c>
      <c r="B559" s="34" t="s">
        <v>588</v>
      </c>
      <c r="C559" s="48">
        <f>C560</f>
        <v>0</v>
      </c>
      <c r="D559" s="48">
        <f>D560</f>
        <v>0</v>
      </c>
      <c r="E559" s="49">
        <f>E560</f>
        <v>0</v>
      </c>
      <c r="F559" s="16" t="str">
        <f t="shared" si="31"/>
        <v/>
      </c>
      <c r="G559" s="49">
        <f>G560</f>
        <v>0</v>
      </c>
      <c r="H559" s="17" t="str">
        <f t="shared" si="30"/>
        <v/>
      </c>
      <c r="I559" s="29">
        <f t="shared" si="32"/>
        <v>0</v>
      </c>
    </row>
    <row r="560" hidden="1" spans="1:9">
      <c r="A560" s="31">
        <v>2150299</v>
      </c>
      <c r="B560" s="32" t="s">
        <v>589</v>
      </c>
      <c r="C560" s="50"/>
      <c r="D560" s="51"/>
      <c r="E560" s="52"/>
      <c r="F560" s="23" t="str">
        <f t="shared" si="31"/>
        <v/>
      </c>
      <c r="G560" s="52"/>
      <c r="H560" s="24" t="str">
        <f t="shared" ref="H560:H623" si="33">IFERROR(I560/G560*100,"")</f>
        <v/>
      </c>
      <c r="I560" s="30">
        <f t="shared" si="32"/>
        <v>0</v>
      </c>
    </row>
    <row r="561" hidden="1" spans="1:9">
      <c r="A561" s="34">
        <v>21505</v>
      </c>
      <c r="B561" s="34" t="s">
        <v>590</v>
      </c>
      <c r="C561" s="48">
        <f>SUM(C562:C564)</f>
        <v>0</v>
      </c>
      <c r="D561" s="48">
        <f>SUM(D562:D564)</f>
        <v>0</v>
      </c>
      <c r="E561" s="49">
        <f>SUM(E562:E564)</f>
        <v>0</v>
      </c>
      <c r="F561" s="16" t="str">
        <f t="shared" si="31"/>
        <v/>
      </c>
      <c r="G561" s="49">
        <f>SUM(G562:G564)</f>
        <v>0</v>
      </c>
      <c r="H561" s="17" t="str">
        <f t="shared" si="33"/>
        <v/>
      </c>
      <c r="I561" s="29">
        <f t="shared" si="32"/>
        <v>0</v>
      </c>
    </row>
    <row r="562" hidden="1" spans="1:9">
      <c r="A562" s="31">
        <v>2150508</v>
      </c>
      <c r="B562" s="32" t="s">
        <v>591</v>
      </c>
      <c r="C562" s="50"/>
      <c r="D562" s="51"/>
      <c r="E562" s="52"/>
      <c r="F562" s="23" t="str">
        <f t="shared" ref="F562:F593" si="34">IFERROR(E562/D562*100,"")</f>
        <v/>
      </c>
      <c r="G562" s="52"/>
      <c r="H562" s="24" t="str">
        <f t="shared" si="33"/>
        <v/>
      </c>
      <c r="I562" s="30">
        <f t="shared" si="32"/>
        <v>0</v>
      </c>
    </row>
    <row r="563" hidden="1" spans="1:9">
      <c r="A563" s="31">
        <v>2150510</v>
      </c>
      <c r="B563" s="32" t="s">
        <v>592</v>
      </c>
      <c r="C563" s="50"/>
      <c r="D563" s="51"/>
      <c r="E563" s="52"/>
      <c r="F563" s="23" t="str">
        <f t="shared" si="34"/>
        <v/>
      </c>
      <c r="G563" s="52"/>
      <c r="H563" s="24" t="str">
        <f t="shared" si="33"/>
        <v/>
      </c>
      <c r="I563" s="30">
        <f t="shared" si="32"/>
        <v>0</v>
      </c>
    </row>
    <row r="564" hidden="1" spans="1:9">
      <c r="A564" s="31">
        <v>2150599</v>
      </c>
      <c r="B564" s="32" t="s">
        <v>593</v>
      </c>
      <c r="C564" s="50"/>
      <c r="D564" s="51"/>
      <c r="E564" s="52"/>
      <c r="F564" s="23" t="str">
        <f t="shared" si="34"/>
        <v/>
      </c>
      <c r="G564" s="52"/>
      <c r="H564" s="24" t="str">
        <f t="shared" si="33"/>
        <v/>
      </c>
      <c r="I564" s="30">
        <f t="shared" si="32"/>
        <v>0</v>
      </c>
    </row>
    <row r="565" spans="1:9">
      <c r="A565" s="34">
        <v>21508</v>
      </c>
      <c r="B565" s="34" t="s">
        <v>594</v>
      </c>
      <c r="C565" s="48">
        <f>C566+C567</f>
        <v>18</v>
      </c>
      <c r="D565" s="48">
        <f>D566+D567</f>
        <v>14</v>
      </c>
      <c r="E565" s="49">
        <f>SUM(E566:E567)</f>
        <v>0</v>
      </c>
      <c r="F565" s="23">
        <f t="shared" si="34"/>
        <v>0</v>
      </c>
      <c r="G565" s="49">
        <f>SUM(G566:G567)</f>
        <v>0</v>
      </c>
      <c r="H565" s="17" t="str">
        <f t="shared" si="33"/>
        <v/>
      </c>
      <c r="I565" s="29">
        <f t="shared" si="32"/>
        <v>0</v>
      </c>
    </row>
    <row r="566" spans="1:9">
      <c r="A566" s="31">
        <v>2150805</v>
      </c>
      <c r="B566" s="32" t="s">
        <v>595</v>
      </c>
      <c r="C566" s="50">
        <v>18</v>
      </c>
      <c r="D566" s="51">
        <v>14</v>
      </c>
      <c r="E566" s="52">
        <v>0</v>
      </c>
      <c r="F566" s="23">
        <f t="shared" si="34"/>
        <v>0</v>
      </c>
      <c r="G566" s="52">
        <v>0</v>
      </c>
      <c r="H566" s="24" t="str">
        <f t="shared" si="33"/>
        <v/>
      </c>
      <c r="I566" s="30">
        <f t="shared" si="32"/>
        <v>0</v>
      </c>
    </row>
    <row r="567" hidden="1" spans="1:9">
      <c r="A567" s="31">
        <v>2150899</v>
      </c>
      <c r="B567" s="32" t="s">
        <v>596</v>
      </c>
      <c r="C567" s="50"/>
      <c r="D567" s="51"/>
      <c r="E567" s="52"/>
      <c r="F567" s="23" t="str">
        <f t="shared" si="34"/>
        <v/>
      </c>
      <c r="G567" s="52"/>
      <c r="H567" s="24" t="str">
        <f t="shared" si="33"/>
        <v/>
      </c>
      <c r="I567" s="30">
        <f t="shared" si="32"/>
        <v>0</v>
      </c>
    </row>
    <row r="568" spans="1:9">
      <c r="A568" s="34">
        <v>216</v>
      </c>
      <c r="B568" s="34" t="s">
        <v>597</v>
      </c>
      <c r="C568" s="48">
        <f>C569+C573+C575</f>
        <v>0</v>
      </c>
      <c r="D568" s="48">
        <f>D569+D573+D575</f>
        <v>0</v>
      </c>
      <c r="E568" s="49">
        <f>E569+E573+E575</f>
        <v>0</v>
      </c>
      <c r="F568" s="16" t="str">
        <f t="shared" si="34"/>
        <v/>
      </c>
      <c r="G568" s="49">
        <f>G569+G573+G575</f>
        <v>1</v>
      </c>
      <c r="H568" s="17">
        <f t="shared" si="33"/>
        <v>-100</v>
      </c>
      <c r="I568" s="29">
        <f t="shared" si="32"/>
        <v>-1</v>
      </c>
    </row>
    <row r="569" hidden="1" spans="1:9">
      <c r="A569" s="34">
        <v>21602</v>
      </c>
      <c r="B569" s="34" t="s">
        <v>598</v>
      </c>
      <c r="C569" s="48">
        <f>SUM(C570:C572)</f>
        <v>0</v>
      </c>
      <c r="D569" s="48">
        <f>SUM(D570:D572)</f>
        <v>0</v>
      </c>
      <c r="E569" s="49">
        <f>SUM(E570:E572)</f>
        <v>0</v>
      </c>
      <c r="F569" s="16" t="str">
        <f t="shared" si="34"/>
        <v/>
      </c>
      <c r="G569" s="49">
        <f>SUM(G570:G572)</f>
        <v>0</v>
      </c>
      <c r="H569" s="17" t="str">
        <f t="shared" si="33"/>
        <v/>
      </c>
      <c r="I569" s="29">
        <f t="shared" si="32"/>
        <v>0</v>
      </c>
    </row>
    <row r="570" hidden="1" spans="1:9">
      <c r="A570" s="31">
        <v>2160201</v>
      </c>
      <c r="B570" s="32" t="s">
        <v>148</v>
      </c>
      <c r="C570" s="50"/>
      <c r="D570" s="51"/>
      <c r="E570" s="52"/>
      <c r="F570" s="23" t="str">
        <f t="shared" si="34"/>
        <v/>
      </c>
      <c r="G570" s="52"/>
      <c r="H570" s="24" t="str">
        <f t="shared" si="33"/>
        <v/>
      </c>
      <c r="I570" s="30">
        <f t="shared" si="32"/>
        <v>0</v>
      </c>
    </row>
    <row r="571" hidden="1" spans="1:9">
      <c r="A571" s="31">
        <v>2160202</v>
      </c>
      <c r="B571" s="32" t="s">
        <v>149</v>
      </c>
      <c r="C571" s="50"/>
      <c r="D571" s="51"/>
      <c r="E571" s="52"/>
      <c r="F571" s="23" t="str">
        <f t="shared" si="34"/>
        <v/>
      </c>
      <c r="G571" s="52"/>
      <c r="H571" s="24" t="str">
        <f t="shared" si="33"/>
        <v/>
      </c>
      <c r="I571" s="30">
        <f t="shared" si="32"/>
        <v>0</v>
      </c>
    </row>
    <row r="572" hidden="1" spans="1:9">
      <c r="A572" s="31">
        <v>2160299</v>
      </c>
      <c r="B572" s="32" t="s">
        <v>599</v>
      </c>
      <c r="C572" s="50"/>
      <c r="D572" s="51"/>
      <c r="E572" s="52"/>
      <c r="F572" s="23" t="str">
        <f t="shared" si="34"/>
        <v/>
      </c>
      <c r="G572" s="52"/>
      <c r="H572" s="24" t="str">
        <f t="shared" si="33"/>
        <v/>
      </c>
      <c r="I572" s="30">
        <f t="shared" si="32"/>
        <v>0</v>
      </c>
    </row>
    <row r="573" hidden="1" spans="1:9">
      <c r="A573" s="34">
        <v>21606</v>
      </c>
      <c r="B573" s="34" t="s">
        <v>600</v>
      </c>
      <c r="C573" s="48">
        <f>C574</f>
        <v>0</v>
      </c>
      <c r="D573" s="48">
        <f>D574</f>
        <v>0</v>
      </c>
      <c r="E573" s="49">
        <f>E574</f>
        <v>0</v>
      </c>
      <c r="F573" s="16" t="str">
        <f t="shared" si="34"/>
        <v/>
      </c>
      <c r="G573" s="49">
        <f>G574</f>
        <v>0</v>
      </c>
      <c r="H573" s="17" t="str">
        <f t="shared" si="33"/>
        <v/>
      </c>
      <c r="I573" s="29">
        <f t="shared" si="32"/>
        <v>0</v>
      </c>
    </row>
    <row r="574" hidden="1" spans="1:9">
      <c r="A574" s="31">
        <v>2160699</v>
      </c>
      <c r="B574" s="32" t="s">
        <v>601</v>
      </c>
      <c r="C574" s="50"/>
      <c r="D574" s="51"/>
      <c r="E574" s="52"/>
      <c r="F574" s="23" t="str">
        <f t="shared" si="34"/>
        <v/>
      </c>
      <c r="G574" s="52"/>
      <c r="H574" s="24" t="str">
        <f t="shared" si="33"/>
        <v/>
      </c>
      <c r="I574" s="30">
        <f t="shared" si="32"/>
        <v>0</v>
      </c>
    </row>
    <row r="575" spans="1:9">
      <c r="A575" s="34">
        <v>21699</v>
      </c>
      <c r="B575" s="34" t="s">
        <v>602</v>
      </c>
      <c r="C575" s="48">
        <f>C576</f>
        <v>0</v>
      </c>
      <c r="D575" s="48">
        <f>D576</f>
        <v>0</v>
      </c>
      <c r="E575" s="49">
        <f>E576</f>
        <v>0</v>
      </c>
      <c r="F575" s="16" t="str">
        <f t="shared" si="34"/>
        <v/>
      </c>
      <c r="G575" s="49">
        <f>G576</f>
        <v>1</v>
      </c>
      <c r="H575" s="17">
        <f t="shared" si="33"/>
        <v>-100</v>
      </c>
      <c r="I575" s="29">
        <f t="shared" si="32"/>
        <v>-1</v>
      </c>
    </row>
    <row r="576" spans="1:9">
      <c r="A576" s="31">
        <v>2169999</v>
      </c>
      <c r="B576" s="32" t="s">
        <v>603</v>
      </c>
      <c r="C576" s="50">
        <v>0</v>
      </c>
      <c r="D576" s="51">
        <v>0</v>
      </c>
      <c r="E576" s="52">
        <v>0</v>
      </c>
      <c r="F576" s="23" t="str">
        <f t="shared" si="34"/>
        <v/>
      </c>
      <c r="G576" s="52">
        <v>1</v>
      </c>
      <c r="H576" s="24">
        <f t="shared" si="33"/>
        <v>-100</v>
      </c>
      <c r="I576" s="30">
        <f t="shared" si="32"/>
        <v>-1</v>
      </c>
    </row>
    <row r="577" hidden="1" spans="1:9">
      <c r="A577" s="34">
        <v>217</v>
      </c>
      <c r="B577" s="34" t="s">
        <v>604</v>
      </c>
      <c r="C577" s="48">
        <f t="shared" ref="C577:E578" si="35">C578</f>
        <v>0</v>
      </c>
      <c r="D577" s="48">
        <f t="shared" si="35"/>
        <v>0</v>
      </c>
      <c r="E577" s="49">
        <f t="shared" si="35"/>
        <v>0</v>
      </c>
      <c r="F577" s="16" t="str">
        <f t="shared" si="34"/>
        <v/>
      </c>
      <c r="G577" s="49">
        <f>G578</f>
        <v>0</v>
      </c>
      <c r="H577" s="17" t="str">
        <f t="shared" si="33"/>
        <v/>
      </c>
      <c r="I577" s="29">
        <f t="shared" si="32"/>
        <v>0</v>
      </c>
    </row>
    <row r="578" hidden="1" spans="1:9">
      <c r="A578" s="34">
        <v>21799</v>
      </c>
      <c r="B578" s="34" t="s">
        <v>605</v>
      </c>
      <c r="C578" s="48">
        <f t="shared" si="35"/>
        <v>0</v>
      </c>
      <c r="D578" s="48">
        <f t="shared" si="35"/>
        <v>0</v>
      </c>
      <c r="E578" s="49">
        <f t="shared" si="35"/>
        <v>0</v>
      </c>
      <c r="F578" s="16" t="str">
        <f t="shared" si="34"/>
        <v/>
      </c>
      <c r="G578" s="49">
        <f>G579</f>
        <v>0</v>
      </c>
      <c r="H578" s="17" t="str">
        <f t="shared" si="33"/>
        <v/>
      </c>
      <c r="I578" s="29">
        <f t="shared" si="32"/>
        <v>0</v>
      </c>
    </row>
    <row r="579" hidden="1" spans="1:9">
      <c r="A579" s="31">
        <v>2179901</v>
      </c>
      <c r="B579" s="32" t="s">
        <v>606</v>
      </c>
      <c r="C579" s="50"/>
      <c r="D579" s="51"/>
      <c r="E579" s="52"/>
      <c r="F579" s="23" t="str">
        <f t="shared" si="34"/>
        <v/>
      </c>
      <c r="G579" s="52"/>
      <c r="H579" s="24" t="str">
        <f t="shared" si="33"/>
        <v/>
      </c>
      <c r="I579" s="30">
        <f t="shared" si="32"/>
        <v>0</v>
      </c>
    </row>
    <row r="580" spans="1:9">
      <c r="A580" s="34">
        <v>220</v>
      </c>
      <c r="B580" s="34" t="s">
        <v>607</v>
      </c>
      <c r="C580" s="48">
        <f>C581+C588</f>
        <v>0</v>
      </c>
      <c r="D580" s="48">
        <f>D581+D588</f>
        <v>0</v>
      </c>
      <c r="E580" s="49">
        <f>E581+E588</f>
        <v>45</v>
      </c>
      <c r="F580" s="16" t="str">
        <f t="shared" si="34"/>
        <v/>
      </c>
      <c r="G580" s="49">
        <f>G581+G588</f>
        <v>51</v>
      </c>
      <c r="H580" s="17">
        <f t="shared" si="33"/>
        <v>-11.7647058823529</v>
      </c>
      <c r="I580" s="29">
        <f t="shared" si="32"/>
        <v>-6</v>
      </c>
    </row>
    <row r="581" spans="1:9">
      <c r="A581" s="34">
        <v>22001</v>
      </c>
      <c r="B581" s="34" t="s">
        <v>608</v>
      </c>
      <c r="C581" s="48">
        <f>SUM(C582:C587)</f>
        <v>0</v>
      </c>
      <c r="D581" s="48">
        <f>SUM(D582:D587)</f>
        <v>0</v>
      </c>
      <c r="E581" s="49">
        <f>SUM(E582:E587)</f>
        <v>45</v>
      </c>
      <c r="F581" s="16" t="str">
        <f t="shared" si="34"/>
        <v/>
      </c>
      <c r="G581" s="49">
        <f>SUM(G582:G587)</f>
        <v>51</v>
      </c>
      <c r="H581" s="17">
        <f t="shared" si="33"/>
        <v>-11.7647058823529</v>
      </c>
      <c r="I581" s="29">
        <f t="shared" si="32"/>
        <v>-6</v>
      </c>
    </row>
    <row r="582" hidden="1" spans="1:9">
      <c r="A582" s="31">
        <v>2200101</v>
      </c>
      <c r="B582" s="32" t="s">
        <v>148</v>
      </c>
      <c r="C582" s="50"/>
      <c r="D582" s="51"/>
      <c r="E582" s="52"/>
      <c r="F582" s="23" t="str">
        <f t="shared" si="34"/>
        <v/>
      </c>
      <c r="G582" s="52"/>
      <c r="H582" s="24" t="str">
        <f t="shared" si="33"/>
        <v/>
      </c>
      <c r="I582" s="30">
        <f t="shared" si="32"/>
        <v>0</v>
      </c>
    </row>
    <row r="583" hidden="1" spans="1:9">
      <c r="A583" s="31">
        <v>2200102</v>
      </c>
      <c r="B583" s="32" t="s">
        <v>149</v>
      </c>
      <c r="C583" s="50"/>
      <c r="D583" s="51"/>
      <c r="E583" s="52"/>
      <c r="F583" s="23" t="str">
        <f t="shared" si="34"/>
        <v/>
      </c>
      <c r="G583" s="52"/>
      <c r="H583" s="24" t="str">
        <f t="shared" si="33"/>
        <v/>
      </c>
      <c r="I583" s="30">
        <f t="shared" si="32"/>
        <v>0</v>
      </c>
    </row>
    <row r="584" spans="1:9">
      <c r="A584" s="31">
        <v>2200106</v>
      </c>
      <c r="B584" s="32" t="s">
        <v>609</v>
      </c>
      <c r="C584" s="50">
        <v>0</v>
      </c>
      <c r="D584" s="51">
        <v>0</v>
      </c>
      <c r="E584" s="52">
        <v>45</v>
      </c>
      <c r="F584" s="23" t="str">
        <f t="shared" si="34"/>
        <v/>
      </c>
      <c r="G584" s="52">
        <v>0</v>
      </c>
      <c r="H584" s="24" t="str">
        <f t="shared" si="33"/>
        <v/>
      </c>
      <c r="I584" s="30">
        <f t="shared" si="32"/>
        <v>45</v>
      </c>
    </row>
    <row r="585" spans="1:9">
      <c r="A585" s="31">
        <v>2200110</v>
      </c>
      <c r="B585" s="32" t="s">
        <v>610</v>
      </c>
      <c r="C585" s="50">
        <v>0</v>
      </c>
      <c r="D585" s="51">
        <v>0</v>
      </c>
      <c r="E585" s="52">
        <v>0</v>
      </c>
      <c r="F585" s="23" t="str">
        <f t="shared" si="34"/>
        <v/>
      </c>
      <c r="G585" s="52">
        <v>51</v>
      </c>
      <c r="H585" s="24">
        <f t="shared" si="33"/>
        <v>-100</v>
      </c>
      <c r="I585" s="30">
        <f t="shared" si="32"/>
        <v>-51</v>
      </c>
    </row>
    <row r="586" hidden="1" spans="1:9">
      <c r="A586" s="31">
        <v>2200114</v>
      </c>
      <c r="B586" s="32" t="s">
        <v>611</v>
      </c>
      <c r="C586" s="50"/>
      <c r="D586" s="51"/>
      <c r="E586" s="52"/>
      <c r="F586" s="23" t="str">
        <f t="shared" si="34"/>
        <v/>
      </c>
      <c r="G586" s="52"/>
      <c r="H586" s="24" t="str">
        <f t="shared" si="33"/>
        <v/>
      </c>
      <c r="I586" s="30">
        <f t="shared" si="32"/>
        <v>0</v>
      </c>
    </row>
    <row r="587" hidden="1" spans="1:9">
      <c r="A587" s="31">
        <v>2200150</v>
      </c>
      <c r="B587" s="32" t="s">
        <v>166</v>
      </c>
      <c r="C587" s="50"/>
      <c r="D587" s="51"/>
      <c r="E587" s="52"/>
      <c r="F587" s="23" t="str">
        <f t="shared" si="34"/>
        <v/>
      </c>
      <c r="G587" s="52"/>
      <c r="H587" s="24" t="str">
        <f t="shared" si="33"/>
        <v/>
      </c>
      <c r="I587" s="30">
        <f t="shared" si="32"/>
        <v>0</v>
      </c>
    </row>
    <row r="588" hidden="1" spans="1:9">
      <c r="A588" s="34">
        <v>22005</v>
      </c>
      <c r="B588" s="34" t="s">
        <v>612</v>
      </c>
      <c r="C588" s="48">
        <f>SUM(C589:C591)</f>
        <v>0</v>
      </c>
      <c r="D588" s="48">
        <f>SUM(D589:D591)</f>
        <v>0</v>
      </c>
      <c r="E588" s="49">
        <f>SUM(E589:E591)</f>
        <v>0</v>
      </c>
      <c r="F588" s="16" t="str">
        <f t="shared" si="34"/>
        <v/>
      </c>
      <c r="G588" s="49">
        <f>SUM(G589:G591)</f>
        <v>0</v>
      </c>
      <c r="H588" s="17" t="str">
        <f t="shared" si="33"/>
        <v/>
      </c>
      <c r="I588" s="29">
        <f t="shared" si="32"/>
        <v>0</v>
      </c>
    </row>
    <row r="589" hidden="1" spans="1:9">
      <c r="A589" s="31">
        <v>2200504</v>
      </c>
      <c r="B589" s="32" t="s">
        <v>613</v>
      </c>
      <c r="C589" s="50"/>
      <c r="D589" s="51"/>
      <c r="E589" s="52"/>
      <c r="F589" s="23" t="str">
        <f t="shared" si="34"/>
        <v/>
      </c>
      <c r="G589" s="52"/>
      <c r="H589" s="24" t="str">
        <f t="shared" si="33"/>
        <v/>
      </c>
      <c r="I589" s="30">
        <f t="shared" si="32"/>
        <v>0</v>
      </c>
    </row>
    <row r="590" hidden="1" spans="1:9">
      <c r="A590" s="31">
        <v>2200509</v>
      </c>
      <c r="B590" s="32" t="s">
        <v>614</v>
      </c>
      <c r="C590" s="50"/>
      <c r="D590" s="51"/>
      <c r="E590" s="52"/>
      <c r="F590" s="23" t="str">
        <f t="shared" si="34"/>
        <v/>
      </c>
      <c r="G590" s="52"/>
      <c r="H590" s="24" t="str">
        <f t="shared" si="33"/>
        <v/>
      </c>
      <c r="I590" s="30">
        <f t="shared" si="32"/>
        <v>0</v>
      </c>
    </row>
    <row r="591" hidden="1" spans="1:9">
      <c r="A591" s="31">
        <v>2200510</v>
      </c>
      <c r="B591" s="32" t="s">
        <v>615</v>
      </c>
      <c r="C591" s="50"/>
      <c r="D591" s="51"/>
      <c r="E591" s="52"/>
      <c r="F591" s="23" t="str">
        <f t="shared" si="34"/>
        <v/>
      </c>
      <c r="G591" s="52"/>
      <c r="H591" s="24" t="str">
        <f t="shared" si="33"/>
        <v/>
      </c>
      <c r="I591" s="30">
        <f t="shared" si="32"/>
        <v>0</v>
      </c>
    </row>
    <row r="592" spans="1:9">
      <c r="A592" s="34">
        <v>221</v>
      </c>
      <c r="B592" s="34" t="s">
        <v>616</v>
      </c>
      <c r="C592" s="48">
        <f>C593+C596+C600</f>
        <v>155</v>
      </c>
      <c r="D592" s="48">
        <f>D593+D596+D600</f>
        <v>155</v>
      </c>
      <c r="E592" s="49">
        <f>E593+E596+E600</f>
        <v>161</v>
      </c>
      <c r="F592" s="16">
        <f t="shared" si="34"/>
        <v>103.870967741935</v>
      </c>
      <c r="G592" s="49">
        <f>G593+G596+G600</f>
        <v>130</v>
      </c>
      <c r="H592" s="17">
        <f t="shared" si="33"/>
        <v>23.8461538461538</v>
      </c>
      <c r="I592" s="29">
        <f t="shared" si="32"/>
        <v>31</v>
      </c>
    </row>
    <row r="593" hidden="1" spans="1:9">
      <c r="A593" s="34">
        <v>22101</v>
      </c>
      <c r="B593" s="34" t="s">
        <v>617</v>
      </c>
      <c r="C593" s="48">
        <f>C594+C595</f>
        <v>0</v>
      </c>
      <c r="D593" s="48">
        <f>D594+D595</f>
        <v>0</v>
      </c>
      <c r="E593" s="49">
        <f>SUM(E594:E595)</f>
        <v>0</v>
      </c>
      <c r="F593" s="16" t="str">
        <f t="shared" si="34"/>
        <v/>
      </c>
      <c r="G593" s="49">
        <f>SUM(G594:G595)</f>
        <v>0</v>
      </c>
      <c r="H593" s="17" t="str">
        <f t="shared" si="33"/>
        <v/>
      </c>
      <c r="I593" s="29">
        <f t="shared" si="32"/>
        <v>0</v>
      </c>
    </row>
    <row r="594" hidden="1" spans="1:9">
      <c r="A594" s="31">
        <v>2210103</v>
      </c>
      <c r="B594" s="32" t="s">
        <v>618</v>
      </c>
      <c r="C594" s="50"/>
      <c r="D594" s="51"/>
      <c r="E594" s="52"/>
      <c r="F594" s="23" t="str">
        <f t="shared" ref="F594:F625" si="36">IFERROR(E594/D594*100,"")</f>
        <v/>
      </c>
      <c r="G594" s="52"/>
      <c r="H594" s="24" t="str">
        <f t="shared" si="33"/>
        <v/>
      </c>
      <c r="I594" s="30">
        <f t="shared" si="32"/>
        <v>0</v>
      </c>
    </row>
    <row r="595" hidden="1" spans="1:9">
      <c r="A595" s="31">
        <v>2210106</v>
      </c>
      <c r="B595" s="32" t="s">
        <v>619</v>
      </c>
      <c r="C595" s="50"/>
      <c r="D595" s="51"/>
      <c r="E595" s="52"/>
      <c r="F595" s="23" t="str">
        <f t="shared" si="36"/>
        <v/>
      </c>
      <c r="G595" s="52"/>
      <c r="H595" s="24" t="str">
        <f t="shared" si="33"/>
        <v/>
      </c>
      <c r="I595" s="30">
        <f t="shared" si="32"/>
        <v>0</v>
      </c>
    </row>
    <row r="596" spans="1:9">
      <c r="A596" s="34">
        <v>22102</v>
      </c>
      <c r="B596" s="34" t="s">
        <v>620</v>
      </c>
      <c r="C596" s="48">
        <f>C597</f>
        <v>155</v>
      </c>
      <c r="D596" s="48">
        <f>D597</f>
        <v>155</v>
      </c>
      <c r="E596" s="49">
        <f>E597</f>
        <v>161</v>
      </c>
      <c r="F596" s="16">
        <f t="shared" si="36"/>
        <v>103.870967741935</v>
      </c>
      <c r="G596" s="49">
        <f>G597</f>
        <v>130</v>
      </c>
      <c r="H596" s="17">
        <f t="shared" si="33"/>
        <v>23.8461538461538</v>
      </c>
      <c r="I596" s="29">
        <f t="shared" si="32"/>
        <v>31</v>
      </c>
    </row>
    <row r="597" spans="1:9">
      <c r="A597" s="31">
        <v>2210201</v>
      </c>
      <c r="B597" s="32" t="s">
        <v>621</v>
      </c>
      <c r="C597" s="52">
        <f>C598+C599</f>
        <v>155</v>
      </c>
      <c r="D597" s="52">
        <f>D598+D599</f>
        <v>155</v>
      </c>
      <c r="E597" s="52">
        <f>E598+E599</f>
        <v>161</v>
      </c>
      <c r="F597" s="23">
        <f t="shared" si="36"/>
        <v>103.870967741935</v>
      </c>
      <c r="G597" s="52">
        <v>130</v>
      </c>
      <c r="H597" s="24">
        <f t="shared" si="33"/>
        <v>23.8461538461538</v>
      </c>
      <c r="I597" s="30">
        <f t="shared" si="32"/>
        <v>31</v>
      </c>
    </row>
    <row r="598" spans="1:9">
      <c r="A598" s="31">
        <v>221020101</v>
      </c>
      <c r="B598" s="32" t="s">
        <v>622</v>
      </c>
      <c r="C598" s="50">
        <v>155</v>
      </c>
      <c r="D598" s="51">
        <v>155</v>
      </c>
      <c r="E598" s="52">
        <v>161</v>
      </c>
      <c r="F598" s="23">
        <f t="shared" si="36"/>
        <v>103.870967741935</v>
      </c>
      <c r="G598" s="52">
        <v>0</v>
      </c>
      <c r="H598" s="24" t="str">
        <f t="shared" si="33"/>
        <v/>
      </c>
      <c r="I598" s="30">
        <f t="shared" si="32"/>
        <v>161</v>
      </c>
    </row>
    <row r="599" hidden="1" spans="1:9">
      <c r="A599" s="31">
        <v>221020102</v>
      </c>
      <c r="B599" s="32" t="s">
        <v>623</v>
      </c>
      <c r="C599" s="50"/>
      <c r="D599" s="51"/>
      <c r="E599" s="52"/>
      <c r="F599" s="23" t="str">
        <f t="shared" si="36"/>
        <v/>
      </c>
      <c r="G599" s="52"/>
      <c r="H599" s="24" t="str">
        <f t="shared" si="33"/>
        <v/>
      </c>
      <c r="I599" s="30">
        <f t="shared" si="32"/>
        <v>0</v>
      </c>
    </row>
    <row r="600" hidden="1" spans="1:9">
      <c r="A600" s="34">
        <v>22103</v>
      </c>
      <c r="B600" s="34" t="s">
        <v>624</v>
      </c>
      <c r="C600" s="48">
        <f>C601+C602</f>
        <v>0</v>
      </c>
      <c r="D600" s="48">
        <f>D601+D602</f>
        <v>0</v>
      </c>
      <c r="E600" s="49">
        <f>SUM(E601:E602)</f>
        <v>0</v>
      </c>
      <c r="F600" s="16" t="str">
        <f t="shared" si="36"/>
        <v/>
      </c>
      <c r="G600" s="49">
        <f>SUM(G601:G602)</f>
        <v>0</v>
      </c>
      <c r="H600" s="17" t="str">
        <f t="shared" si="33"/>
        <v/>
      </c>
      <c r="I600" s="29">
        <f t="shared" si="32"/>
        <v>0</v>
      </c>
    </row>
    <row r="601" hidden="1" spans="1:9">
      <c r="A601" s="31">
        <v>2210302</v>
      </c>
      <c r="B601" s="32" t="s">
        <v>625</v>
      </c>
      <c r="C601" s="50"/>
      <c r="D601" s="51"/>
      <c r="E601" s="52"/>
      <c r="F601" s="23" t="str">
        <f t="shared" si="36"/>
        <v/>
      </c>
      <c r="G601" s="52"/>
      <c r="H601" s="24" t="str">
        <f t="shared" si="33"/>
        <v/>
      </c>
      <c r="I601" s="30">
        <f t="shared" si="32"/>
        <v>0</v>
      </c>
    </row>
    <row r="602" hidden="1" spans="1:9">
      <c r="A602" s="31">
        <v>2210399</v>
      </c>
      <c r="B602" s="32" t="s">
        <v>626</v>
      </c>
      <c r="C602" s="50"/>
      <c r="D602" s="51"/>
      <c r="E602" s="52"/>
      <c r="F602" s="23" t="str">
        <f t="shared" si="36"/>
        <v/>
      </c>
      <c r="G602" s="52"/>
      <c r="H602" s="24" t="str">
        <f t="shared" si="33"/>
        <v/>
      </c>
      <c r="I602" s="30">
        <f t="shared" si="32"/>
        <v>0</v>
      </c>
    </row>
    <row r="603" hidden="1" spans="1:9">
      <c r="A603" s="34">
        <v>222</v>
      </c>
      <c r="B603" s="34" t="s">
        <v>627</v>
      </c>
      <c r="C603" s="48">
        <f>C604+C610+C615</f>
        <v>0</v>
      </c>
      <c r="D603" s="48">
        <f>D604+D610+D615</f>
        <v>0</v>
      </c>
      <c r="E603" s="49">
        <f>E604+E610+E615</f>
        <v>0</v>
      </c>
      <c r="F603" s="16" t="str">
        <f t="shared" si="36"/>
        <v/>
      </c>
      <c r="G603" s="49">
        <f>G604+G610+G615</f>
        <v>0</v>
      </c>
      <c r="H603" s="17" t="str">
        <f t="shared" si="33"/>
        <v/>
      </c>
      <c r="I603" s="29">
        <f t="shared" si="32"/>
        <v>0</v>
      </c>
    </row>
    <row r="604" hidden="1" spans="1:9">
      <c r="A604" s="34">
        <v>22201</v>
      </c>
      <c r="B604" s="34" t="s">
        <v>628</v>
      </c>
      <c r="C604" s="48">
        <f>SUM(C605:C609)</f>
        <v>0</v>
      </c>
      <c r="D604" s="48">
        <f>SUM(D605:D609)</f>
        <v>0</v>
      </c>
      <c r="E604" s="49">
        <f>SUM(E605:E609)</f>
        <v>0</v>
      </c>
      <c r="F604" s="23" t="str">
        <f t="shared" si="36"/>
        <v/>
      </c>
      <c r="G604" s="49">
        <f>SUM(G605:G609)</f>
        <v>0</v>
      </c>
      <c r="H604" s="17" t="str">
        <f t="shared" si="33"/>
        <v/>
      </c>
      <c r="I604" s="29">
        <f t="shared" si="32"/>
        <v>0</v>
      </c>
    </row>
    <row r="605" hidden="1" spans="1:9">
      <c r="A605" s="31">
        <v>2220101</v>
      </c>
      <c r="B605" s="32" t="s">
        <v>148</v>
      </c>
      <c r="C605" s="50"/>
      <c r="D605" s="51"/>
      <c r="E605" s="52"/>
      <c r="F605" s="23" t="str">
        <f t="shared" si="36"/>
        <v/>
      </c>
      <c r="G605" s="52"/>
      <c r="H605" s="24" t="str">
        <f t="shared" si="33"/>
        <v/>
      </c>
      <c r="I605" s="30">
        <f t="shared" si="32"/>
        <v>0</v>
      </c>
    </row>
    <row r="606" hidden="1" spans="1:9">
      <c r="A606" s="31">
        <v>2220102</v>
      </c>
      <c r="B606" s="32" t="s">
        <v>149</v>
      </c>
      <c r="C606" s="50"/>
      <c r="D606" s="51"/>
      <c r="E606" s="52"/>
      <c r="F606" s="23" t="str">
        <f t="shared" si="36"/>
        <v/>
      </c>
      <c r="G606" s="52"/>
      <c r="H606" s="24" t="str">
        <f t="shared" si="33"/>
        <v/>
      </c>
      <c r="I606" s="30">
        <f t="shared" si="32"/>
        <v>0</v>
      </c>
    </row>
    <row r="607" hidden="1" spans="1:9">
      <c r="A607" s="31">
        <v>2220106</v>
      </c>
      <c r="B607" s="32" t="s">
        <v>629</v>
      </c>
      <c r="C607" s="50"/>
      <c r="D607" s="51"/>
      <c r="E607" s="52"/>
      <c r="F607" s="23" t="str">
        <f t="shared" si="36"/>
        <v/>
      </c>
      <c r="G607" s="52"/>
      <c r="H607" s="24" t="str">
        <f t="shared" si="33"/>
        <v/>
      </c>
      <c r="I607" s="30">
        <f t="shared" si="32"/>
        <v>0</v>
      </c>
    </row>
    <row r="608" hidden="1" spans="1:9">
      <c r="A608" s="31">
        <v>2220150</v>
      </c>
      <c r="B608" s="32" t="s">
        <v>166</v>
      </c>
      <c r="C608" s="50"/>
      <c r="D608" s="51"/>
      <c r="E608" s="52"/>
      <c r="F608" s="23" t="str">
        <f t="shared" si="36"/>
        <v/>
      </c>
      <c r="G608" s="52"/>
      <c r="H608" s="24" t="str">
        <f t="shared" si="33"/>
        <v/>
      </c>
      <c r="I608" s="30">
        <f t="shared" si="32"/>
        <v>0</v>
      </c>
    </row>
    <row r="609" hidden="1" spans="1:9">
      <c r="A609" s="31">
        <v>2220199</v>
      </c>
      <c r="B609" s="32" t="s">
        <v>630</v>
      </c>
      <c r="C609" s="50"/>
      <c r="D609" s="51"/>
      <c r="E609" s="52"/>
      <c r="F609" s="23" t="str">
        <f t="shared" si="36"/>
        <v/>
      </c>
      <c r="G609" s="52"/>
      <c r="H609" s="24" t="str">
        <f t="shared" si="33"/>
        <v/>
      </c>
      <c r="I609" s="30">
        <f t="shared" si="32"/>
        <v>0</v>
      </c>
    </row>
    <row r="610" hidden="1" spans="1:9">
      <c r="A610" s="34">
        <v>22204</v>
      </c>
      <c r="B610" s="34" t="s">
        <v>631</v>
      </c>
      <c r="C610" s="48">
        <f>SUM(C611:C614)</f>
        <v>0</v>
      </c>
      <c r="D610" s="48">
        <f>SUM(D611:D614)</f>
        <v>0</v>
      </c>
      <c r="E610" s="49">
        <f>SUM(E611:E614)</f>
        <v>0</v>
      </c>
      <c r="F610" s="16" t="str">
        <f t="shared" si="36"/>
        <v/>
      </c>
      <c r="G610" s="49">
        <f>SUM(G611:G614)</f>
        <v>0</v>
      </c>
      <c r="H610" s="17" t="str">
        <f t="shared" si="33"/>
        <v/>
      </c>
      <c r="I610" s="29">
        <f t="shared" si="32"/>
        <v>0</v>
      </c>
    </row>
    <row r="611" hidden="1" spans="1:9">
      <c r="A611" s="31">
        <v>2220401</v>
      </c>
      <c r="B611" s="32" t="s">
        <v>632</v>
      </c>
      <c r="C611" s="50"/>
      <c r="D611" s="51"/>
      <c r="E611" s="52"/>
      <c r="F611" s="23" t="str">
        <f t="shared" si="36"/>
        <v/>
      </c>
      <c r="G611" s="52"/>
      <c r="H611" s="24" t="str">
        <f t="shared" si="33"/>
        <v/>
      </c>
      <c r="I611" s="30">
        <f t="shared" si="32"/>
        <v>0</v>
      </c>
    </row>
    <row r="612" hidden="1" spans="1:9">
      <c r="A612" s="31">
        <v>2220402</v>
      </c>
      <c r="B612" s="32" t="s">
        <v>633</v>
      </c>
      <c r="C612" s="50"/>
      <c r="D612" s="51"/>
      <c r="E612" s="52"/>
      <c r="F612" s="23" t="str">
        <f t="shared" si="36"/>
        <v/>
      </c>
      <c r="G612" s="52"/>
      <c r="H612" s="24" t="str">
        <f t="shared" si="33"/>
        <v/>
      </c>
      <c r="I612" s="30">
        <f t="shared" si="32"/>
        <v>0</v>
      </c>
    </row>
    <row r="613" hidden="1" spans="1:9">
      <c r="A613" s="31">
        <v>2220403</v>
      </c>
      <c r="B613" s="32" t="s">
        <v>634</v>
      </c>
      <c r="C613" s="50"/>
      <c r="D613" s="51"/>
      <c r="E613" s="52"/>
      <c r="F613" s="23" t="str">
        <f t="shared" si="36"/>
        <v/>
      </c>
      <c r="G613" s="52"/>
      <c r="H613" s="24" t="str">
        <f t="shared" si="33"/>
        <v/>
      </c>
      <c r="I613" s="30">
        <f t="shared" si="32"/>
        <v>0</v>
      </c>
    </row>
    <row r="614" hidden="1" spans="1:9">
      <c r="A614" s="31">
        <v>2220499</v>
      </c>
      <c r="B614" s="32" t="s">
        <v>635</v>
      </c>
      <c r="C614" s="50"/>
      <c r="D614" s="51"/>
      <c r="E614" s="52"/>
      <c r="F614" s="23" t="str">
        <f t="shared" si="36"/>
        <v/>
      </c>
      <c r="G614" s="52"/>
      <c r="H614" s="24" t="str">
        <f t="shared" si="33"/>
        <v/>
      </c>
      <c r="I614" s="30">
        <f t="shared" si="32"/>
        <v>0</v>
      </c>
    </row>
    <row r="615" hidden="1" spans="1:9">
      <c r="A615" s="34">
        <v>22205</v>
      </c>
      <c r="B615" s="34" t="s">
        <v>636</v>
      </c>
      <c r="C615" s="48">
        <f>C617</f>
        <v>0</v>
      </c>
      <c r="D615" s="48">
        <f>D617</f>
        <v>0</v>
      </c>
      <c r="E615" s="49">
        <f>E616+E617</f>
        <v>0</v>
      </c>
      <c r="F615" s="16" t="str">
        <f t="shared" si="36"/>
        <v/>
      </c>
      <c r="G615" s="49">
        <f>G617</f>
        <v>0</v>
      </c>
      <c r="H615" s="17" t="str">
        <f t="shared" si="33"/>
        <v/>
      </c>
      <c r="I615" s="29">
        <f t="shared" si="32"/>
        <v>0</v>
      </c>
    </row>
    <row r="616" s="42" customFormat="1" hidden="1" spans="1:9">
      <c r="A616" s="31">
        <v>2220503</v>
      </c>
      <c r="B616" s="31" t="s">
        <v>637</v>
      </c>
      <c r="C616" s="50"/>
      <c r="D616" s="51"/>
      <c r="E616" s="52"/>
      <c r="F616" s="23" t="str">
        <f t="shared" si="36"/>
        <v/>
      </c>
      <c r="G616" s="52"/>
      <c r="H616" s="24" t="str">
        <f t="shared" si="33"/>
        <v/>
      </c>
      <c r="I616" s="30">
        <f>E616-G616</f>
        <v>0</v>
      </c>
    </row>
    <row r="617" hidden="1" spans="1:9">
      <c r="A617" s="31">
        <v>2220509</v>
      </c>
      <c r="B617" s="32" t="s">
        <v>638</v>
      </c>
      <c r="C617" s="50"/>
      <c r="D617" s="51"/>
      <c r="E617" s="52"/>
      <c r="F617" s="23" t="str">
        <f t="shared" si="36"/>
        <v/>
      </c>
      <c r="G617" s="52"/>
      <c r="H617" s="24" t="str">
        <f t="shared" si="33"/>
        <v/>
      </c>
      <c r="I617" s="30">
        <f t="shared" ref="I617:I663" si="37">E617-G617</f>
        <v>0</v>
      </c>
    </row>
    <row r="618" spans="1:9">
      <c r="A618" s="34">
        <v>224</v>
      </c>
      <c r="B618" s="34" t="s">
        <v>639</v>
      </c>
      <c r="C618" s="48">
        <f>C619+C625+C628+C630+C632+C637</f>
        <v>24</v>
      </c>
      <c r="D618" s="48">
        <f>D619+D625+D628+D630+D632+D637</f>
        <v>47</v>
      </c>
      <c r="E618" s="49">
        <f>E619+E625+E628+E630+E632+E637</f>
        <v>33</v>
      </c>
      <c r="F618" s="16">
        <f t="shared" si="36"/>
        <v>70.2127659574468</v>
      </c>
      <c r="G618" s="49">
        <f>G619+G625+G628+G630+G632+G637</f>
        <v>18</v>
      </c>
      <c r="H618" s="17">
        <f t="shared" si="33"/>
        <v>83.3333333333333</v>
      </c>
      <c r="I618" s="29">
        <f t="shared" si="37"/>
        <v>15</v>
      </c>
    </row>
    <row r="619" spans="1:9">
      <c r="A619" s="34">
        <v>22401</v>
      </c>
      <c r="B619" s="34" t="s">
        <v>640</v>
      </c>
      <c r="C619" s="48">
        <f>SUM(C620:C624)</f>
        <v>24</v>
      </c>
      <c r="D619" s="48">
        <f>SUM(D620:D624)</f>
        <v>0</v>
      </c>
      <c r="E619" s="49">
        <f>SUM(E620:E624)</f>
        <v>5</v>
      </c>
      <c r="F619" s="16" t="str">
        <f t="shared" si="36"/>
        <v/>
      </c>
      <c r="G619" s="49">
        <f>SUM(G620:G624)</f>
        <v>6</v>
      </c>
      <c r="H619" s="17">
        <f t="shared" si="33"/>
        <v>-16.6666666666667</v>
      </c>
      <c r="I619" s="29">
        <f t="shared" si="37"/>
        <v>-1</v>
      </c>
    </row>
    <row r="620" spans="1:9">
      <c r="A620" s="31">
        <v>2240101</v>
      </c>
      <c r="B620" s="32" t="s">
        <v>148</v>
      </c>
      <c r="C620" s="50">
        <v>0</v>
      </c>
      <c r="D620" s="51">
        <v>0</v>
      </c>
      <c r="E620" s="52">
        <v>5</v>
      </c>
      <c r="F620" s="23" t="str">
        <f t="shared" si="36"/>
        <v/>
      </c>
      <c r="G620" s="52">
        <v>1</v>
      </c>
      <c r="H620" s="24">
        <f t="shared" si="33"/>
        <v>400</v>
      </c>
      <c r="I620" s="30">
        <f t="shared" si="37"/>
        <v>4</v>
      </c>
    </row>
    <row r="621" hidden="1" spans="1:9">
      <c r="A621" s="31">
        <v>2240102</v>
      </c>
      <c r="B621" s="32" t="s">
        <v>149</v>
      </c>
      <c r="C621" s="50"/>
      <c r="D621" s="51"/>
      <c r="E621" s="52"/>
      <c r="F621" s="23" t="str">
        <f t="shared" si="36"/>
        <v/>
      </c>
      <c r="G621" s="52"/>
      <c r="H621" s="24" t="str">
        <f t="shared" si="33"/>
        <v/>
      </c>
      <c r="I621" s="30">
        <f t="shared" si="37"/>
        <v>0</v>
      </c>
    </row>
    <row r="622" hidden="1" spans="1:9">
      <c r="A622" s="31">
        <v>2240103</v>
      </c>
      <c r="B622" s="32" t="s">
        <v>150</v>
      </c>
      <c r="C622" s="50"/>
      <c r="D622" s="51"/>
      <c r="E622" s="52"/>
      <c r="F622" s="23" t="str">
        <f t="shared" si="36"/>
        <v/>
      </c>
      <c r="G622" s="52"/>
      <c r="H622" s="24" t="str">
        <f t="shared" si="33"/>
        <v/>
      </c>
      <c r="I622" s="30">
        <f t="shared" si="37"/>
        <v>0</v>
      </c>
    </row>
    <row r="623" spans="1:9">
      <c r="A623" s="31">
        <v>2240106</v>
      </c>
      <c r="B623" s="32" t="s">
        <v>641</v>
      </c>
      <c r="C623" s="50">
        <v>24</v>
      </c>
      <c r="D623" s="51">
        <v>0</v>
      </c>
      <c r="E623" s="52">
        <v>0</v>
      </c>
      <c r="F623" s="23" t="str">
        <f t="shared" si="36"/>
        <v/>
      </c>
      <c r="G623" s="52">
        <v>5</v>
      </c>
      <c r="H623" s="24">
        <f t="shared" si="33"/>
        <v>-100</v>
      </c>
      <c r="I623" s="30">
        <f t="shared" si="37"/>
        <v>-5</v>
      </c>
    </row>
    <row r="624" hidden="1" spans="1:9">
      <c r="A624" s="31">
        <v>2240199</v>
      </c>
      <c r="B624" s="32" t="s">
        <v>642</v>
      </c>
      <c r="C624" s="50"/>
      <c r="D624" s="51"/>
      <c r="E624" s="52"/>
      <c r="F624" s="23" t="str">
        <f t="shared" si="36"/>
        <v/>
      </c>
      <c r="G624" s="52"/>
      <c r="H624" s="24" t="str">
        <f t="shared" ref="H624:H636" si="38">IFERROR(I624/G624*100,"")</f>
        <v/>
      </c>
      <c r="I624" s="30">
        <f t="shared" si="37"/>
        <v>0</v>
      </c>
    </row>
    <row r="625" hidden="1" spans="1:9">
      <c r="A625" s="34">
        <v>22402</v>
      </c>
      <c r="B625" s="34" t="s">
        <v>643</v>
      </c>
      <c r="C625" s="48">
        <f>C626+C627</f>
        <v>0</v>
      </c>
      <c r="D625" s="48">
        <f>D626+D627</f>
        <v>0</v>
      </c>
      <c r="E625" s="49">
        <f>SUM(E626:E627)</f>
        <v>0</v>
      </c>
      <c r="F625" s="16" t="str">
        <f t="shared" si="36"/>
        <v/>
      </c>
      <c r="G625" s="49">
        <f>SUM(G626:G627)</f>
        <v>0</v>
      </c>
      <c r="H625" s="17" t="str">
        <f t="shared" si="38"/>
        <v/>
      </c>
      <c r="I625" s="29">
        <f t="shared" si="37"/>
        <v>0</v>
      </c>
    </row>
    <row r="626" hidden="1" spans="1:9">
      <c r="A626" s="31">
        <v>2240201</v>
      </c>
      <c r="B626" s="32" t="s">
        <v>148</v>
      </c>
      <c r="C626" s="50"/>
      <c r="D626" s="51"/>
      <c r="E626" s="52"/>
      <c r="F626" s="23" t="str">
        <f t="shared" ref="F626:F636" si="39">IFERROR(E626/D626*100,"")</f>
        <v/>
      </c>
      <c r="G626" s="52"/>
      <c r="H626" s="24" t="str">
        <f t="shared" si="38"/>
        <v/>
      </c>
      <c r="I626" s="30">
        <f t="shared" si="37"/>
        <v>0</v>
      </c>
    </row>
    <row r="627" hidden="1" spans="1:9">
      <c r="A627" s="31">
        <v>2240299</v>
      </c>
      <c r="B627" s="32" t="s">
        <v>644</v>
      </c>
      <c r="C627" s="50"/>
      <c r="D627" s="51"/>
      <c r="E627" s="52"/>
      <c r="F627" s="23" t="str">
        <f t="shared" si="39"/>
        <v/>
      </c>
      <c r="G627" s="52"/>
      <c r="H627" s="24" t="str">
        <f t="shared" si="38"/>
        <v/>
      </c>
      <c r="I627" s="30">
        <f t="shared" si="37"/>
        <v>0</v>
      </c>
    </row>
    <row r="628" hidden="1" spans="1:9">
      <c r="A628" s="34">
        <v>22403</v>
      </c>
      <c r="B628" s="34" t="s">
        <v>645</v>
      </c>
      <c r="C628" s="48">
        <f>C629</f>
        <v>0</v>
      </c>
      <c r="D628" s="48">
        <f>D629</f>
        <v>0</v>
      </c>
      <c r="E628" s="54">
        <f>E629</f>
        <v>0</v>
      </c>
      <c r="F628" s="16" t="str">
        <f t="shared" si="39"/>
        <v/>
      </c>
      <c r="G628" s="54">
        <f>G629</f>
        <v>0</v>
      </c>
      <c r="H628" s="17" t="str">
        <f t="shared" si="38"/>
        <v/>
      </c>
      <c r="I628" s="29">
        <f t="shared" si="37"/>
        <v>0</v>
      </c>
    </row>
    <row r="629" hidden="1" spans="1:9">
      <c r="A629" s="31">
        <v>2240399</v>
      </c>
      <c r="B629" s="32" t="s">
        <v>646</v>
      </c>
      <c r="C629" s="52"/>
      <c r="D629" s="51"/>
      <c r="E629" s="55"/>
      <c r="F629" s="23" t="str">
        <f t="shared" si="39"/>
        <v/>
      </c>
      <c r="G629" s="55"/>
      <c r="H629" s="24" t="str">
        <f t="shared" si="38"/>
        <v/>
      </c>
      <c r="I629" s="30">
        <f t="shared" si="37"/>
        <v>0</v>
      </c>
    </row>
    <row r="630" spans="1:9">
      <c r="A630" s="34">
        <v>22406</v>
      </c>
      <c r="B630" s="34" t="s">
        <v>647</v>
      </c>
      <c r="C630" s="48">
        <f>C631</f>
        <v>0</v>
      </c>
      <c r="D630" s="48">
        <f>D631</f>
        <v>15</v>
      </c>
      <c r="E630" s="49">
        <f>E631</f>
        <v>14</v>
      </c>
      <c r="F630" s="16">
        <f t="shared" si="39"/>
        <v>93.3333333333333</v>
      </c>
      <c r="G630" s="49">
        <f>G631</f>
        <v>0</v>
      </c>
      <c r="H630" s="17" t="str">
        <f t="shared" si="38"/>
        <v/>
      </c>
      <c r="I630" s="29">
        <f t="shared" si="37"/>
        <v>14</v>
      </c>
    </row>
    <row r="631" spans="1:9">
      <c r="A631" s="31">
        <v>2240601</v>
      </c>
      <c r="B631" s="32" t="s">
        <v>648</v>
      </c>
      <c r="C631" s="50">
        <v>0</v>
      </c>
      <c r="D631" s="51">
        <v>15</v>
      </c>
      <c r="E631" s="52">
        <v>14</v>
      </c>
      <c r="F631" s="23">
        <f t="shared" si="39"/>
        <v>93.3333333333333</v>
      </c>
      <c r="G631" s="52">
        <v>0</v>
      </c>
      <c r="H631" s="24" t="str">
        <f t="shared" si="38"/>
        <v/>
      </c>
      <c r="I631" s="30">
        <f t="shared" si="37"/>
        <v>14</v>
      </c>
    </row>
    <row r="632" spans="1:9">
      <c r="A632" s="34">
        <v>22407</v>
      </c>
      <c r="B632" s="34" t="s">
        <v>649</v>
      </c>
      <c r="C632" s="48">
        <f>SUM(C633:C636)</f>
        <v>0</v>
      </c>
      <c r="D632" s="48">
        <f>SUM(D633:D636)</f>
        <v>32</v>
      </c>
      <c r="E632" s="49">
        <f>SUM(E633:E636)</f>
        <v>14</v>
      </c>
      <c r="F632" s="16">
        <f t="shared" si="39"/>
        <v>43.75</v>
      </c>
      <c r="G632" s="49">
        <f>SUM(G633:G636)</f>
        <v>12</v>
      </c>
      <c r="H632" s="17">
        <f t="shared" si="38"/>
        <v>16.6666666666667</v>
      </c>
      <c r="I632" s="29">
        <f t="shared" si="37"/>
        <v>2</v>
      </c>
    </row>
    <row r="633" spans="1:9">
      <c r="A633" s="31">
        <v>2240701</v>
      </c>
      <c r="B633" s="32" t="s">
        <v>650</v>
      </c>
      <c r="C633" s="50">
        <v>0</v>
      </c>
      <c r="D633" s="51">
        <v>14</v>
      </c>
      <c r="E633" s="52">
        <v>6</v>
      </c>
      <c r="F633" s="23">
        <f t="shared" si="39"/>
        <v>42.8571428571429</v>
      </c>
      <c r="G633" s="52">
        <v>6</v>
      </c>
      <c r="H633" s="24">
        <f t="shared" si="38"/>
        <v>0</v>
      </c>
      <c r="I633" s="30">
        <f t="shared" si="37"/>
        <v>0</v>
      </c>
    </row>
    <row r="634" spans="1:9">
      <c r="A634" s="31">
        <v>2240702</v>
      </c>
      <c r="B634" s="32" t="s">
        <v>651</v>
      </c>
      <c r="C634" s="50">
        <v>0</v>
      </c>
      <c r="D634" s="51">
        <v>4</v>
      </c>
      <c r="E634" s="52">
        <v>3</v>
      </c>
      <c r="F634" s="23">
        <f t="shared" si="39"/>
        <v>75</v>
      </c>
      <c r="G634" s="52">
        <v>1</v>
      </c>
      <c r="H634" s="24">
        <f t="shared" si="38"/>
        <v>200</v>
      </c>
      <c r="I634" s="30">
        <f t="shared" si="37"/>
        <v>2</v>
      </c>
    </row>
    <row r="635" spans="1:9">
      <c r="A635" s="31">
        <v>2240704</v>
      </c>
      <c r="B635" s="32" t="s">
        <v>652</v>
      </c>
      <c r="C635" s="50">
        <v>0</v>
      </c>
      <c r="D635" s="51">
        <v>0</v>
      </c>
      <c r="E635" s="52">
        <v>0</v>
      </c>
      <c r="F635" s="23" t="str">
        <f t="shared" si="39"/>
        <v/>
      </c>
      <c r="G635" s="52">
        <v>1</v>
      </c>
      <c r="H635" s="24">
        <f t="shared" si="38"/>
        <v>-100</v>
      </c>
      <c r="I635" s="30">
        <f t="shared" si="37"/>
        <v>-1</v>
      </c>
    </row>
    <row r="636" spans="1:9">
      <c r="A636" s="31">
        <v>2240799</v>
      </c>
      <c r="B636" s="32" t="s">
        <v>653</v>
      </c>
      <c r="C636" s="50">
        <v>0</v>
      </c>
      <c r="D636" s="51">
        <v>14</v>
      </c>
      <c r="E636" s="52">
        <v>5</v>
      </c>
      <c r="F636" s="23">
        <f t="shared" si="39"/>
        <v>35.7142857142857</v>
      </c>
      <c r="G636" s="52">
        <v>4</v>
      </c>
      <c r="H636" s="24">
        <f t="shared" si="38"/>
        <v>25</v>
      </c>
      <c r="I636" s="30">
        <f t="shared" si="37"/>
        <v>1</v>
      </c>
    </row>
    <row r="637" hidden="1" spans="1:9">
      <c r="A637" s="56">
        <v>22499</v>
      </c>
      <c r="B637" s="56" t="s">
        <v>654</v>
      </c>
      <c r="C637" s="53"/>
      <c r="D637" s="48"/>
      <c r="E637" s="49"/>
      <c r="F637" s="16"/>
      <c r="G637" s="49"/>
      <c r="H637" s="17"/>
      <c r="I637" s="29"/>
    </row>
    <row r="638" hidden="1" spans="1:9">
      <c r="A638" s="34">
        <v>227</v>
      </c>
      <c r="B638" s="34" t="s">
        <v>655</v>
      </c>
      <c r="C638" s="53"/>
      <c r="D638" s="48"/>
      <c r="E638" s="49"/>
      <c r="F638" s="16" t="str">
        <f t="shared" ref="F638:F663" si="40">IFERROR(E638/D638*100,"")</f>
        <v/>
      </c>
      <c r="G638" s="49"/>
      <c r="H638" s="24" t="str">
        <f t="shared" ref="H638:H663" si="41">IFERROR(I638/G638*100,"")</f>
        <v/>
      </c>
      <c r="I638" s="30">
        <f t="shared" si="37"/>
        <v>0</v>
      </c>
    </row>
    <row r="639" hidden="1" spans="1:9">
      <c r="A639" s="34">
        <v>229</v>
      </c>
      <c r="B639" s="34" t="s">
        <v>656</v>
      </c>
      <c r="C639" s="53"/>
      <c r="D639" s="48"/>
      <c r="E639" s="49"/>
      <c r="F639" s="16" t="str">
        <f t="shared" si="40"/>
        <v/>
      </c>
      <c r="G639" s="49"/>
      <c r="H639" s="17" t="str">
        <f t="shared" si="41"/>
        <v/>
      </c>
      <c r="I639" s="29">
        <f t="shared" si="37"/>
        <v>0</v>
      </c>
    </row>
    <row r="640" hidden="1" spans="1:9">
      <c r="A640" s="34">
        <v>22902</v>
      </c>
      <c r="B640" s="34" t="s">
        <v>657</v>
      </c>
      <c r="C640" s="53"/>
      <c r="D640" s="48"/>
      <c r="E640" s="49"/>
      <c r="F640" s="16" t="str">
        <f t="shared" si="40"/>
        <v/>
      </c>
      <c r="G640" s="49"/>
      <c r="H640" s="24" t="str">
        <f t="shared" si="41"/>
        <v/>
      </c>
      <c r="I640" s="30">
        <f t="shared" si="37"/>
        <v>0</v>
      </c>
    </row>
    <row r="641" hidden="1" spans="1:9">
      <c r="A641" s="34">
        <v>22999</v>
      </c>
      <c r="B641" s="34" t="s">
        <v>658</v>
      </c>
      <c r="C641" s="48">
        <f>C642</f>
        <v>0</v>
      </c>
      <c r="D641" s="48">
        <f>D642</f>
        <v>0</v>
      </c>
      <c r="E641" s="49">
        <f>E642</f>
        <v>0</v>
      </c>
      <c r="F641" s="16" t="str">
        <f t="shared" si="40"/>
        <v/>
      </c>
      <c r="G641" s="49">
        <f>G642</f>
        <v>0</v>
      </c>
      <c r="H641" s="17" t="str">
        <f t="shared" si="41"/>
        <v/>
      </c>
      <c r="I641" s="29">
        <f t="shared" si="37"/>
        <v>0</v>
      </c>
    </row>
    <row r="642" hidden="1" spans="1:9">
      <c r="A642" s="31">
        <v>2299901</v>
      </c>
      <c r="B642" s="32" t="s">
        <v>656</v>
      </c>
      <c r="C642" s="50"/>
      <c r="D642" s="51"/>
      <c r="E642" s="52"/>
      <c r="F642" s="23" t="str">
        <f t="shared" si="40"/>
        <v/>
      </c>
      <c r="G642" s="52"/>
      <c r="H642" s="24" t="str">
        <f t="shared" si="41"/>
        <v/>
      </c>
      <c r="I642" s="30">
        <f t="shared" si="37"/>
        <v>0</v>
      </c>
    </row>
    <row r="643" hidden="1" spans="1:9">
      <c r="A643" s="34">
        <v>232</v>
      </c>
      <c r="B643" s="34" t="s">
        <v>659</v>
      </c>
      <c r="C643" s="48">
        <f t="shared" ref="C643:E644" si="42">C644</f>
        <v>0</v>
      </c>
      <c r="D643" s="48">
        <f t="shared" si="42"/>
        <v>0</v>
      </c>
      <c r="E643" s="49">
        <f t="shared" si="42"/>
        <v>0</v>
      </c>
      <c r="F643" s="16" t="str">
        <f t="shared" si="40"/>
        <v/>
      </c>
      <c r="G643" s="49">
        <f>G644</f>
        <v>0</v>
      </c>
      <c r="H643" s="17" t="str">
        <f t="shared" si="41"/>
        <v/>
      </c>
      <c r="I643" s="29">
        <f t="shared" si="37"/>
        <v>0</v>
      </c>
    </row>
    <row r="644" hidden="1" spans="1:9">
      <c r="A644" s="34">
        <v>23203</v>
      </c>
      <c r="B644" s="34" t="s">
        <v>660</v>
      </c>
      <c r="C644" s="48">
        <f t="shared" si="42"/>
        <v>0</v>
      </c>
      <c r="D644" s="48">
        <f t="shared" si="42"/>
        <v>0</v>
      </c>
      <c r="E644" s="49">
        <f t="shared" si="42"/>
        <v>0</v>
      </c>
      <c r="F644" s="16" t="str">
        <f t="shared" si="40"/>
        <v/>
      </c>
      <c r="G644" s="49">
        <f>G645</f>
        <v>0</v>
      </c>
      <c r="H644" s="17" t="str">
        <f t="shared" si="41"/>
        <v/>
      </c>
      <c r="I644" s="29">
        <f t="shared" si="37"/>
        <v>0</v>
      </c>
    </row>
    <row r="645" hidden="1" spans="1:9">
      <c r="A645" s="31">
        <v>2320301</v>
      </c>
      <c r="B645" s="32" t="s">
        <v>661</v>
      </c>
      <c r="C645" s="50"/>
      <c r="D645" s="51"/>
      <c r="E645" s="52"/>
      <c r="F645" s="23" t="str">
        <f t="shared" si="40"/>
        <v/>
      </c>
      <c r="G645" s="52"/>
      <c r="H645" s="24" t="str">
        <f t="shared" si="41"/>
        <v/>
      </c>
      <c r="I645" s="30">
        <f t="shared" si="37"/>
        <v>0</v>
      </c>
    </row>
    <row r="646" hidden="1" spans="1:9">
      <c r="A646" s="34">
        <v>233</v>
      </c>
      <c r="B646" s="34" t="s">
        <v>662</v>
      </c>
      <c r="C646" s="48">
        <f>C647</f>
        <v>0</v>
      </c>
      <c r="D646" s="48">
        <f>D647</f>
        <v>0</v>
      </c>
      <c r="E646" s="49">
        <f>E647</f>
        <v>0</v>
      </c>
      <c r="F646" s="16" t="str">
        <f t="shared" si="40"/>
        <v/>
      </c>
      <c r="G646" s="49">
        <f>G647</f>
        <v>0</v>
      </c>
      <c r="H646" s="17" t="str">
        <f t="shared" si="41"/>
        <v/>
      </c>
      <c r="I646" s="29">
        <f t="shared" si="37"/>
        <v>0</v>
      </c>
    </row>
    <row r="647" hidden="1" spans="1:9">
      <c r="A647" s="34">
        <v>23303</v>
      </c>
      <c r="B647" s="34" t="s">
        <v>663</v>
      </c>
      <c r="C647" s="53"/>
      <c r="D647" s="48"/>
      <c r="E647" s="49"/>
      <c r="F647" s="16" t="str">
        <f t="shared" si="40"/>
        <v/>
      </c>
      <c r="G647" s="49"/>
      <c r="H647" s="24" t="str">
        <f t="shared" si="41"/>
        <v/>
      </c>
      <c r="I647" s="30">
        <f t="shared" si="37"/>
        <v>0</v>
      </c>
    </row>
    <row r="648" spans="1:9">
      <c r="A648" s="33" t="s">
        <v>60</v>
      </c>
      <c r="B648" s="34"/>
      <c r="C648" s="48">
        <f>C649+C650</f>
        <v>1277</v>
      </c>
      <c r="D648" s="48">
        <f>D649+D650</f>
        <v>2130</v>
      </c>
      <c r="E648" s="49">
        <f>E649+E650</f>
        <v>1277</v>
      </c>
      <c r="F648" s="16">
        <f t="shared" si="40"/>
        <v>59.9530516431925</v>
      </c>
      <c r="G648" s="49">
        <f>G649+G650</f>
        <v>1178</v>
      </c>
      <c r="H648" s="17">
        <f t="shared" si="41"/>
        <v>8.40407470288625</v>
      </c>
      <c r="I648" s="29">
        <f t="shared" si="37"/>
        <v>99</v>
      </c>
    </row>
    <row r="649" hidden="1" spans="1:9">
      <c r="A649" s="34">
        <v>2300601</v>
      </c>
      <c r="B649" s="28" t="s">
        <v>664</v>
      </c>
      <c r="C649" s="48"/>
      <c r="D649" s="48"/>
      <c r="E649" s="49">
        <v>0</v>
      </c>
      <c r="F649" s="16" t="str">
        <f t="shared" si="40"/>
        <v/>
      </c>
      <c r="G649" s="49"/>
      <c r="H649" s="24" t="str">
        <f t="shared" si="41"/>
        <v/>
      </c>
      <c r="I649" s="30">
        <f t="shared" si="37"/>
        <v>0</v>
      </c>
    </row>
    <row r="650" spans="1:9">
      <c r="A650" s="34">
        <v>2300602</v>
      </c>
      <c r="B650" s="28" t="s">
        <v>665</v>
      </c>
      <c r="C650" s="48">
        <f>C651+C652+C653</f>
        <v>1277</v>
      </c>
      <c r="D650" s="48">
        <f>D651+D652+D653</f>
        <v>2130</v>
      </c>
      <c r="E650" s="49">
        <f>SUM(E651:E653)</f>
        <v>1277</v>
      </c>
      <c r="F650" s="16">
        <f t="shared" si="40"/>
        <v>59.9530516431925</v>
      </c>
      <c r="G650" s="49">
        <f>SUM(G651:G653)</f>
        <v>1178</v>
      </c>
      <c r="H650" s="17">
        <f t="shared" si="41"/>
        <v>8.40407470288625</v>
      </c>
      <c r="I650" s="29">
        <f t="shared" si="37"/>
        <v>99</v>
      </c>
    </row>
    <row r="651" spans="1:9">
      <c r="A651" s="31"/>
      <c r="B651" s="32" t="s">
        <v>666</v>
      </c>
      <c r="C651" s="50">
        <v>486</v>
      </c>
      <c r="D651" s="51">
        <v>486</v>
      </c>
      <c r="E651" s="52">
        <v>486</v>
      </c>
      <c r="F651" s="23">
        <f t="shared" si="40"/>
        <v>100</v>
      </c>
      <c r="G651" s="52">
        <v>486</v>
      </c>
      <c r="H651" s="24">
        <f t="shared" si="41"/>
        <v>0</v>
      </c>
      <c r="I651" s="30">
        <f t="shared" si="37"/>
        <v>0</v>
      </c>
    </row>
    <row r="652" spans="1:9">
      <c r="A652" s="31"/>
      <c r="B652" s="32" t="s">
        <v>667</v>
      </c>
      <c r="C652" s="50">
        <v>516</v>
      </c>
      <c r="D652" s="51">
        <v>516</v>
      </c>
      <c r="E652" s="52">
        <v>516</v>
      </c>
      <c r="F652" s="23">
        <f t="shared" si="40"/>
        <v>100</v>
      </c>
      <c r="G652" s="59">
        <v>232</v>
      </c>
      <c r="H652" s="24">
        <f t="shared" si="41"/>
        <v>122.413793103448</v>
      </c>
      <c r="I652" s="30">
        <f t="shared" si="37"/>
        <v>284</v>
      </c>
    </row>
    <row r="653" spans="1:9">
      <c r="A653" s="31"/>
      <c r="B653" s="32" t="s">
        <v>668</v>
      </c>
      <c r="C653" s="50">
        <v>275</v>
      </c>
      <c r="D653" s="51">
        <v>1128</v>
      </c>
      <c r="E653" s="52">
        <v>275</v>
      </c>
      <c r="F653" s="23">
        <f t="shared" si="40"/>
        <v>24.3794326241135</v>
      </c>
      <c r="G653" s="59">
        <v>460</v>
      </c>
      <c r="H653" s="24">
        <f t="shared" si="41"/>
        <v>-40.2173913043478</v>
      </c>
      <c r="I653" s="30">
        <f t="shared" si="37"/>
        <v>-185</v>
      </c>
    </row>
    <row r="654" spans="1:9">
      <c r="A654" s="33" t="s">
        <v>62</v>
      </c>
      <c r="B654" s="34"/>
      <c r="C654" s="48">
        <f>C655+C656</f>
        <v>0</v>
      </c>
      <c r="D654" s="48">
        <f>D655+D656</f>
        <v>0</v>
      </c>
      <c r="E654" s="49">
        <f>E655+E656</f>
        <v>0</v>
      </c>
      <c r="F654" s="16" t="str">
        <f t="shared" si="40"/>
        <v/>
      </c>
      <c r="G654" s="49">
        <f>G655+G656</f>
        <v>0</v>
      </c>
      <c r="H654" s="17" t="str">
        <f t="shared" si="41"/>
        <v/>
      </c>
      <c r="I654" s="29">
        <f t="shared" si="37"/>
        <v>0</v>
      </c>
    </row>
    <row r="655" hidden="1" spans="1:9">
      <c r="A655" s="35">
        <v>2300201</v>
      </c>
      <c r="B655" s="32" t="s">
        <v>669</v>
      </c>
      <c r="C655" s="50"/>
      <c r="D655" s="51"/>
      <c r="E655" s="52"/>
      <c r="F655" s="23" t="str">
        <f t="shared" si="40"/>
        <v/>
      </c>
      <c r="G655" s="52"/>
      <c r="H655" s="24" t="str">
        <f t="shared" si="41"/>
        <v/>
      </c>
      <c r="I655" s="30">
        <f t="shared" si="37"/>
        <v>0</v>
      </c>
    </row>
    <row r="656" hidden="1" spans="1:9">
      <c r="A656" s="35">
        <v>2300299</v>
      </c>
      <c r="B656" s="32" t="s">
        <v>670</v>
      </c>
      <c r="C656" s="50"/>
      <c r="D656" s="51"/>
      <c r="E656" s="64"/>
      <c r="F656" s="23" t="str">
        <f t="shared" si="40"/>
        <v/>
      </c>
      <c r="G656" s="52"/>
      <c r="H656" s="24" t="str">
        <f t="shared" si="41"/>
        <v/>
      </c>
      <c r="I656" s="30">
        <f t="shared" si="37"/>
        <v>0</v>
      </c>
    </row>
    <row r="657" spans="1:9">
      <c r="A657" s="33" t="s">
        <v>64</v>
      </c>
      <c r="B657" s="34"/>
      <c r="C657" s="49">
        <f t="shared" ref="C657:E658" si="43">C658</f>
        <v>0</v>
      </c>
      <c r="D657" s="49">
        <f t="shared" si="43"/>
        <v>0</v>
      </c>
      <c r="E657" s="49">
        <f t="shared" si="43"/>
        <v>0</v>
      </c>
      <c r="F657" s="16" t="str">
        <f t="shared" si="40"/>
        <v/>
      </c>
      <c r="G657" s="49">
        <f>G658</f>
        <v>0</v>
      </c>
      <c r="H657" s="17" t="str">
        <f t="shared" si="41"/>
        <v/>
      </c>
      <c r="I657" s="29">
        <f t="shared" si="37"/>
        <v>0</v>
      </c>
    </row>
    <row r="658" hidden="1" spans="1:9">
      <c r="A658" s="31">
        <v>23103</v>
      </c>
      <c r="B658" s="31" t="s">
        <v>671</v>
      </c>
      <c r="C658" s="52">
        <f t="shared" si="43"/>
        <v>0</v>
      </c>
      <c r="D658" s="52">
        <f t="shared" si="43"/>
        <v>0</v>
      </c>
      <c r="E658" s="52">
        <f t="shared" si="43"/>
        <v>0</v>
      </c>
      <c r="F658" s="23" t="str">
        <f t="shared" si="40"/>
        <v/>
      </c>
      <c r="G658" s="52">
        <f>G659</f>
        <v>0</v>
      </c>
      <c r="H658" s="24" t="str">
        <f t="shared" si="41"/>
        <v/>
      </c>
      <c r="I658" s="30">
        <f t="shared" si="37"/>
        <v>0</v>
      </c>
    </row>
    <row r="659" hidden="1" spans="1:9">
      <c r="A659" s="31">
        <v>2310301</v>
      </c>
      <c r="B659" s="32" t="s">
        <v>672</v>
      </c>
      <c r="C659" s="50"/>
      <c r="D659" s="50"/>
      <c r="E659" s="52"/>
      <c r="F659" s="23" t="str">
        <f t="shared" si="40"/>
        <v/>
      </c>
      <c r="G659" s="52"/>
      <c r="H659" s="24" t="str">
        <f t="shared" si="41"/>
        <v/>
      </c>
      <c r="I659" s="30">
        <f t="shared" si="37"/>
        <v>0</v>
      </c>
    </row>
    <row r="660" spans="1:9">
      <c r="A660" s="25" t="s">
        <v>66</v>
      </c>
      <c r="B660" s="26"/>
      <c r="C660" s="53">
        <f>C661</f>
        <v>0</v>
      </c>
      <c r="D660" s="53">
        <f>D661</f>
        <v>0</v>
      </c>
      <c r="E660" s="49">
        <f>E661</f>
        <v>0</v>
      </c>
      <c r="F660" s="65" t="str">
        <f t="shared" si="40"/>
        <v/>
      </c>
      <c r="G660" s="49">
        <v>73</v>
      </c>
      <c r="H660" s="17">
        <f t="shared" si="41"/>
        <v>-100</v>
      </c>
      <c r="I660" s="29">
        <f t="shared" si="37"/>
        <v>-73</v>
      </c>
    </row>
    <row r="661" hidden="1" spans="1:9">
      <c r="A661" s="31">
        <v>23009</v>
      </c>
      <c r="B661" s="38" t="s">
        <v>673</v>
      </c>
      <c r="C661" s="50"/>
      <c r="D661" s="52"/>
      <c r="E661" s="52"/>
      <c r="F661" s="66" t="str">
        <f t="shared" si="40"/>
        <v/>
      </c>
      <c r="G661" s="52"/>
      <c r="H661" s="24" t="str">
        <f t="shared" si="41"/>
        <v/>
      </c>
      <c r="I661" s="30">
        <f t="shared" si="37"/>
        <v>0</v>
      </c>
    </row>
    <row r="662" spans="1:10">
      <c r="A662" s="44" t="s">
        <v>68</v>
      </c>
      <c r="B662" s="44"/>
      <c r="C662" s="53">
        <v>0</v>
      </c>
      <c r="D662" s="53">
        <v>0</v>
      </c>
      <c r="E662" s="49">
        <v>0</v>
      </c>
      <c r="F662" s="23" t="str">
        <f t="shared" si="40"/>
        <v/>
      </c>
      <c r="G662" s="49">
        <v>0</v>
      </c>
      <c r="H662" s="17" t="str">
        <f t="shared" si="41"/>
        <v/>
      </c>
      <c r="I662" s="29">
        <f t="shared" si="37"/>
        <v>0</v>
      </c>
      <c r="J662" s="64"/>
    </row>
    <row r="663" spans="1:9">
      <c r="A663" s="40" t="s">
        <v>74</v>
      </c>
      <c r="B663" s="40"/>
      <c r="C663" s="53">
        <f>龙口镇一般公共预算收入!C68</f>
        <v>13681.1</v>
      </c>
      <c r="D663" s="53">
        <f>龙口镇一般公共预算收入!D68</f>
        <v>20727.1</v>
      </c>
      <c r="E663" s="49">
        <f>龙口镇一般公共预算收入!E68</f>
        <v>17906</v>
      </c>
      <c r="F663" s="16">
        <f t="shared" si="40"/>
        <v>86.3893164021981</v>
      </c>
      <c r="G663" s="49">
        <f>龙口镇一般公共预算收入!G68</f>
        <v>18087</v>
      </c>
      <c r="H663" s="17">
        <f t="shared" si="41"/>
        <v>-1.00071874827224</v>
      </c>
      <c r="I663" s="29">
        <f t="shared" si="37"/>
        <v>-181</v>
      </c>
    </row>
  </sheetData>
  <mergeCells count="5">
    <mergeCell ref="A2:I2"/>
    <mergeCell ref="A3:H3"/>
    <mergeCell ref="A6:B6"/>
    <mergeCell ref="A660:B660"/>
    <mergeCell ref="A663:B663"/>
  </mergeCells>
  <pageMargins left="0.511811023622047" right="0.511811023622047" top="0.748031496062992" bottom="0.748031496062992" header="0.31496062992126" footer="0.31496062992126"/>
  <pageSetup paperSize="9" scale="76" fitToHeight="0" orientation="portrait"/>
  <headerFooter>
    <oddFooter>&amp;C第 &amp;P 页，共 &amp;N 页</oddFooter>
  </headerFooter>
  <ignoredErrors>
    <ignoredError sqref="G396 C396:D396 C88:D8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"/>
  <sheetViews>
    <sheetView topLeftCell="A36" workbookViewId="0">
      <selection activeCell="G77" sqref="G77"/>
    </sheetView>
  </sheetViews>
  <sheetFormatPr defaultColWidth="9" defaultRowHeight="13.5"/>
  <cols>
    <col min="1" max="1" width="11.5" style="1" customWidth="1"/>
    <col min="2" max="2" width="29.875" style="1" customWidth="1"/>
    <col min="3" max="3" width="10.625" style="1" customWidth="1"/>
    <col min="4" max="4" width="10.25" style="1" customWidth="1"/>
    <col min="5" max="5" width="9.875" style="1" customWidth="1"/>
    <col min="6" max="6" width="11.375" style="1" customWidth="1"/>
    <col min="7" max="7" width="12.75" style="1" customWidth="1"/>
    <col min="8" max="8" width="11" style="1" customWidth="1"/>
    <col min="9" max="9" width="11.125" style="1" customWidth="1"/>
    <col min="10" max="16384" width="9" style="1"/>
  </cols>
  <sheetData>
    <row r="1" ht="14.25" spans="1:1">
      <c r="A1" s="2" t="s">
        <v>674</v>
      </c>
    </row>
    <row r="2" ht="25.5" spans="1:9">
      <c r="A2" s="3" t="s">
        <v>144</v>
      </c>
      <c r="B2" s="3"/>
      <c r="C2" s="3"/>
      <c r="D2" s="3"/>
      <c r="E2" s="3"/>
      <c r="F2" s="3"/>
      <c r="G2" s="3"/>
      <c r="H2" s="3"/>
      <c r="I2" s="3"/>
    </row>
    <row r="3" spans="1:8">
      <c r="A3" s="4" t="s">
        <v>675</v>
      </c>
      <c r="B3" s="4"/>
      <c r="C3" s="4"/>
      <c r="D3" s="4"/>
      <c r="E3" s="4"/>
      <c r="F3" s="4"/>
      <c r="G3" s="4"/>
      <c r="H3" s="4"/>
    </row>
    <row r="4" spans="5:9">
      <c r="E4" s="5"/>
      <c r="G4" s="5"/>
      <c r="I4" s="5" t="s">
        <v>77</v>
      </c>
    </row>
    <row r="5" ht="27" spans="1:9">
      <c r="A5" s="6" t="s">
        <v>78</v>
      </c>
      <c r="B5" s="6" t="s">
        <v>7</v>
      </c>
      <c r="C5" s="7" t="s">
        <v>79</v>
      </c>
      <c r="D5" s="8" t="s">
        <v>8</v>
      </c>
      <c r="E5" s="9" t="s">
        <v>9</v>
      </c>
      <c r="F5" s="10" t="s">
        <v>80</v>
      </c>
      <c r="G5" s="11" t="s">
        <v>81</v>
      </c>
      <c r="H5" s="12" t="s">
        <v>82</v>
      </c>
      <c r="I5" s="12" t="s">
        <v>83</v>
      </c>
    </row>
    <row r="6" spans="1:9">
      <c r="A6" s="13" t="s">
        <v>12</v>
      </c>
      <c r="B6" s="14"/>
      <c r="C6" s="15">
        <f>C7+C12+C23+C30+C33+C37+C40+C44+C46+C52+C54+C58+C61</f>
        <v>12404</v>
      </c>
      <c r="D6" s="15">
        <f>D7+D12+D23+D30+D33+D37+D40+D44+D46+D52+D54+D58+D61</f>
        <v>18597</v>
      </c>
      <c r="E6" s="15">
        <f>E7+E12+E23+E30+E33+E37+E40+E44+E46+E52+E54+E58+E61</f>
        <v>16629</v>
      </c>
      <c r="F6" s="16">
        <f t="shared" ref="F6:F37" si="0">IFERROR(E6/D6*100,"")</f>
        <v>89.4176480077432</v>
      </c>
      <c r="G6" s="15">
        <f>G7+G12+G23+G30+G33+G37+G40+G44+G46+G52+G54+G58+G61</f>
        <v>16836</v>
      </c>
      <c r="H6" s="17">
        <f t="shared" ref="H6:H37" si="1">IFERROR(I6/G6*100,"")</f>
        <v>-1.22950819672131</v>
      </c>
      <c r="I6" s="29">
        <f>E6-G6</f>
        <v>-207</v>
      </c>
    </row>
    <row r="7" spans="1:9">
      <c r="A7" s="18">
        <v>501</v>
      </c>
      <c r="B7" s="18" t="s">
        <v>676</v>
      </c>
      <c r="C7" s="19">
        <f>C8+C9+C10+C11</f>
        <v>1481</v>
      </c>
      <c r="D7" s="19">
        <f>D8+D9+D10+D11</f>
        <v>1407</v>
      </c>
      <c r="E7" s="19">
        <f>E8+E9+E10+E11</f>
        <v>1432</v>
      </c>
      <c r="F7" s="16">
        <f t="shared" si="0"/>
        <v>101.776830135039</v>
      </c>
      <c r="G7" s="19">
        <f>G8+G9+G10+G11</f>
        <v>1238</v>
      </c>
      <c r="H7" s="17">
        <f t="shared" si="1"/>
        <v>15.670436187399</v>
      </c>
      <c r="I7" s="29">
        <f t="shared" ref="I7:I71" si="2">E7-G7</f>
        <v>194</v>
      </c>
    </row>
    <row r="8" spans="1:9">
      <c r="A8" s="20">
        <v>50101</v>
      </c>
      <c r="B8" s="21" t="s">
        <v>677</v>
      </c>
      <c r="C8" s="22">
        <v>1059</v>
      </c>
      <c r="D8" s="22">
        <v>862</v>
      </c>
      <c r="E8" s="22">
        <v>934</v>
      </c>
      <c r="F8" s="23">
        <f t="shared" si="0"/>
        <v>108.352668213457</v>
      </c>
      <c r="G8" s="22">
        <v>924</v>
      </c>
      <c r="H8" s="24">
        <f t="shared" si="1"/>
        <v>1.08225108225108</v>
      </c>
      <c r="I8" s="30">
        <f t="shared" si="2"/>
        <v>10</v>
      </c>
    </row>
    <row r="9" spans="1:9">
      <c r="A9" s="20">
        <v>50102</v>
      </c>
      <c r="B9" s="21" t="s">
        <v>678</v>
      </c>
      <c r="C9" s="22">
        <v>258</v>
      </c>
      <c r="D9" s="22">
        <v>258</v>
      </c>
      <c r="E9" s="22">
        <v>261</v>
      </c>
      <c r="F9" s="23">
        <f t="shared" si="0"/>
        <v>101.162790697674</v>
      </c>
      <c r="G9" s="22">
        <v>171</v>
      </c>
      <c r="H9" s="24">
        <f t="shared" si="1"/>
        <v>52.6315789473684</v>
      </c>
      <c r="I9" s="30">
        <f t="shared" si="2"/>
        <v>90</v>
      </c>
    </row>
    <row r="10" spans="1:9">
      <c r="A10" s="20">
        <v>50103</v>
      </c>
      <c r="B10" s="21" t="s">
        <v>621</v>
      </c>
      <c r="C10" s="22">
        <v>125</v>
      </c>
      <c r="D10" s="22">
        <v>125</v>
      </c>
      <c r="E10" s="22">
        <v>131</v>
      </c>
      <c r="F10" s="23">
        <f t="shared" si="0"/>
        <v>104.8</v>
      </c>
      <c r="G10" s="22">
        <v>97</v>
      </c>
      <c r="H10" s="24">
        <f t="shared" si="1"/>
        <v>35.0515463917526</v>
      </c>
      <c r="I10" s="30">
        <f t="shared" si="2"/>
        <v>34</v>
      </c>
    </row>
    <row r="11" spans="1:9">
      <c r="A11" s="20">
        <v>50199</v>
      </c>
      <c r="B11" s="21" t="s">
        <v>679</v>
      </c>
      <c r="C11" s="22">
        <v>39</v>
      </c>
      <c r="D11" s="22">
        <v>162</v>
      </c>
      <c r="E11" s="22">
        <v>106</v>
      </c>
      <c r="F11" s="23">
        <f t="shared" si="0"/>
        <v>65.4320987654321</v>
      </c>
      <c r="G11" s="22">
        <v>46</v>
      </c>
      <c r="H11" s="24">
        <f t="shared" si="1"/>
        <v>130.434782608696</v>
      </c>
      <c r="I11" s="30">
        <f t="shared" si="2"/>
        <v>60</v>
      </c>
    </row>
    <row r="12" spans="1:9">
      <c r="A12" s="18">
        <v>502</v>
      </c>
      <c r="B12" s="18" t="s">
        <v>680</v>
      </c>
      <c r="C12" s="19">
        <f>SUM(C13:C22)</f>
        <v>1966</v>
      </c>
      <c r="D12" s="19">
        <f>SUM(D13:D22)</f>
        <v>4110</v>
      </c>
      <c r="E12" s="19">
        <f>SUM(E13:E22)</f>
        <v>4041</v>
      </c>
      <c r="F12" s="16">
        <f t="shared" si="0"/>
        <v>98.3211678832117</v>
      </c>
      <c r="G12" s="19">
        <f>SUM(G13:G22)</f>
        <v>3512</v>
      </c>
      <c r="H12" s="17">
        <f t="shared" si="1"/>
        <v>15.0626423690205</v>
      </c>
      <c r="I12" s="29">
        <f t="shared" si="2"/>
        <v>529</v>
      </c>
    </row>
    <row r="13" spans="1:9">
      <c r="A13" s="20">
        <v>50201</v>
      </c>
      <c r="B13" s="21" t="s">
        <v>681</v>
      </c>
      <c r="C13" s="22">
        <v>166</v>
      </c>
      <c r="D13" s="22">
        <v>167</v>
      </c>
      <c r="E13" s="22">
        <v>105</v>
      </c>
      <c r="F13" s="23">
        <f t="shared" si="0"/>
        <v>62.874251497006</v>
      </c>
      <c r="G13" s="22">
        <v>173</v>
      </c>
      <c r="H13" s="24">
        <f t="shared" si="1"/>
        <v>-39.3063583815029</v>
      </c>
      <c r="I13" s="30">
        <f t="shared" si="2"/>
        <v>-68</v>
      </c>
    </row>
    <row r="14" spans="1:9">
      <c r="A14" s="20">
        <v>50202</v>
      </c>
      <c r="B14" s="21" t="s">
        <v>682</v>
      </c>
      <c r="C14" s="22">
        <v>30</v>
      </c>
      <c r="D14" s="22">
        <v>25</v>
      </c>
      <c r="E14" s="22">
        <v>2</v>
      </c>
      <c r="F14" s="23">
        <f t="shared" si="0"/>
        <v>8</v>
      </c>
      <c r="G14" s="22">
        <v>13</v>
      </c>
      <c r="H14" s="24">
        <f t="shared" si="1"/>
        <v>-84.6153846153846</v>
      </c>
      <c r="I14" s="30">
        <f t="shared" si="2"/>
        <v>-11</v>
      </c>
    </row>
    <row r="15" spans="1:9">
      <c r="A15" s="20">
        <v>50203</v>
      </c>
      <c r="B15" s="21" t="s">
        <v>683</v>
      </c>
      <c r="C15" s="22">
        <v>7</v>
      </c>
      <c r="D15" s="22">
        <v>9</v>
      </c>
      <c r="E15" s="22">
        <v>6</v>
      </c>
      <c r="F15" s="23">
        <f t="shared" si="0"/>
        <v>66.6666666666667</v>
      </c>
      <c r="G15" s="22">
        <v>0</v>
      </c>
      <c r="H15" s="24" t="str">
        <f t="shared" si="1"/>
        <v/>
      </c>
      <c r="I15" s="30">
        <f t="shared" si="2"/>
        <v>6</v>
      </c>
    </row>
    <row r="16" spans="1:9">
      <c r="A16" s="20">
        <v>50204</v>
      </c>
      <c r="B16" s="21" t="s">
        <v>684</v>
      </c>
      <c r="C16" s="22">
        <v>0</v>
      </c>
      <c r="D16" s="22">
        <v>0</v>
      </c>
      <c r="E16" s="22">
        <v>1</v>
      </c>
      <c r="F16" s="23" t="str">
        <f t="shared" si="0"/>
        <v/>
      </c>
      <c r="G16" s="22">
        <v>1</v>
      </c>
      <c r="H16" s="24">
        <f t="shared" si="1"/>
        <v>0</v>
      </c>
      <c r="I16" s="30">
        <f t="shared" si="2"/>
        <v>0</v>
      </c>
    </row>
    <row r="17" spans="1:9">
      <c r="A17" s="20">
        <v>50205</v>
      </c>
      <c r="B17" s="21" t="s">
        <v>685</v>
      </c>
      <c r="C17" s="22">
        <v>267</v>
      </c>
      <c r="D17" s="22">
        <v>125</v>
      </c>
      <c r="E17" s="22">
        <v>224</v>
      </c>
      <c r="F17" s="23">
        <f t="shared" si="0"/>
        <v>179.2</v>
      </c>
      <c r="G17" s="22">
        <v>94</v>
      </c>
      <c r="H17" s="24">
        <f t="shared" si="1"/>
        <v>138.297872340426</v>
      </c>
      <c r="I17" s="30">
        <f t="shared" si="2"/>
        <v>130</v>
      </c>
    </row>
    <row r="18" spans="1:9">
      <c r="A18" s="20">
        <v>50206</v>
      </c>
      <c r="B18" s="21" t="s">
        <v>686</v>
      </c>
      <c r="C18" s="22">
        <v>66</v>
      </c>
      <c r="D18" s="22">
        <v>63</v>
      </c>
      <c r="E18" s="22">
        <v>32</v>
      </c>
      <c r="F18" s="23">
        <f t="shared" si="0"/>
        <v>50.7936507936508</v>
      </c>
      <c r="G18" s="22">
        <v>45</v>
      </c>
      <c r="H18" s="24">
        <f t="shared" si="1"/>
        <v>-28.8888888888889</v>
      </c>
      <c r="I18" s="30">
        <f t="shared" si="2"/>
        <v>-13</v>
      </c>
    </row>
    <row r="19" hidden="1" spans="1:9">
      <c r="A19" s="20">
        <v>50207</v>
      </c>
      <c r="B19" s="21" t="s">
        <v>687</v>
      </c>
      <c r="C19" s="22"/>
      <c r="D19" s="22"/>
      <c r="E19" s="22">
        <v>0</v>
      </c>
      <c r="F19" s="23" t="str">
        <f t="shared" si="0"/>
        <v/>
      </c>
      <c r="G19" s="22"/>
      <c r="H19" s="24" t="str">
        <f t="shared" si="1"/>
        <v/>
      </c>
      <c r="I19" s="30">
        <f t="shared" si="2"/>
        <v>0</v>
      </c>
    </row>
    <row r="20" spans="1:9">
      <c r="A20" s="20">
        <v>50208</v>
      </c>
      <c r="B20" s="21" t="s">
        <v>688</v>
      </c>
      <c r="C20" s="22">
        <v>56</v>
      </c>
      <c r="D20" s="22">
        <v>50</v>
      </c>
      <c r="E20" s="22">
        <v>12</v>
      </c>
      <c r="F20" s="23">
        <f t="shared" si="0"/>
        <v>24</v>
      </c>
      <c r="G20" s="22">
        <v>27</v>
      </c>
      <c r="H20" s="24">
        <f t="shared" si="1"/>
        <v>-55.5555555555556</v>
      </c>
      <c r="I20" s="30">
        <f t="shared" si="2"/>
        <v>-15</v>
      </c>
    </row>
    <row r="21" spans="1:9">
      <c r="A21" s="20">
        <v>50209</v>
      </c>
      <c r="B21" s="21" t="s">
        <v>689</v>
      </c>
      <c r="C21" s="22">
        <v>0</v>
      </c>
      <c r="D21" s="22">
        <v>15</v>
      </c>
      <c r="E21" s="22">
        <v>14</v>
      </c>
      <c r="F21" s="23">
        <f t="shared" si="0"/>
        <v>93.3333333333333</v>
      </c>
      <c r="G21" s="22">
        <v>0</v>
      </c>
      <c r="H21" s="24" t="str">
        <f t="shared" si="1"/>
        <v/>
      </c>
      <c r="I21" s="30">
        <f t="shared" si="2"/>
        <v>14</v>
      </c>
    </row>
    <row r="22" spans="1:9">
      <c r="A22" s="20">
        <v>50299</v>
      </c>
      <c r="B22" s="21" t="s">
        <v>690</v>
      </c>
      <c r="C22" s="22">
        <v>1374</v>
      </c>
      <c r="D22" s="22">
        <v>3656</v>
      </c>
      <c r="E22" s="22">
        <v>3645</v>
      </c>
      <c r="F22" s="23">
        <f t="shared" si="0"/>
        <v>99.699124726477</v>
      </c>
      <c r="G22" s="22">
        <v>3159</v>
      </c>
      <c r="H22" s="24">
        <f t="shared" si="1"/>
        <v>15.3846153846154</v>
      </c>
      <c r="I22" s="30">
        <f t="shared" si="2"/>
        <v>486</v>
      </c>
    </row>
    <row r="23" spans="1:9">
      <c r="A23" s="18">
        <v>503</v>
      </c>
      <c r="B23" s="18" t="s">
        <v>691</v>
      </c>
      <c r="C23" s="19">
        <f>SUM(C24:C29)</f>
        <v>27</v>
      </c>
      <c r="D23" s="19">
        <f>SUM(D24:D29)</f>
        <v>1708</v>
      </c>
      <c r="E23" s="19">
        <f>SUM(E24:E29)</f>
        <v>189</v>
      </c>
      <c r="F23" s="16">
        <f t="shared" si="0"/>
        <v>11.0655737704918</v>
      </c>
      <c r="G23" s="19">
        <f>SUM(G24:G29)</f>
        <v>1804</v>
      </c>
      <c r="H23" s="17">
        <f t="shared" si="1"/>
        <v>-89.5232815964523</v>
      </c>
      <c r="I23" s="29">
        <f t="shared" si="2"/>
        <v>-1615</v>
      </c>
    </row>
    <row r="24" hidden="1" spans="1:9">
      <c r="A24" s="20">
        <v>50301</v>
      </c>
      <c r="B24" s="21" t="s">
        <v>692</v>
      </c>
      <c r="C24" s="22"/>
      <c r="D24" s="22"/>
      <c r="E24" s="22"/>
      <c r="F24" s="23" t="str">
        <f t="shared" si="0"/>
        <v/>
      </c>
      <c r="G24" s="22"/>
      <c r="H24" s="24" t="str">
        <f t="shared" si="1"/>
        <v/>
      </c>
      <c r="I24" s="30">
        <f t="shared" si="2"/>
        <v>0</v>
      </c>
    </row>
    <row r="25" spans="1:9">
      <c r="A25" s="20">
        <v>50302</v>
      </c>
      <c r="B25" s="21" t="s">
        <v>693</v>
      </c>
      <c r="C25" s="22">
        <v>0</v>
      </c>
      <c r="D25" s="22">
        <v>1584</v>
      </c>
      <c r="E25" s="22">
        <v>144</v>
      </c>
      <c r="F25" s="23">
        <f t="shared" si="0"/>
        <v>9.09090909090909</v>
      </c>
      <c r="G25" s="22">
        <v>1735</v>
      </c>
      <c r="H25" s="24">
        <f t="shared" si="1"/>
        <v>-91.700288184438</v>
      </c>
      <c r="I25" s="30">
        <f t="shared" si="2"/>
        <v>-1591</v>
      </c>
    </row>
    <row r="26" spans="1:9">
      <c r="A26" s="20">
        <v>50303</v>
      </c>
      <c r="B26" s="21" t="s">
        <v>694</v>
      </c>
      <c r="C26" s="22">
        <v>0</v>
      </c>
      <c r="D26" s="22">
        <v>0</v>
      </c>
      <c r="E26" s="22">
        <v>0</v>
      </c>
      <c r="F26" s="23" t="str">
        <f t="shared" si="0"/>
        <v/>
      </c>
      <c r="G26" s="22">
        <v>18</v>
      </c>
      <c r="H26" s="24">
        <f t="shared" si="1"/>
        <v>-100</v>
      </c>
      <c r="I26" s="30">
        <f t="shared" si="2"/>
        <v>-18</v>
      </c>
    </row>
    <row r="27" spans="1:9">
      <c r="A27" s="20">
        <v>50306</v>
      </c>
      <c r="B27" s="21" t="s">
        <v>695</v>
      </c>
      <c r="C27" s="22">
        <v>0</v>
      </c>
      <c r="D27" s="22">
        <v>0</v>
      </c>
      <c r="E27" s="22">
        <v>0</v>
      </c>
      <c r="F27" s="23" t="str">
        <f t="shared" si="0"/>
        <v/>
      </c>
      <c r="G27" s="22">
        <v>5</v>
      </c>
      <c r="H27" s="24">
        <f t="shared" si="1"/>
        <v>-100</v>
      </c>
      <c r="I27" s="30">
        <f t="shared" si="2"/>
        <v>-5</v>
      </c>
    </row>
    <row r="28" spans="1:9">
      <c r="A28" s="20">
        <v>50307</v>
      </c>
      <c r="B28" s="21" t="s">
        <v>696</v>
      </c>
      <c r="C28" s="22">
        <v>0</v>
      </c>
      <c r="D28" s="22">
        <v>15</v>
      </c>
      <c r="E28" s="22">
        <v>0</v>
      </c>
      <c r="F28" s="23">
        <f t="shared" si="0"/>
        <v>0</v>
      </c>
      <c r="G28" s="22">
        <v>2</v>
      </c>
      <c r="H28" s="24">
        <f t="shared" si="1"/>
        <v>-100</v>
      </c>
      <c r="I28" s="30">
        <f t="shared" si="2"/>
        <v>-2</v>
      </c>
    </row>
    <row r="29" spans="1:9">
      <c r="A29" s="20">
        <v>50399</v>
      </c>
      <c r="B29" s="21" t="s">
        <v>697</v>
      </c>
      <c r="C29" s="22">
        <v>27</v>
      </c>
      <c r="D29" s="22">
        <v>109</v>
      </c>
      <c r="E29" s="22">
        <v>45</v>
      </c>
      <c r="F29" s="23">
        <f t="shared" si="0"/>
        <v>41.2844036697248</v>
      </c>
      <c r="G29" s="22">
        <v>44</v>
      </c>
      <c r="H29" s="24">
        <f t="shared" si="1"/>
        <v>2.27272727272727</v>
      </c>
      <c r="I29" s="30">
        <f t="shared" si="2"/>
        <v>1</v>
      </c>
    </row>
    <row r="30" hidden="1" spans="1:9">
      <c r="A30" s="18">
        <v>504</v>
      </c>
      <c r="B30" s="18" t="s">
        <v>698</v>
      </c>
      <c r="C30" s="19">
        <f>SUM(C31:C32)</f>
        <v>0</v>
      </c>
      <c r="D30" s="19">
        <f>SUM(D31:D32)</f>
        <v>0</v>
      </c>
      <c r="E30" s="19">
        <f>SUM(E31:E32)</f>
        <v>0</v>
      </c>
      <c r="F30" s="16" t="str">
        <f t="shared" si="0"/>
        <v/>
      </c>
      <c r="G30" s="19">
        <f>SUM(G31:G32)</f>
        <v>0</v>
      </c>
      <c r="H30" s="17" t="str">
        <f t="shared" si="1"/>
        <v/>
      </c>
      <c r="I30" s="29">
        <f t="shared" si="2"/>
        <v>0</v>
      </c>
    </row>
    <row r="31" hidden="1" spans="1:9">
      <c r="A31" s="20">
        <v>50402</v>
      </c>
      <c r="B31" s="21" t="s">
        <v>693</v>
      </c>
      <c r="C31" s="22"/>
      <c r="D31" s="22"/>
      <c r="E31" s="22"/>
      <c r="F31" s="23" t="str">
        <f t="shared" si="0"/>
        <v/>
      </c>
      <c r="G31" s="22"/>
      <c r="H31" s="24" t="str">
        <f t="shared" si="1"/>
        <v/>
      </c>
      <c r="I31" s="30">
        <f t="shared" si="2"/>
        <v>0</v>
      </c>
    </row>
    <row r="32" hidden="1" spans="1:9">
      <c r="A32" s="20">
        <v>50404</v>
      </c>
      <c r="B32" s="21" t="s">
        <v>695</v>
      </c>
      <c r="C32" s="22">
        <v>0</v>
      </c>
      <c r="D32" s="22">
        <v>0</v>
      </c>
      <c r="E32" s="22">
        <v>0</v>
      </c>
      <c r="F32" s="23" t="str">
        <f t="shared" si="0"/>
        <v/>
      </c>
      <c r="G32" s="22"/>
      <c r="H32" s="24" t="str">
        <f t="shared" si="1"/>
        <v/>
      </c>
      <c r="I32" s="30">
        <f t="shared" si="2"/>
        <v>0</v>
      </c>
    </row>
    <row r="33" spans="1:9">
      <c r="A33" s="18">
        <v>505</v>
      </c>
      <c r="B33" s="18" t="s">
        <v>699</v>
      </c>
      <c r="C33" s="19">
        <f>SUM(C34:C36)</f>
        <v>4975</v>
      </c>
      <c r="D33" s="19">
        <f>SUM(D34:D36)</f>
        <v>5639</v>
      </c>
      <c r="E33" s="19">
        <f>SUM(E34:E36)</f>
        <v>4683</v>
      </c>
      <c r="F33" s="16">
        <f t="shared" si="0"/>
        <v>83.0466394750842</v>
      </c>
      <c r="G33" s="19">
        <f>SUM(G34:G36)</f>
        <v>3946</v>
      </c>
      <c r="H33" s="17">
        <f t="shared" si="1"/>
        <v>18.6771414090218</v>
      </c>
      <c r="I33" s="29">
        <f t="shared" si="2"/>
        <v>737</v>
      </c>
    </row>
    <row r="34" spans="1:9">
      <c r="A34" s="20">
        <v>50501</v>
      </c>
      <c r="B34" s="21" t="s">
        <v>700</v>
      </c>
      <c r="C34" s="22">
        <v>3576</v>
      </c>
      <c r="D34" s="22">
        <v>3763</v>
      </c>
      <c r="E34" s="22">
        <v>3971</v>
      </c>
      <c r="F34" s="23">
        <f t="shared" si="0"/>
        <v>105.527504650545</v>
      </c>
      <c r="G34" s="22">
        <v>3090</v>
      </c>
      <c r="H34" s="24">
        <f t="shared" si="1"/>
        <v>28.5113268608414</v>
      </c>
      <c r="I34" s="30">
        <f t="shared" si="2"/>
        <v>881</v>
      </c>
    </row>
    <row r="35" spans="1:9">
      <c r="A35" s="20">
        <v>50502</v>
      </c>
      <c r="B35" s="21" t="s">
        <v>701</v>
      </c>
      <c r="C35" s="22">
        <v>1399</v>
      </c>
      <c r="D35" s="22">
        <v>1876</v>
      </c>
      <c r="E35" s="22">
        <v>712</v>
      </c>
      <c r="F35" s="23">
        <f t="shared" si="0"/>
        <v>37.953091684435</v>
      </c>
      <c r="G35" s="22">
        <v>855</v>
      </c>
      <c r="H35" s="24">
        <f t="shared" si="1"/>
        <v>-16.7251461988304</v>
      </c>
      <c r="I35" s="30">
        <f t="shared" si="2"/>
        <v>-143</v>
      </c>
    </row>
    <row r="36" spans="1:9">
      <c r="A36" s="20">
        <v>50599</v>
      </c>
      <c r="B36" s="21" t="s">
        <v>702</v>
      </c>
      <c r="C36" s="22">
        <v>0</v>
      </c>
      <c r="D36" s="22">
        <v>0</v>
      </c>
      <c r="E36" s="22">
        <v>0</v>
      </c>
      <c r="F36" s="23" t="str">
        <f t="shared" si="0"/>
        <v/>
      </c>
      <c r="G36" s="22">
        <v>1</v>
      </c>
      <c r="H36" s="24">
        <f t="shared" si="1"/>
        <v>-100</v>
      </c>
      <c r="I36" s="30">
        <f t="shared" si="2"/>
        <v>-1</v>
      </c>
    </row>
    <row r="37" spans="1:9">
      <c r="A37" s="18">
        <v>506</v>
      </c>
      <c r="B37" s="18" t="s">
        <v>703</v>
      </c>
      <c r="C37" s="19">
        <f>SUM(C38:C39)</f>
        <v>0</v>
      </c>
      <c r="D37" s="19">
        <f>SUM(D38:D39)</f>
        <v>214</v>
      </c>
      <c r="E37" s="19">
        <f>SUM(E38:E39)</f>
        <v>303</v>
      </c>
      <c r="F37" s="16">
        <f t="shared" si="0"/>
        <v>141.588785046729</v>
      </c>
      <c r="G37" s="19">
        <f>SUM(G38:G39)</f>
        <v>41</v>
      </c>
      <c r="H37" s="17">
        <f t="shared" si="1"/>
        <v>639.024390243902</v>
      </c>
      <c r="I37" s="29">
        <f t="shared" si="2"/>
        <v>262</v>
      </c>
    </row>
    <row r="38" spans="1:9">
      <c r="A38" s="20">
        <v>50601</v>
      </c>
      <c r="B38" s="21" t="s">
        <v>704</v>
      </c>
      <c r="C38" s="22">
        <v>0</v>
      </c>
      <c r="D38" s="22">
        <v>214</v>
      </c>
      <c r="E38" s="22">
        <v>303</v>
      </c>
      <c r="F38" s="23">
        <f t="shared" ref="F38:F70" si="3">IFERROR(E38/D38*100,"")</f>
        <v>141.588785046729</v>
      </c>
      <c r="G38" s="22">
        <v>41</v>
      </c>
      <c r="H38" s="24">
        <f t="shared" ref="H38:H70" si="4">IFERROR(I38/G38*100,"")</f>
        <v>639.024390243902</v>
      </c>
      <c r="I38" s="30">
        <f t="shared" si="2"/>
        <v>262</v>
      </c>
    </row>
    <row r="39" hidden="1" spans="1:9">
      <c r="A39" s="20">
        <v>50602</v>
      </c>
      <c r="B39" s="21" t="s">
        <v>705</v>
      </c>
      <c r="C39" s="22"/>
      <c r="D39" s="22"/>
      <c r="E39" s="22"/>
      <c r="F39" s="23" t="str">
        <f t="shared" si="3"/>
        <v/>
      </c>
      <c r="G39" s="22"/>
      <c r="H39" s="24" t="str">
        <f t="shared" si="4"/>
        <v/>
      </c>
      <c r="I39" s="30">
        <f t="shared" si="2"/>
        <v>0</v>
      </c>
    </row>
    <row r="40" spans="1:9">
      <c r="A40" s="18">
        <v>507</v>
      </c>
      <c r="B40" s="18" t="s">
        <v>706</v>
      </c>
      <c r="C40" s="19">
        <f>SUM(C41:C43)</f>
        <v>18</v>
      </c>
      <c r="D40" s="19">
        <f>SUM(D41:D43)</f>
        <v>79</v>
      </c>
      <c r="E40" s="19">
        <f>SUM(E41:E43)</f>
        <v>65</v>
      </c>
      <c r="F40" s="16">
        <f t="shared" si="3"/>
        <v>82.2784810126582</v>
      </c>
      <c r="G40" s="19">
        <f>SUM(G41:G43)</f>
        <v>4</v>
      </c>
      <c r="H40" s="17">
        <f t="shared" si="4"/>
        <v>1525</v>
      </c>
      <c r="I40" s="29">
        <f t="shared" si="2"/>
        <v>61</v>
      </c>
    </row>
    <row r="41" hidden="1" spans="1:9">
      <c r="A41" s="20">
        <v>50701</v>
      </c>
      <c r="B41" s="21" t="s">
        <v>707</v>
      </c>
      <c r="C41" s="22"/>
      <c r="D41" s="22"/>
      <c r="E41" s="22"/>
      <c r="F41" s="23" t="str">
        <f t="shared" si="3"/>
        <v/>
      </c>
      <c r="G41" s="22"/>
      <c r="H41" s="24" t="str">
        <f t="shared" si="4"/>
        <v/>
      </c>
      <c r="I41" s="30">
        <f t="shared" si="2"/>
        <v>0</v>
      </c>
    </row>
    <row r="42" spans="1:9">
      <c r="A42" s="20">
        <v>50702</v>
      </c>
      <c r="B42" s="21" t="s">
        <v>708</v>
      </c>
      <c r="C42" s="22">
        <v>0</v>
      </c>
      <c r="D42" s="22">
        <v>0</v>
      </c>
      <c r="E42" s="22">
        <v>0</v>
      </c>
      <c r="F42" s="23"/>
      <c r="G42" s="22">
        <v>3</v>
      </c>
      <c r="H42" s="24">
        <f t="shared" si="4"/>
        <v>-100</v>
      </c>
      <c r="I42" s="30">
        <f t="shared" si="2"/>
        <v>-3</v>
      </c>
    </row>
    <row r="43" spans="1:9">
      <c r="A43" s="20">
        <v>50799</v>
      </c>
      <c r="B43" s="21" t="s">
        <v>709</v>
      </c>
      <c r="C43" s="22">
        <v>18</v>
      </c>
      <c r="D43" s="22">
        <v>79</v>
      </c>
      <c r="E43" s="22">
        <v>65</v>
      </c>
      <c r="F43" s="23">
        <f t="shared" si="3"/>
        <v>82.2784810126582</v>
      </c>
      <c r="G43" s="22">
        <v>1</v>
      </c>
      <c r="H43" s="24">
        <f t="shared" si="4"/>
        <v>6400</v>
      </c>
      <c r="I43" s="30">
        <f t="shared" si="2"/>
        <v>64</v>
      </c>
    </row>
    <row r="44" hidden="1" spans="1:9">
      <c r="A44" s="18">
        <v>508</v>
      </c>
      <c r="B44" s="18" t="s">
        <v>710</v>
      </c>
      <c r="C44" s="19">
        <f>C45</f>
        <v>0</v>
      </c>
      <c r="D44" s="19">
        <f>D45</f>
        <v>0</v>
      </c>
      <c r="E44" s="19">
        <f>E45</f>
        <v>0</v>
      </c>
      <c r="F44" s="16" t="str">
        <f t="shared" si="3"/>
        <v/>
      </c>
      <c r="G44" s="19">
        <f>G45</f>
        <v>0</v>
      </c>
      <c r="H44" s="17" t="str">
        <f t="shared" si="4"/>
        <v/>
      </c>
      <c r="I44" s="29">
        <f t="shared" si="2"/>
        <v>0</v>
      </c>
    </row>
    <row r="45" hidden="1" spans="1:9">
      <c r="A45" s="20">
        <v>50801</v>
      </c>
      <c r="B45" s="21" t="s">
        <v>711</v>
      </c>
      <c r="C45" s="22"/>
      <c r="D45" s="22"/>
      <c r="E45" s="22"/>
      <c r="F45" s="23" t="str">
        <f t="shared" si="3"/>
        <v/>
      </c>
      <c r="G45" s="22"/>
      <c r="H45" s="24" t="str">
        <f t="shared" si="4"/>
        <v/>
      </c>
      <c r="I45" s="30">
        <f t="shared" si="2"/>
        <v>0</v>
      </c>
    </row>
    <row r="46" spans="1:9">
      <c r="A46" s="18">
        <v>509</v>
      </c>
      <c r="B46" s="18" t="s">
        <v>712</v>
      </c>
      <c r="C46" s="19">
        <f>SUM(C47:C51)</f>
        <v>3423</v>
      </c>
      <c r="D46" s="19">
        <f>SUM(D47:D51)</f>
        <v>5440</v>
      </c>
      <c r="E46" s="19">
        <f>SUM(E47:E51)</f>
        <v>5916</v>
      </c>
      <c r="F46" s="16">
        <f t="shared" si="3"/>
        <v>108.75</v>
      </c>
      <c r="G46" s="19">
        <f>SUM(G47:G51)</f>
        <v>2978</v>
      </c>
      <c r="H46" s="17">
        <f t="shared" si="4"/>
        <v>98.6568166554735</v>
      </c>
      <c r="I46" s="29">
        <f t="shared" si="2"/>
        <v>2938</v>
      </c>
    </row>
    <row r="47" spans="1:9">
      <c r="A47" s="20">
        <v>50901</v>
      </c>
      <c r="B47" s="21" t="s">
        <v>713</v>
      </c>
      <c r="C47" s="22">
        <v>772</v>
      </c>
      <c r="D47" s="22">
        <v>3750</v>
      </c>
      <c r="E47" s="22">
        <v>4353</v>
      </c>
      <c r="F47" s="23">
        <f t="shared" si="3"/>
        <v>116.08</v>
      </c>
      <c r="G47" s="22">
        <v>1006</v>
      </c>
      <c r="H47" s="24">
        <f t="shared" si="4"/>
        <v>332.703777335984</v>
      </c>
      <c r="I47" s="30">
        <f t="shared" si="2"/>
        <v>3347</v>
      </c>
    </row>
    <row r="48" spans="1:9">
      <c r="A48" s="20">
        <v>50902</v>
      </c>
      <c r="B48" s="21" t="s">
        <v>714</v>
      </c>
      <c r="C48" s="22">
        <v>54</v>
      </c>
      <c r="D48" s="22">
        <v>48</v>
      </c>
      <c r="E48" s="22">
        <v>39</v>
      </c>
      <c r="F48" s="23">
        <f t="shared" si="3"/>
        <v>81.25</v>
      </c>
      <c r="G48" s="22">
        <v>82</v>
      </c>
      <c r="H48" s="24">
        <f t="shared" si="4"/>
        <v>-52.4390243902439</v>
      </c>
      <c r="I48" s="30">
        <f t="shared" si="2"/>
        <v>-43</v>
      </c>
    </row>
    <row r="49" spans="1:9">
      <c r="A49" s="20">
        <v>50903</v>
      </c>
      <c r="B49" s="21" t="s">
        <v>715</v>
      </c>
      <c r="C49" s="22">
        <v>34</v>
      </c>
      <c r="D49" s="22">
        <v>30</v>
      </c>
      <c r="E49" s="22">
        <v>27</v>
      </c>
      <c r="F49" s="23">
        <f t="shared" si="3"/>
        <v>90</v>
      </c>
      <c r="G49" s="22">
        <v>13</v>
      </c>
      <c r="H49" s="24">
        <f t="shared" si="4"/>
        <v>107.692307692308</v>
      </c>
      <c r="I49" s="30">
        <f t="shared" si="2"/>
        <v>14</v>
      </c>
    </row>
    <row r="50" spans="1:9">
      <c r="A50" s="20">
        <v>50905</v>
      </c>
      <c r="B50" s="21" t="s">
        <v>716</v>
      </c>
      <c r="C50" s="22">
        <v>1479</v>
      </c>
      <c r="D50" s="22">
        <v>750</v>
      </c>
      <c r="E50" s="22">
        <v>713</v>
      </c>
      <c r="F50" s="23">
        <f t="shared" si="3"/>
        <v>95.0666666666667</v>
      </c>
      <c r="G50" s="22">
        <v>831</v>
      </c>
      <c r="H50" s="24">
        <f t="shared" si="4"/>
        <v>-14.1997593261131</v>
      </c>
      <c r="I50" s="30">
        <f t="shared" si="2"/>
        <v>-118</v>
      </c>
    </row>
    <row r="51" spans="1:9">
      <c r="A51" s="20">
        <v>50999</v>
      </c>
      <c r="B51" s="21" t="s">
        <v>717</v>
      </c>
      <c r="C51" s="22">
        <v>1084</v>
      </c>
      <c r="D51" s="22">
        <v>862</v>
      </c>
      <c r="E51" s="22">
        <v>784</v>
      </c>
      <c r="F51" s="23">
        <f t="shared" si="3"/>
        <v>90.9512761020882</v>
      </c>
      <c r="G51" s="22">
        <v>1046</v>
      </c>
      <c r="H51" s="24">
        <f t="shared" si="4"/>
        <v>-25.0478011472275</v>
      </c>
      <c r="I51" s="30">
        <f t="shared" si="2"/>
        <v>-262</v>
      </c>
    </row>
    <row r="52" spans="1:9">
      <c r="A52" s="18">
        <v>510</v>
      </c>
      <c r="B52" s="18" t="s">
        <v>718</v>
      </c>
      <c r="C52" s="19">
        <f>C53</f>
        <v>514</v>
      </c>
      <c r="D52" s="19">
        <f>D53</f>
        <v>0</v>
      </c>
      <c r="E52" s="19">
        <f>E53</f>
        <v>0</v>
      </c>
      <c r="F52" s="16" t="str">
        <f t="shared" si="3"/>
        <v/>
      </c>
      <c r="G52" s="19">
        <f>G53</f>
        <v>3313</v>
      </c>
      <c r="H52" s="17">
        <f t="shared" si="4"/>
        <v>-100</v>
      </c>
      <c r="I52" s="29">
        <f t="shared" si="2"/>
        <v>-3313</v>
      </c>
    </row>
    <row r="53" spans="1:9">
      <c r="A53" s="20">
        <v>51002</v>
      </c>
      <c r="B53" s="21" t="s">
        <v>719</v>
      </c>
      <c r="C53" s="22">
        <v>514</v>
      </c>
      <c r="D53" s="22">
        <v>0</v>
      </c>
      <c r="E53" s="22">
        <v>0</v>
      </c>
      <c r="F53" s="23" t="str">
        <f t="shared" si="3"/>
        <v/>
      </c>
      <c r="G53" s="22">
        <v>3313</v>
      </c>
      <c r="H53" s="24">
        <f t="shared" si="4"/>
        <v>-100</v>
      </c>
      <c r="I53" s="30">
        <f t="shared" si="2"/>
        <v>-3313</v>
      </c>
    </row>
    <row r="54" hidden="1" spans="1:9">
      <c r="A54" s="18">
        <v>511</v>
      </c>
      <c r="B54" s="18" t="s">
        <v>720</v>
      </c>
      <c r="C54" s="19">
        <f>SUM(C55:C57)</f>
        <v>0</v>
      </c>
      <c r="D54" s="19">
        <f>SUM(D55:D57)</f>
        <v>0</v>
      </c>
      <c r="E54" s="19">
        <f>SUM(E55:E57)</f>
        <v>0</v>
      </c>
      <c r="F54" s="16" t="str">
        <f t="shared" si="3"/>
        <v/>
      </c>
      <c r="G54" s="19">
        <f>SUM(G55:G57)</f>
        <v>0</v>
      </c>
      <c r="H54" s="17" t="str">
        <f t="shared" si="4"/>
        <v/>
      </c>
      <c r="I54" s="29">
        <f t="shared" si="2"/>
        <v>0</v>
      </c>
    </row>
    <row r="55" hidden="1" spans="1:9">
      <c r="A55" s="20">
        <v>51101</v>
      </c>
      <c r="B55" s="21" t="s">
        <v>721</v>
      </c>
      <c r="C55" s="22"/>
      <c r="D55" s="22"/>
      <c r="E55" s="22"/>
      <c r="F55" s="23" t="str">
        <f t="shared" si="3"/>
        <v/>
      </c>
      <c r="G55" s="22"/>
      <c r="H55" s="24" t="str">
        <f t="shared" si="4"/>
        <v/>
      </c>
      <c r="I55" s="30">
        <f t="shared" si="2"/>
        <v>0</v>
      </c>
    </row>
    <row r="56" hidden="1" spans="1:9">
      <c r="A56" s="20">
        <v>51102</v>
      </c>
      <c r="B56" s="21" t="s">
        <v>722</v>
      </c>
      <c r="C56" s="22"/>
      <c r="D56" s="22"/>
      <c r="E56" s="22"/>
      <c r="F56" s="23" t="str">
        <f t="shared" si="3"/>
        <v/>
      </c>
      <c r="G56" s="22"/>
      <c r="H56" s="24" t="str">
        <f t="shared" si="4"/>
        <v/>
      </c>
      <c r="I56" s="30">
        <f t="shared" si="2"/>
        <v>0</v>
      </c>
    </row>
    <row r="57" hidden="1" spans="1:9">
      <c r="A57" s="20">
        <v>51103</v>
      </c>
      <c r="B57" s="21" t="s">
        <v>723</v>
      </c>
      <c r="C57" s="22"/>
      <c r="D57" s="22"/>
      <c r="E57" s="22"/>
      <c r="F57" s="23" t="str">
        <f t="shared" si="3"/>
        <v/>
      </c>
      <c r="G57" s="22"/>
      <c r="H57" s="24" t="str">
        <f t="shared" si="4"/>
        <v/>
      </c>
      <c r="I57" s="30">
        <f t="shared" si="2"/>
        <v>0</v>
      </c>
    </row>
    <row r="58" hidden="1" spans="1:9">
      <c r="A58" s="18">
        <v>514</v>
      </c>
      <c r="B58" s="18" t="s">
        <v>724</v>
      </c>
      <c r="C58" s="19">
        <f>SUM(C59:C60)</f>
        <v>0</v>
      </c>
      <c r="D58" s="19">
        <f>SUM(D59:D60)</f>
        <v>0</v>
      </c>
      <c r="E58" s="19">
        <f>SUM(E59:E60)</f>
        <v>0</v>
      </c>
      <c r="F58" s="16" t="str">
        <f t="shared" si="3"/>
        <v/>
      </c>
      <c r="G58" s="19">
        <f>SUM(G59:G60)</f>
        <v>0</v>
      </c>
      <c r="H58" s="17" t="str">
        <f t="shared" si="4"/>
        <v/>
      </c>
      <c r="I58" s="29">
        <f t="shared" si="2"/>
        <v>0</v>
      </c>
    </row>
    <row r="59" hidden="1" spans="1:9">
      <c r="A59" s="20">
        <v>51401</v>
      </c>
      <c r="B59" s="21" t="s">
        <v>655</v>
      </c>
      <c r="C59" s="22"/>
      <c r="D59" s="22"/>
      <c r="E59" s="22"/>
      <c r="F59" s="23" t="str">
        <f t="shared" si="3"/>
        <v/>
      </c>
      <c r="G59" s="22"/>
      <c r="H59" s="24" t="str">
        <f t="shared" si="4"/>
        <v/>
      </c>
      <c r="I59" s="30">
        <f t="shared" si="2"/>
        <v>0</v>
      </c>
    </row>
    <row r="60" hidden="1" spans="1:9">
      <c r="A60" s="20">
        <v>51402</v>
      </c>
      <c r="B60" s="21" t="s">
        <v>725</v>
      </c>
      <c r="C60" s="22"/>
      <c r="D60" s="22"/>
      <c r="E60" s="22"/>
      <c r="F60" s="23" t="str">
        <f t="shared" si="3"/>
        <v/>
      </c>
      <c r="G60" s="22"/>
      <c r="H60" s="24" t="str">
        <f t="shared" si="4"/>
        <v/>
      </c>
      <c r="I60" s="30">
        <f t="shared" si="2"/>
        <v>0</v>
      </c>
    </row>
    <row r="61" hidden="1" spans="1:9">
      <c r="A61" s="18">
        <v>599</v>
      </c>
      <c r="B61" s="18" t="s">
        <v>656</v>
      </c>
      <c r="C61" s="19">
        <f>C62</f>
        <v>0</v>
      </c>
      <c r="D61" s="19">
        <f>D62</f>
        <v>0</v>
      </c>
      <c r="E61" s="19">
        <f>E62</f>
        <v>0</v>
      </c>
      <c r="F61" s="16" t="str">
        <f t="shared" si="3"/>
        <v/>
      </c>
      <c r="G61" s="19">
        <f>G62</f>
        <v>0</v>
      </c>
      <c r="H61" s="17" t="str">
        <f t="shared" si="4"/>
        <v/>
      </c>
      <c r="I61" s="29">
        <f t="shared" si="2"/>
        <v>0</v>
      </c>
    </row>
    <row r="62" hidden="1" spans="1:9">
      <c r="A62" s="20">
        <v>59999</v>
      </c>
      <c r="B62" s="21" t="s">
        <v>656</v>
      </c>
      <c r="C62" s="22"/>
      <c r="D62" s="22"/>
      <c r="E62" s="22"/>
      <c r="F62" s="23" t="str">
        <f t="shared" si="3"/>
        <v/>
      </c>
      <c r="G62" s="22"/>
      <c r="H62" s="24" t="str">
        <f t="shared" si="4"/>
        <v/>
      </c>
      <c r="I62" s="30">
        <f t="shared" si="2"/>
        <v>0</v>
      </c>
    </row>
    <row r="63" spans="1:9">
      <c r="A63" s="25" t="s">
        <v>60</v>
      </c>
      <c r="B63" s="26"/>
      <c r="C63" s="19">
        <f>C64+C65</f>
        <v>1277</v>
      </c>
      <c r="D63" s="19">
        <f>D64+D65</f>
        <v>2130</v>
      </c>
      <c r="E63" s="19">
        <f>E64+E65</f>
        <v>1277</v>
      </c>
      <c r="F63" s="16">
        <f t="shared" si="3"/>
        <v>59.9530516431925</v>
      </c>
      <c r="G63" s="19">
        <f>G64+G65</f>
        <v>1178</v>
      </c>
      <c r="H63" s="17">
        <f t="shared" si="4"/>
        <v>8.40407470288625</v>
      </c>
      <c r="I63" s="29">
        <f t="shared" si="2"/>
        <v>99</v>
      </c>
    </row>
    <row r="64" hidden="1" spans="1:9">
      <c r="A64" s="27">
        <v>2300601</v>
      </c>
      <c r="B64" s="28" t="s">
        <v>664</v>
      </c>
      <c r="C64" s="19"/>
      <c r="D64" s="19"/>
      <c r="E64" s="19"/>
      <c r="F64" s="16" t="str">
        <f t="shared" si="3"/>
        <v/>
      </c>
      <c r="G64" s="19">
        <f>'龙口镇一般公共预算支出（功能）'!G649</f>
        <v>0</v>
      </c>
      <c r="H64" s="24" t="str">
        <f t="shared" si="4"/>
        <v/>
      </c>
      <c r="I64" s="30">
        <f t="shared" si="2"/>
        <v>0</v>
      </c>
    </row>
    <row r="65" spans="1:9">
      <c r="A65" s="27">
        <v>2300602</v>
      </c>
      <c r="B65" s="28" t="s">
        <v>665</v>
      </c>
      <c r="C65" s="19">
        <f>C66+C67+C68</f>
        <v>1277</v>
      </c>
      <c r="D65" s="19">
        <f>D66+D67+D68</f>
        <v>2130</v>
      </c>
      <c r="E65" s="19">
        <f>E66+E67+E68</f>
        <v>1277</v>
      </c>
      <c r="F65" s="16">
        <f t="shared" si="3"/>
        <v>59.9530516431925</v>
      </c>
      <c r="G65" s="19">
        <f>G66+G67+G68</f>
        <v>1178</v>
      </c>
      <c r="H65" s="17">
        <f t="shared" si="4"/>
        <v>8.40407470288625</v>
      </c>
      <c r="I65" s="29">
        <f t="shared" si="2"/>
        <v>99</v>
      </c>
    </row>
    <row r="66" spans="1:9">
      <c r="A66" s="31"/>
      <c r="B66" s="32" t="s">
        <v>666</v>
      </c>
      <c r="C66" s="22">
        <v>486</v>
      </c>
      <c r="D66" s="22">
        <v>486</v>
      </c>
      <c r="E66" s="22">
        <v>486</v>
      </c>
      <c r="F66" s="23">
        <f t="shared" si="3"/>
        <v>100</v>
      </c>
      <c r="G66" s="22">
        <f>'龙口镇一般公共预算支出（功能）'!G651</f>
        <v>486</v>
      </c>
      <c r="H66" s="24">
        <f t="shared" si="4"/>
        <v>0</v>
      </c>
      <c r="I66" s="30">
        <f t="shared" si="2"/>
        <v>0</v>
      </c>
    </row>
    <row r="67" spans="1:9">
      <c r="A67" s="31"/>
      <c r="B67" s="32" t="s">
        <v>667</v>
      </c>
      <c r="C67" s="22">
        <v>516</v>
      </c>
      <c r="D67" s="22">
        <v>516</v>
      </c>
      <c r="E67" s="22">
        <v>516</v>
      </c>
      <c r="F67" s="23">
        <f t="shared" si="3"/>
        <v>100</v>
      </c>
      <c r="G67" s="22">
        <f>'龙口镇一般公共预算支出（功能）'!G652</f>
        <v>232</v>
      </c>
      <c r="H67" s="24">
        <f t="shared" si="4"/>
        <v>122.413793103448</v>
      </c>
      <c r="I67" s="30">
        <f t="shared" si="2"/>
        <v>284</v>
      </c>
    </row>
    <row r="68" spans="1:9">
      <c r="A68" s="31"/>
      <c r="B68" s="32" t="s">
        <v>668</v>
      </c>
      <c r="C68" s="22">
        <v>275</v>
      </c>
      <c r="D68" s="22">
        <v>1128</v>
      </c>
      <c r="E68" s="22">
        <v>275</v>
      </c>
      <c r="F68" s="23">
        <f t="shared" si="3"/>
        <v>24.3794326241135</v>
      </c>
      <c r="G68" s="22">
        <f>'龙口镇一般公共预算支出（功能）'!G653</f>
        <v>460</v>
      </c>
      <c r="H68" s="24">
        <f t="shared" si="4"/>
        <v>-40.2173913043478</v>
      </c>
      <c r="I68" s="30">
        <f t="shared" si="2"/>
        <v>-185</v>
      </c>
    </row>
    <row r="69" spans="1:9">
      <c r="A69" s="33" t="s">
        <v>62</v>
      </c>
      <c r="B69" s="34"/>
      <c r="C69" s="19">
        <f>C70+C71</f>
        <v>0</v>
      </c>
      <c r="D69" s="19">
        <f>D70+D71</f>
        <v>0</v>
      </c>
      <c r="E69" s="19">
        <f>E70+E71</f>
        <v>0</v>
      </c>
      <c r="F69" s="16" t="str">
        <f t="shared" si="3"/>
        <v/>
      </c>
      <c r="G69" s="19">
        <f>G70+G71</f>
        <v>0</v>
      </c>
      <c r="H69" s="17" t="str">
        <f t="shared" si="4"/>
        <v/>
      </c>
      <c r="I69" s="29">
        <f t="shared" si="2"/>
        <v>0</v>
      </c>
    </row>
    <row r="70" hidden="1" spans="1:9">
      <c r="A70" s="35">
        <v>2300201</v>
      </c>
      <c r="B70" s="32" t="s">
        <v>669</v>
      </c>
      <c r="C70" s="22"/>
      <c r="D70" s="22"/>
      <c r="E70" s="22"/>
      <c r="F70" s="23" t="str">
        <f t="shared" si="3"/>
        <v/>
      </c>
      <c r="G70" s="22">
        <f>'龙口镇一般公共预算支出（功能）'!G655</f>
        <v>0</v>
      </c>
      <c r="H70" s="24" t="str">
        <f t="shared" si="4"/>
        <v/>
      </c>
      <c r="I70" s="30">
        <f t="shared" si="2"/>
        <v>0</v>
      </c>
    </row>
    <row r="71" hidden="1" spans="1:9">
      <c r="A71" s="35">
        <v>2300299</v>
      </c>
      <c r="B71" s="32" t="s">
        <v>670</v>
      </c>
      <c r="C71" s="22"/>
      <c r="D71" s="22"/>
      <c r="E71" s="22"/>
      <c r="F71" s="23" t="str">
        <f t="shared" ref="F71:F78" si="5">IFERROR(E71/D71*100,"")</f>
        <v/>
      </c>
      <c r="G71" s="22">
        <f>'龙口镇一般公共预算支出（功能）'!G656</f>
        <v>0</v>
      </c>
      <c r="H71" s="24" t="str">
        <f t="shared" ref="H71:H78" si="6">IFERROR(I71/G71*100,"")</f>
        <v/>
      </c>
      <c r="I71" s="30">
        <f t="shared" si="2"/>
        <v>0</v>
      </c>
    </row>
    <row r="72" spans="1:9">
      <c r="A72" s="25" t="s">
        <v>64</v>
      </c>
      <c r="B72" s="26"/>
      <c r="C72" s="19">
        <f t="shared" ref="C72:E73" si="7">C73</f>
        <v>0</v>
      </c>
      <c r="D72" s="19">
        <f t="shared" si="7"/>
        <v>0</v>
      </c>
      <c r="E72" s="19">
        <f t="shared" si="7"/>
        <v>0</v>
      </c>
      <c r="F72" s="16" t="str">
        <f t="shared" si="5"/>
        <v/>
      </c>
      <c r="G72" s="19">
        <f>G73</f>
        <v>0</v>
      </c>
      <c r="H72" s="17" t="str">
        <f t="shared" si="6"/>
        <v/>
      </c>
      <c r="I72" s="29">
        <f t="shared" ref="I72:I78" si="8">E72-G72</f>
        <v>0</v>
      </c>
    </row>
    <row r="73" hidden="1" spans="1:9">
      <c r="A73" s="34">
        <v>23103</v>
      </c>
      <c r="B73" s="34" t="s">
        <v>671</v>
      </c>
      <c r="C73" s="19">
        <f t="shared" si="7"/>
        <v>0</v>
      </c>
      <c r="D73" s="19">
        <f t="shared" si="7"/>
        <v>0</v>
      </c>
      <c r="E73" s="19">
        <f t="shared" si="7"/>
        <v>0</v>
      </c>
      <c r="F73" s="16" t="str">
        <f t="shared" si="5"/>
        <v/>
      </c>
      <c r="G73" s="19">
        <f>G74</f>
        <v>0</v>
      </c>
      <c r="H73" s="17" t="str">
        <f t="shared" si="6"/>
        <v/>
      </c>
      <c r="I73" s="29">
        <f t="shared" si="8"/>
        <v>0</v>
      </c>
    </row>
    <row r="74" hidden="1" spans="1:9">
      <c r="A74" s="36">
        <v>2310301</v>
      </c>
      <c r="B74" s="32" t="s">
        <v>672</v>
      </c>
      <c r="C74" s="22"/>
      <c r="D74" s="22"/>
      <c r="E74" s="22"/>
      <c r="F74" s="23" t="str">
        <f t="shared" si="5"/>
        <v/>
      </c>
      <c r="G74" s="22"/>
      <c r="H74" s="24" t="str">
        <f t="shared" si="6"/>
        <v/>
      </c>
      <c r="I74" s="30">
        <f t="shared" si="8"/>
        <v>0</v>
      </c>
    </row>
    <row r="75" spans="1:9">
      <c r="A75" s="25" t="s">
        <v>66</v>
      </c>
      <c r="B75" s="26"/>
      <c r="C75" s="19">
        <f>C76</f>
        <v>0</v>
      </c>
      <c r="D75" s="19">
        <f>D76</f>
        <v>0</v>
      </c>
      <c r="E75" s="19">
        <f>E76</f>
        <v>0</v>
      </c>
      <c r="F75" s="37" t="str">
        <f t="shared" si="5"/>
        <v/>
      </c>
      <c r="G75" s="19">
        <v>73</v>
      </c>
      <c r="H75" s="17">
        <f t="shared" si="6"/>
        <v>-100</v>
      </c>
      <c r="I75" s="29">
        <f t="shared" si="8"/>
        <v>-73</v>
      </c>
    </row>
    <row r="76" hidden="1" spans="1:9">
      <c r="A76" s="31">
        <v>23009</v>
      </c>
      <c r="B76" s="38" t="s">
        <v>673</v>
      </c>
      <c r="C76" s="22"/>
      <c r="D76" s="22"/>
      <c r="E76" s="22"/>
      <c r="F76" s="39" t="str">
        <f t="shared" si="5"/>
        <v/>
      </c>
      <c r="G76" s="22"/>
      <c r="H76" s="24" t="str">
        <f t="shared" si="6"/>
        <v/>
      </c>
      <c r="I76" s="30">
        <f t="shared" si="8"/>
        <v>0</v>
      </c>
    </row>
    <row r="77" spans="1:9">
      <c r="A77" s="13" t="s">
        <v>68</v>
      </c>
      <c r="B77" s="14"/>
      <c r="C77" s="19">
        <v>0</v>
      </c>
      <c r="D77" s="19">
        <v>0</v>
      </c>
      <c r="E77" s="19">
        <f>'龙口镇一般公共预算支出（功能）'!E662</f>
        <v>0</v>
      </c>
      <c r="F77" s="23" t="str">
        <f t="shared" si="5"/>
        <v/>
      </c>
      <c r="G77" s="19">
        <v>0</v>
      </c>
      <c r="H77" s="24" t="str">
        <f t="shared" si="6"/>
        <v/>
      </c>
      <c r="I77" s="30">
        <f t="shared" si="8"/>
        <v>0</v>
      </c>
    </row>
    <row r="78" spans="1:9">
      <c r="A78" s="40" t="s">
        <v>74</v>
      </c>
      <c r="B78" s="40"/>
      <c r="C78" s="19">
        <f>龙口镇一般公共预算收入!C68</f>
        <v>13681.1</v>
      </c>
      <c r="D78" s="19">
        <f>龙口镇一般公共预算收入!D68</f>
        <v>20727.1</v>
      </c>
      <c r="E78" s="19">
        <f>龙口镇一般公共预算收入!E68</f>
        <v>17906</v>
      </c>
      <c r="F78" s="16">
        <f t="shared" si="5"/>
        <v>86.3893164021981</v>
      </c>
      <c r="G78" s="19">
        <f>龙口镇一般公共预算收入!G68</f>
        <v>18087</v>
      </c>
      <c r="H78" s="17">
        <f t="shared" si="6"/>
        <v>-1.00071874827224</v>
      </c>
      <c r="I78" s="29">
        <f t="shared" si="8"/>
        <v>-181</v>
      </c>
    </row>
  </sheetData>
  <mergeCells count="8">
    <mergeCell ref="A2:I2"/>
    <mergeCell ref="A3:H3"/>
    <mergeCell ref="A6:B6"/>
    <mergeCell ref="A63:B63"/>
    <mergeCell ref="A72:B72"/>
    <mergeCell ref="A75:B75"/>
    <mergeCell ref="A77:B77"/>
    <mergeCell ref="A78:B78"/>
  </mergeCells>
  <pageMargins left="0.511811023622047" right="0.511811023622047" top="0.354330708661417" bottom="0.354330708661417" header="0.31496062992126" footer="0.31496062992126"/>
  <pageSetup paperSize="9" scale="7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龙口镇一般公共预算收支表</vt:lpstr>
      <vt:lpstr>龙口镇一般公共预算收入</vt:lpstr>
      <vt:lpstr>龙口镇一般公共预算支出（功能）</vt:lpstr>
      <vt:lpstr>龙口镇一般公共预算支出（经济）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Pandada</cp:lastModifiedBy>
  <dcterms:created xsi:type="dcterms:W3CDTF">2019-06-26T02:48:00Z</dcterms:created>
  <cp:lastPrinted>2020-01-12T14:23:00Z</cp:lastPrinted>
  <dcterms:modified xsi:type="dcterms:W3CDTF">2020-04-21T10:30:00Z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