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500" windowHeight="12180"/>
  </bookViews>
  <sheets>
    <sheet name="清算下达用" sheetId="5" r:id="rId1"/>
  </sheets>
  <definedNames>
    <definedName name="_xlnm._FilterDatabase" localSheetId="0" hidden="1">清算下达用!$A$6:$IT$7</definedName>
    <definedName name="_xlnm.Print_Area" localSheetId="0">清算下达用!$A$1:$AE$7</definedName>
    <definedName name="_xlnm.Print_Titles" localSheetId="0">清算下达用!$2:$6</definedName>
  </definedNames>
  <calcPr calcId="124519" concurrentCalc="0"/>
</workbook>
</file>

<file path=xl/calcChain.xml><?xml version="1.0" encoding="utf-8"?>
<calcChain xmlns="http://schemas.openxmlformats.org/spreadsheetml/2006/main">
  <c r="C7" i="5"/>
  <c r="I7"/>
  <c r="J7"/>
  <c r="N7"/>
  <c r="Q7"/>
  <c r="R7"/>
  <c r="S7"/>
  <c r="U7"/>
  <c r="X7"/>
  <c r="Z7"/>
  <c r="AA7"/>
  <c r="AD7"/>
  <c r="AC7"/>
  <c r="AB7"/>
  <c r="T7"/>
  <c r="K7"/>
</calcChain>
</file>

<file path=xl/sharedStrings.xml><?xml version="1.0" encoding="utf-8"?>
<sst xmlns="http://schemas.openxmlformats.org/spreadsheetml/2006/main" count="64" uniqueCount="56">
  <si>
    <t>2020年城乡义务教育公用经费补助资金清算明细表</t>
  </si>
  <si>
    <t>地区</t>
  </si>
  <si>
    <t>地区编码</t>
  </si>
  <si>
    <t>城乡义务教育公用经费</t>
  </si>
  <si>
    <t>小规模小学和教学点公用经费补助资金</t>
  </si>
  <si>
    <t>应下达全省2020年城乡义务教育公用经费补助金额（万元，含市县）</t>
  </si>
  <si>
    <t>省财政（含中央）负担金额</t>
  </si>
  <si>
    <t>已提前下达资金（粤财科教[2019]226号）</t>
  </si>
  <si>
    <t>应抵扣以前年度清算资金
（粤财科教[2019]226号）</t>
  </si>
  <si>
    <t>清算下达2020年补助资金（万元）</t>
  </si>
  <si>
    <t>粤财科教〔2020〕124号已下达金额</t>
  </si>
  <si>
    <t>本次追加下达</t>
  </si>
  <si>
    <t>待清算金额</t>
  </si>
  <si>
    <t>备注</t>
  </si>
  <si>
    <t>2019年城乡义务教育学校在校生（人）</t>
  </si>
  <si>
    <t>补助标准
（元/人）</t>
  </si>
  <si>
    <t>省财政分担比例</t>
  </si>
  <si>
    <t>应下达2020年城乡义务教育公用经费总额（万元）（按2019年学生人数）</t>
  </si>
  <si>
    <t>2019年不足100人的小规模小学及小学教学点个数（个）</t>
  </si>
  <si>
    <t>2019年不足100人的小规模小学及小学教学点在校生实有人数（人）</t>
  </si>
  <si>
    <t>资金安排差额人数（人）</t>
  </si>
  <si>
    <t>应下达2020年小规模小学和教学点公用经费补助资金总额（万元）（按2019年学生人数）</t>
  </si>
  <si>
    <t>合计</t>
  </si>
  <si>
    <t>小学</t>
  </si>
  <si>
    <t>初中</t>
  </si>
  <si>
    <t>其中：省财政（含中央）分担</t>
  </si>
  <si>
    <t>市县分担</t>
  </si>
  <si>
    <t>总计</t>
  </si>
  <si>
    <t>其中：中央</t>
  </si>
  <si>
    <t>其中：省级</t>
  </si>
  <si>
    <t>待扣减金额</t>
  </si>
  <si>
    <t>列序号</t>
  </si>
  <si>
    <t>①=②+③</t>
  </si>
  <si>
    <t>②</t>
  </si>
  <si>
    <t>③</t>
  </si>
  <si>
    <t>④</t>
  </si>
  <si>
    <t>⑤</t>
  </si>
  <si>
    <t>⑥</t>
  </si>
  <si>
    <t>⑦=⑧+⑨</t>
  </si>
  <si>
    <t>⑧=(②*④*⑥+③*⑤*⑥)/10000</t>
  </si>
  <si>
    <t>⑨=[②*④*(1-⑥)+③*⑤*(1-⑥)]/10000</t>
  </si>
  <si>
    <t>⑩</t>
  </si>
  <si>
    <t>⑪</t>
  </si>
  <si>
    <r>
      <rPr>
        <sz val="12"/>
        <rFont val="MS Gothic"/>
        <family val="3"/>
        <charset val="128"/>
      </rPr>
      <t>⑫</t>
    </r>
    <r>
      <rPr>
        <sz val="12"/>
        <rFont val="宋体"/>
        <family val="3"/>
        <charset val="134"/>
      </rPr>
      <t>=⑩*100-</t>
    </r>
    <r>
      <rPr>
        <sz val="12"/>
        <rFont val="MS Gothic"/>
        <family val="3"/>
        <charset val="128"/>
      </rPr>
      <t>⑪</t>
    </r>
  </si>
  <si>
    <t>⑬</t>
  </si>
  <si>
    <t>⑭</t>
  </si>
  <si>
    <r>
      <rPr>
        <sz val="12"/>
        <rFont val="MS Gothic"/>
        <family val="3"/>
        <charset val="128"/>
      </rPr>
      <t>⑮</t>
    </r>
    <r>
      <rPr>
        <sz val="12"/>
        <rFont val="宋体"/>
        <family val="3"/>
        <charset val="134"/>
      </rPr>
      <t>=</t>
    </r>
    <r>
      <rPr>
        <sz val="12"/>
        <rFont val="MS Gothic"/>
        <family val="3"/>
        <charset val="128"/>
      </rPr>
      <t>⑫</t>
    </r>
    <r>
      <rPr>
        <sz val="12"/>
        <rFont val="宋体"/>
        <family val="3"/>
        <charset val="134"/>
      </rPr>
      <t>*</t>
    </r>
    <r>
      <rPr>
        <sz val="12"/>
        <rFont val="MS Gothic"/>
        <family val="3"/>
        <charset val="128"/>
      </rPr>
      <t>⑬</t>
    </r>
    <r>
      <rPr>
        <sz val="12"/>
        <rFont val="宋体"/>
        <family val="3"/>
        <charset val="134"/>
      </rPr>
      <t>/10000</t>
    </r>
  </si>
  <si>
    <r>
      <rPr>
        <sz val="12"/>
        <rFont val="MS Gothic"/>
        <family val="3"/>
        <charset val="128"/>
      </rPr>
      <t>⑯</t>
    </r>
    <r>
      <rPr>
        <sz val="12"/>
        <rFont val="宋体"/>
        <family val="3"/>
        <charset val="134"/>
      </rPr>
      <t>=</t>
    </r>
    <r>
      <rPr>
        <sz val="12"/>
        <rFont val="MS Gothic"/>
        <family val="3"/>
        <charset val="128"/>
      </rPr>
      <t>⑫</t>
    </r>
    <r>
      <rPr>
        <sz val="12"/>
        <rFont val="宋体"/>
        <family val="3"/>
        <charset val="134"/>
      </rPr>
      <t>*</t>
    </r>
    <r>
      <rPr>
        <sz val="12"/>
        <rFont val="MS Gothic"/>
        <family val="3"/>
        <charset val="128"/>
      </rPr>
      <t>⑬</t>
    </r>
    <r>
      <rPr>
        <sz val="12"/>
        <rFont val="宋体"/>
        <family val="3"/>
        <charset val="134"/>
      </rPr>
      <t>*</t>
    </r>
    <r>
      <rPr>
        <sz val="12"/>
        <rFont val="MS Gothic"/>
        <family val="3"/>
        <charset val="128"/>
      </rPr>
      <t>⑭</t>
    </r>
    <r>
      <rPr>
        <sz val="12"/>
        <rFont val="宋体"/>
        <family val="3"/>
        <charset val="134"/>
      </rPr>
      <t>/10000</t>
    </r>
  </si>
  <si>
    <r>
      <rPr>
        <sz val="12"/>
        <rFont val="MS Gothic"/>
        <family val="3"/>
        <charset val="128"/>
      </rPr>
      <t>⑰</t>
    </r>
    <r>
      <rPr>
        <sz val="12"/>
        <rFont val="宋体"/>
        <family val="3"/>
        <charset val="134"/>
      </rPr>
      <t>=</t>
    </r>
    <r>
      <rPr>
        <sz val="12"/>
        <rFont val="MS Gothic"/>
        <family val="3"/>
        <charset val="128"/>
      </rPr>
      <t>⑮</t>
    </r>
    <r>
      <rPr>
        <sz val="12"/>
        <rFont val="宋体"/>
        <family val="3"/>
        <charset val="134"/>
      </rPr>
      <t>-</t>
    </r>
    <r>
      <rPr>
        <sz val="12"/>
        <rFont val="MS Gothic"/>
        <family val="3"/>
        <charset val="128"/>
      </rPr>
      <t>⑯</t>
    </r>
  </si>
  <si>
    <r>
      <rPr>
        <sz val="12"/>
        <rFont val="MS Gothic"/>
        <family val="3"/>
        <charset val="128"/>
      </rPr>
      <t>⑱</t>
    </r>
    <r>
      <rPr>
        <sz val="12"/>
        <rFont val="宋体"/>
        <family val="3"/>
        <charset val="134"/>
      </rPr>
      <t>=⑦+</t>
    </r>
    <r>
      <rPr>
        <sz val="12"/>
        <rFont val="MS Gothic"/>
        <family val="3"/>
        <charset val="128"/>
      </rPr>
      <t>⑮</t>
    </r>
  </si>
  <si>
    <t>⑱=⑧+⑯</t>
  </si>
  <si>
    <t>⑲</t>
  </si>
  <si>
    <t>⑳</t>
  </si>
  <si>
    <t>=max(⑱-⑲+⑳,0)</t>
  </si>
  <si>
    <t>鹤山市</t>
  </si>
  <si>
    <t>附件2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</si>
</sst>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0_);[Red]\(0.00\)"/>
  </numFmts>
  <fonts count="8">
    <font>
      <sz val="12"/>
      <color theme="1"/>
      <name val="宋体"/>
      <charset val="134"/>
      <scheme val="minor"/>
    </font>
    <font>
      <sz val="12"/>
      <name val="宋体"/>
      <family val="3"/>
      <charset val="134"/>
    </font>
    <font>
      <sz val="20"/>
      <color indexed="8"/>
      <name val="方正小标宋简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ajor"/>
    </font>
    <font>
      <sz val="12"/>
      <name val="MS Gothic"/>
      <family val="3"/>
      <charset val="128"/>
    </font>
    <font>
      <sz val="12"/>
      <name val="MS Gothic"/>
      <family val="3"/>
      <charset val="128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/>
    <xf numFmtId="0" fontId="1" fillId="0" borderId="0" xfId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1" applyFill="1" applyAlignment="1">
      <alignment horizontal="center" vertical="center"/>
    </xf>
    <xf numFmtId="0" fontId="1" fillId="0" borderId="0" xfId="1" applyFill="1">
      <alignment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7" fontId="1" fillId="0" borderId="2" xfId="1" applyNumberFormat="1" applyFill="1" applyBorder="1" applyAlignment="1">
      <alignment horizontal="center" vertical="center"/>
    </xf>
    <xf numFmtId="0" fontId="1" fillId="2" borderId="0" xfId="1" applyFill="1">
      <alignment vertical="center"/>
    </xf>
    <xf numFmtId="0" fontId="1" fillId="0" borderId="2" xfId="2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2" xfId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center" vertical="center" wrapText="1"/>
    </xf>
    <xf numFmtId="0" fontId="1" fillId="0" borderId="5" xfId="1" applyFill="1" applyBorder="1" applyAlignment="1">
      <alignment horizontal="center" vertical="center" wrapText="1"/>
    </xf>
    <xf numFmtId="0" fontId="1" fillId="0" borderId="7" xfId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3">
    <cellStyle name="常规" xfId="0" builtinId="0"/>
    <cellStyle name="常规_2012年全省义务教育在校生数情况表(报省财政厅）" xfId="1"/>
    <cellStyle name="常规_单位信息表" xfId="2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7"/>
  <sheetViews>
    <sheetView tabSelected="1" workbookViewId="0">
      <pane xSplit="1" ySplit="6" topLeftCell="B7" activePane="bottomRight" state="frozen"/>
      <selection pane="topRight"/>
      <selection pane="bottomLeft"/>
      <selection pane="bottomRight" activeCell="H10" sqref="H10"/>
    </sheetView>
  </sheetViews>
  <sheetFormatPr defaultColWidth="9" defaultRowHeight="14.25"/>
  <cols>
    <col min="1" max="1" width="10.125" style="4" customWidth="1"/>
    <col min="2" max="2" width="8.875" style="4" customWidth="1"/>
    <col min="3" max="3" width="9.5" customWidth="1"/>
    <col min="4" max="5" width="9" customWidth="1"/>
    <col min="6" max="7" width="6.375" style="5" customWidth="1"/>
    <col min="8" max="8" width="7.25" style="5" customWidth="1"/>
    <col min="9" max="9" width="13.375" customWidth="1"/>
    <col min="10" max="10" width="11.625" customWidth="1"/>
    <col min="11" max="11" width="14.625" customWidth="1"/>
    <col min="12" max="12" width="9.125" customWidth="1"/>
    <col min="13" max="19" width="12.375" customWidth="1"/>
    <col min="20" max="20" width="12.375" hidden="1" customWidth="1"/>
    <col min="21" max="23" width="12.375" customWidth="1"/>
    <col min="24" max="30" width="11.625" style="3" customWidth="1"/>
    <col min="31" max="31" width="14.875" customWidth="1"/>
    <col min="32" max="32" width="9" hidden="1" customWidth="1"/>
  </cols>
  <sheetData>
    <row r="1" spans="1:254">
      <c r="A1" s="4" t="s">
        <v>55</v>
      </c>
    </row>
    <row r="2" spans="1:254" s="1" customFormat="1" ht="51.7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17" customFormat="1" ht="35.1" customHeight="1">
      <c r="A3" s="26" t="s">
        <v>1</v>
      </c>
      <c r="B3" s="26" t="s">
        <v>2</v>
      </c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 t="s">
        <v>4</v>
      </c>
      <c r="M3" s="24"/>
      <c r="N3" s="24"/>
      <c r="O3" s="24"/>
      <c r="P3" s="24"/>
      <c r="Q3" s="24"/>
      <c r="R3" s="24"/>
      <c r="S3" s="24"/>
      <c r="T3" s="31" t="s">
        <v>5</v>
      </c>
      <c r="U3" s="31" t="s">
        <v>6</v>
      </c>
      <c r="V3" s="31" t="s">
        <v>7</v>
      </c>
      <c r="W3" s="31" t="s">
        <v>8</v>
      </c>
      <c r="X3" s="40" t="s">
        <v>9</v>
      </c>
      <c r="Y3" s="41"/>
      <c r="Z3" s="41"/>
      <c r="AA3" s="42"/>
      <c r="AB3" s="34" t="s">
        <v>10</v>
      </c>
      <c r="AC3" s="34" t="s">
        <v>11</v>
      </c>
      <c r="AD3" s="34" t="s">
        <v>12</v>
      </c>
      <c r="AE3" s="37" t="s">
        <v>13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</row>
    <row r="4" spans="1:254" s="17" customFormat="1" ht="51" customHeight="1">
      <c r="A4" s="27"/>
      <c r="B4" s="27"/>
      <c r="C4" s="25" t="s">
        <v>14</v>
      </c>
      <c r="D4" s="25"/>
      <c r="E4" s="25"/>
      <c r="F4" s="25" t="s">
        <v>15</v>
      </c>
      <c r="G4" s="25"/>
      <c r="H4" s="29" t="s">
        <v>16</v>
      </c>
      <c r="I4" s="25" t="s">
        <v>17</v>
      </c>
      <c r="J4" s="25"/>
      <c r="K4" s="25"/>
      <c r="L4" s="30" t="s">
        <v>18</v>
      </c>
      <c r="M4" s="30" t="s">
        <v>19</v>
      </c>
      <c r="N4" s="30" t="s">
        <v>20</v>
      </c>
      <c r="O4" s="25" t="s">
        <v>15</v>
      </c>
      <c r="P4" s="29" t="s">
        <v>16</v>
      </c>
      <c r="Q4" s="25" t="s">
        <v>21</v>
      </c>
      <c r="R4" s="25"/>
      <c r="S4" s="25"/>
      <c r="T4" s="32"/>
      <c r="U4" s="32"/>
      <c r="V4" s="46"/>
      <c r="W4" s="32"/>
      <c r="X4" s="43"/>
      <c r="Y4" s="44"/>
      <c r="Z4" s="44"/>
      <c r="AA4" s="45"/>
      <c r="AB4" s="35"/>
      <c r="AC4" s="35"/>
      <c r="AD4" s="35"/>
      <c r="AE4" s="38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</row>
    <row r="5" spans="1:254" s="2" customFormat="1" ht="54" customHeight="1">
      <c r="A5" s="28"/>
      <c r="B5" s="28"/>
      <c r="C5" s="7" t="s">
        <v>22</v>
      </c>
      <c r="D5" s="7" t="s">
        <v>23</v>
      </c>
      <c r="E5" s="7" t="s">
        <v>24</v>
      </c>
      <c r="F5" s="7" t="s">
        <v>23</v>
      </c>
      <c r="G5" s="7" t="s">
        <v>24</v>
      </c>
      <c r="H5" s="29"/>
      <c r="I5" s="7" t="s">
        <v>22</v>
      </c>
      <c r="J5" s="7" t="s">
        <v>25</v>
      </c>
      <c r="K5" s="7" t="s">
        <v>26</v>
      </c>
      <c r="L5" s="30"/>
      <c r="M5" s="30"/>
      <c r="N5" s="30"/>
      <c r="O5" s="25"/>
      <c r="P5" s="29"/>
      <c r="Q5" s="7" t="s">
        <v>22</v>
      </c>
      <c r="R5" s="7" t="s">
        <v>25</v>
      </c>
      <c r="S5" s="7" t="s">
        <v>26</v>
      </c>
      <c r="T5" s="33"/>
      <c r="U5" s="33"/>
      <c r="V5" s="47"/>
      <c r="W5" s="33"/>
      <c r="X5" s="6" t="s">
        <v>27</v>
      </c>
      <c r="Y5" s="6" t="s">
        <v>28</v>
      </c>
      <c r="Z5" s="6" t="s">
        <v>29</v>
      </c>
      <c r="AA5" s="22" t="s">
        <v>30</v>
      </c>
      <c r="AB5" s="36"/>
      <c r="AC5" s="36"/>
      <c r="AD5" s="36"/>
      <c r="AE5" s="39"/>
    </row>
    <row r="6" spans="1:254" s="2" customFormat="1" ht="51" customHeight="1">
      <c r="A6" s="8" t="s">
        <v>31</v>
      </c>
      <c r="B6" s="8"/>
      <c r="C6" s="14" t="s">
        <v>32</v>
      </c>
      <c r="D6" s="14" t="s">
        <v>33</v>
      </c>
      <c r="E6" s="14" t="s">
        <v>34</v>
      </c>
      <c r="F6" s="14" t="s">
        <v>35</v>
      </c>
      <c r="G6" s="14" t="s">
        <v>36</v>
      </c>
      <c r="H6" s="13" t="s">
        <v>37</v>
      </c>
      <c r="I6" s="14" t="s">
        <v>38</v>
      </c>
      <c r="J6" s="14" t="s">
        <v>39</v>
      </c>
      <c r="K6" s="14" t="s">
        <v>40</v>
      </c>
      <c r="L6" s="8" t="s">
        <v>41</v>
      </c>
      <c r="M6" s="15" t="s">
        <v>42</v>
      </c>
      <c r="N6" s="8" t="s">
        <v>43</v>
      </c>
      <c r="O6" s="15" t="s">
        <v>44</v>
      </c>
      <c r="P6" s="15" t="s">
        <v>45</v>
      </c>
      <c r="Q6" s="18" t="s">
        <v>46</v>
      </c>
      <c r="R6" s="19" t="s">
        <v>47</v>
      </c>
      <c r="S6" s="8" t="s">
        <v>48</v>
      </c>
      <c r="T6" s="20" t="s">
        <v>49</v>
      </c>
      <c r="U6" s="8" t="s">
        <v>50</v>
      </c>
      <c r="V6" s="15" t="s">
        <v>51</v>
      </c>
      <c r="W6" s="15" t="s">
        <v>52</v>
      </c>
      <c r="X6" s="21" t="s">
        <v>53</v>
      </c>
      <c r="Y6" s="21"/>
      <c r="Z6" s="21"/>
      <c r="AA6" s="16"/>
      <c r="AB6" s="16"/>
      <c r="AC6" s="16"/>
      <c r="AD6" s="16"/>
      <c r="AE6" s="18"/>
    </row>
    <row r="7" spans="1:254" s="3" customFormat="1" ht="14.25" customHeight="1">
      <c r="A7" s="8" t="s">
        <v>54</v>
      </c>
      <c r="B7" s="12">
        <v>613007</v>
      </c>
      <c r="C7" s="9">
        <f t="shared" ref="C7" si="0">D7+E7</f>
        <v>56334</v>
      </c>
      <c r="D7" s="9">
        <v>40107</v>
      </c>
      <c r="E7" s="9">
        <v>16227</v>
      </c>
      <c r="F7" s="10">
        <v>1150</v>
      </c>
      <c r="G7" s="10">
        <v>1950</v>
      </c>
      <c r="H7" s="8">
        <v>0.5</v>
      </c>
      <c r="I7" s="9">
        <f t="shared" ref="I7" si="1">ROUND((D7*F7+E7*G7)/10000,0)</f>
        <v>7777</v>
      </c>
      <c r="J7" s="9">
        <f t="shared" ref="J7" si="2">ROUND((F7*D7*H7+G7*E7*H7)/10000,0)</f>
        <v>3888</v>
      </c>
      <c r="K7" s="9">
        <f t="shared" ref="K7" si="3">I7-J7</f>
        <v>3889</v>
      </c>
      <c r="L7" s="9">
        <v>0</v>
      </c>
      <c r="M7" s="9">
        <v>0</v>
      </c>
      <c r="N7" s="9">
        <f t="shared" ref="N7" si="4">L7*100-M7</f>
        <v>0</v>
      </c>
      <c r="O7" s="9">
        <v>1150</v>
      </c>
      <c r="P7" s="9">
        <v>0.5</v>
      </c>
      <c r="Q7" s="9">
        <f t="shared" ref="Q7" si="5">ROUND(N7*O7/10000,0)</f>
        <v>0</v>
      </c>
      <c r="R7" s="9">
        <f t="shared" ref="R7" si="6">ROUND(N7*O7*P7/10000,0)</f>
        <v>0</v>
      </c>
      <c r="S7" s="9">
        <f t="shared" ref="S7" si="7">Q7-R7</f>
        <v>0</v>
      </c>
      <c r="T7" s="9">
        <f t="shared" ref="T7" si="8">I7+Q7</f>
        <v>7777</v>
      </c>
      <c r="U7" s="9">
        <f t="shared" ref="U7" si="9">J7+R7</f>
        <v>3888</v>
      </c>
      <c r="V7" s="9">
        <v>3696</v>
      </c>
      <c r="W7" s="9"/>
      <c r="X7" s="9">
        <f t="shared" ref="X7" si="10">MAX(U7-V7+W7,0)</f>
        <v>192</v>
      </c>
      <c r="Y7" s="9">
        <v>80</v>
      </c>
      <c r="Z7" s="9">
        <f t="shared" ref="Z7" si="11">X7-Y7</f>
        <v>112</v>
      </c>
      <c r="AA7" s="9">
        <f t="shared" ref="AA7" si="12">U7-V7+W7-X7</f>
        <v>0</v>
      </c>
      <c r="AB7" s="9">
        <f t="shared" ref="AB7" si="13">Y7</f>
        <v>80</v>
      </c>
      <c r="AC7" s="9">
        <f t="shared" ref="AC7" si="14">Z7</f>
        <v>112</v>
      </c>
      <c r="AD7" s="9">
        <f t="shared" ref="AD7" si="15">AA7</f>
        <v>0</v>
      </c>
      <c r="AE7" s="9"/>
    </row>
  </sheetData>
  <autoFilter ref="A6:IT7"/>
  <mergeCells count="24">
    <mergeCell ref="AD3:AD5"/>
    <mergeCell ref="AE3:AE5"/>
    <mergeCell ref="X3:AA4"/>
    <mergeCell ref="U3:U5"/>
    <mergeCell ref="V3:V5"/>
    <mergeCell ref="W3:W5"/>
    <mergeCell ref="AB3:AB5"/>
    <mergeCell ref="AC3:AC5"/>
    <mergeCell ref="A2:AE2"/>
    <mergeCell ref="C3:K3"/>
    <mergeCell ref="L3:S3"/>
    <mergeCell ref="C4:E4"/>
    <mergeCell ref="F4:G4"/>
    <mergeCell ref="I4:K4"/>
    <mergeCell ref="Q4:S4"/>
    <mergeCell ref="A3:A5"/>
    <mergeCell ref="B3:B5"/>
    <mergeCell ref="H4:H5"/>
    <mergeCell ref="L4:L5"/>
    <mergeCell ref="M4:M5"/>
    <mergeCell ref="N4:N5"/>
    <mergeCell ref="O4:O5"/>
    <mergeCell ref="P4:P5"/>
    <mergeCell ref="T3:T5"/>
  </mergeCells>
  <phoneticPr fontId="7" type="noConversion"/>
  <printOptions horizontalCentered="1"/>
  <pageMargins left="0.15748031496062992" right="7.874015748031496E-2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清算下达用</vt:lpstr>
      <vt:lpstr>清算下达用!Print_Area</vt:lpstr>
      <vt:lpstr>清算下达用!Print_Titles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luods</dc:creator>
  <cp:lastModifiedBy>蔡雁飞</cp:lastModifiedBy>
  <cp:lastPrinted>2020-07-14T03:03:46Z</cp:lastPrinted>
  <dcterms:created xsi:type="dcterms:W3CDTF">2018-05-16T01:45:00Z</dcterms:created>
  <dcterms:modified xsi:type="dcterms:W3CDTF">2020-07-15T08:11:11Z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