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5360" windowHeight="7875" tabRatio="775" firstSheet="1" activeTab="3"/>
  </bookViews>
  <sheets>
    <sheet name="预算总表" sheetId="6" r:id="rId1"/>
    <sheet name="2020年企业职工基本养老保险基金预算调整表" sheetId="1" r:id="rId2"/>
    <sheet name="机关事业单位基本养老保险基金收支预算调整表" sheetId="5" r:id="rId3"/>
    <sheet name="2020年职工基本医疗保险（含生育保险）基金预算调整表" sheetId="3" r:id="rId4"/>
    <sheet name="2020年工伤保险基金预算调整表" sheetId="2" r:id="rId5"/>
    <sheet name="2020年失业保险预算调整表" sheetId="4" r:id="rId6"/>
  </sheets>
  <calcPr calcId="144525"/>
</workbook>
</file>

<file path=xl/calcChain.xml><?xml version="1.0" encoding="utf-8"?>
<calcChain xmlns="http://schemas.openxmlformats.org/spreadsheetml/2006/main">
  <c r="C10" i="6"/>
  <c r="T23" l="1"/>
  <c r="Q23"/>
  <c r="C23" s="1"/>
  <c r="M23"/>
  <c r="J23"/>
  <c r="F23"/>
  <c r="D23"/>
  <c r="B23"/>
  <c r="U22"/>
  <c r="T22"/>
  <c r="R22"/>
  <c r="Q22" s="1"/>
  <c r="N22"/>
  <c r="M22"/>
  <c r="K22"/>
  <c r="J22"/>
  <c r="F22"/>
  <c r="D21"/>
  <c r="C21"/>
  <c r="B21"/>
  <c r="T20"/>
  <c r="Q20"/>
  <c r="C20" s="1"/>
  <c r="J20"/>
  <c r="D20"/>
  <c r="B20"/>
  <c r="J19"/>
  <c r="D19"/>
  <c r="C19"/>
  <c r="B19"/>
  <c r="T18"/>
  <c r="D18"/>
  <c r="C18"/>
  <c r="B18"/>
  <c r="T17"/>
  <c r="Q17"/>
  <c r="J17"/>
  <c r="F17"/>
  <c r="D17"/>
  <c r="C17"/>
  <c r="B17"/>
  <c r="T16"/>
  <c r="Q16"/>
  <c r="J16"/>
  <c r="F16"/>
  <c r="C16" s="1"/>
  <c r="D16"/>
  <c r="B16"/>
  <c r="B15"/>
  <c r="Q14"/>
  <c r="J14"/>
  <c r="F14"/>
  <c r="C14" s="1"/>
  <c r="D14"/>
  <c r="B14"/>
  <c r="T13"/>
  <c r="D13"/>
  <c r="C13"/>
  <c r="B13"/>
  <c r="T12"/>
  <c r="F12"/>
  <c r="C12" s="1"/>
  <c r="D12"/>
  <c r="B12"/>
  <c r="D11"/>
  <c r="C11"/>
  <c r="B11"/>
  <c r="T10"/>
  <c r="J10"/>
  <c r="D10"/>
  <c r="B10"/>
  <c r="T9"/>
  <c r="Q9"/>
  <c r="J9"/>
  <c r="D9"/>
  <c r="C9"/>
  <c r="B9"/>
  <c r="T8"/>
  <c r="Q8"/>
  <c r="C8" s="1"/>
  <c r="M8"/>
  <c r="J8"/>
  <c r="F8"/>
  <c r="D8"/>
  <c r="B8"/>
  <c r="T7"/>
  <c r="Q7"/>
  <c r="C7" s="1"/>
  <c r="M7"/>
  <c r="J7"/>
  <c r="F7"/>
  <c r="D7"/>
  <c r="D22" s="1"/>
  <c r="B7"/>
  <c r="B22" s="1"/>
  <c r="D30" i="5"/>
  <c r="C30"/>
  <c r="B30"/>
  <c r="D29"/>
  <c r="C29"/>
  <c r="B29"/>
  <c r="D28"/>
  <c r="C28"/>
  <c r="D27"/>
  <c r="C27"/>
  <c r="D26"/>
  <c r="D25"/>
  <c r="D24"/>
  <c r="C24"/>
  <c r="D23"/>
  <c r="D22"/>
  <c r="D21"/>
  <c r="D19"/>
  <c r="C19"/>
  <c r="B19"/>
  <c r="D18"/>
  <c r="D17"/>
  <c r="C17"/>
  <c r="D16"/>
  <c r="D15"/>
  <c r="D14"/>
  <c r="D13"/>
  <c r="D12"/>
  <c r="D11"/>
  <c r="D10"/>
  <c r="D9"/>
  <c r="D8"/>
  <c r="D7"/>
  <c r="D6"/>
  <c r="I36" i="3"/>
  <c r="F36"/>
  <c r="C36"/>
  <c r="I35"/>
  <c r="F35"/>
  <c r="C35"/>
  <c r="I34"/>
  <c r="F34"/>
  <c r="C34"/>
  <c r="I33"/>
  <c r="F33"/>
  <c r="C33"/>
  <c r="I32"/>
  <c r="F32"/>
  <c r="C32"/>
  <c r="I31"/>
  <c r="F31"/>
  <c r="C31"/>
  <c r="I30"/>
  <c r="F30"/>
  <c r="C30"/>
  <c r="I29"/>
  <c r="C29"/>
  <c r="I28"/>
  <c r="F28"/>
  <c r="C28"/>
  <c r="F27"/>
  <c r="C27"/>
  <c r="F26"/>
  <c r="C26"/>
  <c r="I25"/>
  <c r="F25"/>
  <c r="C25"/>
  <c r="I24"/>
  <c r="F24"/>
  <c r="C24"/>
  <c r="I23"/>
  <c r="F23"/>
  <c r="C23"/>
  <c r="I20"/>
  <c r="F20"/>
  <c r="C20"/>
  <c r="I19"/>
  <c r="F19"/>
  <c r="C19"/>
  <c r="I18"/>
  <c r="F18"/>
  <c r="C18"/>
  <c r="I17"/>
  <c r="F17"/>
  <c r="C17"/>
  <c r="I16"/>
  <c r="F16"/>
  <c r="C16"/>
  <c r="I15"/>
  <c r="F15"/>
  <c r="C15"/>
  <c r="I14"/>
  <c r="C14"/>
  <c r="I13"/>
  <c r="F13"/>
  <c r="C13"/>
  <c r="I12"/>
  <c r="F12"/>
  <c r="C12"/>
  <c r="F11"/>
  <c r="C11"/>
  <c r="I10"/>
  <c r="F10"/>
  <c r="C10"/>
  <c r="I9"/>
  <c r="F9"/>
  <c r="C9"/>
  <c r="I8"/>
  <c r="F8"/>
  <c r="C8"/>
  <c r="I7"/>
  <c r="F7"/>
  <c r="C7"/>
  <c r="H33" i="4"/>
  <c r="G33"/>
  <c r="D33"/>
  <c r="C33"/>
  <c r="H32"/>
  <c r="G32"/>
  <c r="G31"/>
  <c r="C31"/>
  <c r="H30"/>
  <c r="G30"/>
  <c r="C30"/>
  <c r="H29"/>
  <c r="G29"/>
  <c r="C29"/>
  <c r="G28"/>
  <c r="C28"/>
  <c r="G27"/>
  <c r="C27"/>
  <c r="G26"/>
  <c r="C26"/>
  <c r="G25"/>
  <c r="C25"/>
  <c r="G24"/>
  <c r="C24"/>
  <c r="G23"/>
  <c r="C23"/>
  <c r="G22"/>
  <c r="C22"/>
  <c r="G21"/>
  <c r="C21"/>
  <c r="G20"/>
  <c r="C20"/>
  <c r="G19"/>
  <c r="G18"/>
  <c r="G17"/>
  <c r="G16"/>
  <c r="G15"/>
  <c r="G14"/>
  <c r="G13"/>
  <c r="G12"/>
  <c r="G11"/>
  <c r="G10"/>
  <c r="G9"/>
  <c r="G8"/>
  <c r="G7"/>
  <c r="C7"/>
  <c r="G6"/>
  <c r="C6"/>
  <c r="G5"/>
  <c r="C5"/>
  <c r="G17" i="2"/>
  <c r="C17"/>
  <c r="G16"/>
  <c r="C16"/>
  <c r="H15"/>
  <c r="G15"/>
  <c r="C15"/>
  <c r="H14"/>
  <c r="G14"/>
  <c r="D14"/>
  <c r="C14"/>
  <c r="G13"/>
  <c r="C13"/>
  <c r="C12"/>
  <c r="H11"/>
  <c r="G11"/>
  <c r="C11"/>
  <c r="C10"/>
  <c r="C9"/>
  <c r="C8"/>
  <c r="G7"/>
  <c r="C7"/>
  <c r="G6"/>
  <c r="C6"/>
  <c r="H21" i="1"/>
  <c r="D21"/>
  <c r="H20"/>
  <c r="H19"/>
  <c r="D19"/>
  <c r="H18"/>
  <c r="D18"/>
  <c r="H17"/>
  <c r="D17"/>
  <c r="H16"/>
  <c r="D16"/>
  <c r="H15"/>
  <c r="D15"/>
  <c r="H14"/>
  <c r="D14"/>
  <c r="H13"/>
  <c r="D13"/>
  <c r="H12"/>
  <c r="D12"/>
  <c r="H11"/>
  <c r="D11"/>
  <c r="D10"/>
  <c r="H9"/>
  <c r="D9"/>
  <c r="H8"/>
  <c r="D8"/>
  <c r="H7"/>
  <c r="D7"/>
  <c r="H6"/>
  <c r="D6"/>
</calcChain>
</file>

<file path=xl/comments1.xml><?xml version="1.0" encoding="utf-8"?>
<comments xmlns="http://schemas.openxmlformats.org/spreadsheetml/2006/main">
  <authors>
    <author>Administrator</author>
  </authors>
  <commentList>
    <comment ref="I23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财政预算系统的调整表自动读取的上年结余为2019年决算数6454万元，导致计算出的年初预算滚存结余为2939万元。</t>
        </r>
      </text>
    </comment>
    <comment ref="J23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财政预决算系统的调整表显示减少了539万元。</t>
        </r>
      </text>
    </comment>
  </commentList>
</comments>
</file>

<file path=xl/sharedStrings.xml><?xml version="1.0" encoding="utf-8"?>
<sst xmlns="http://schemas.openxmlformats.org/spreadsheetml/2006/main" count="328" uniqueCount="161">
  <si>
    <t>2020年企业职工基本养老保险基金预算调整表</t>
  </si>
  <si>
    <t>社预02表</t>
  </si>
  <si>
    <t>单位：万元</t>
  </si>
  <si>
    <t>项         目</t>
  </si>
  <si>
    <t>年初预算数</t>
  </si>
  <si>
    <t>调整数</t>
  </si>
  <si>
    <t>调整后预算数</t>
  </si>
  <si>
    <t>项       目</t>
  </si>
  <si>
    <t>一、基本养老保险费收入</t>
  </si>
  <si>
    <t>一、基本养老金支出</t>
  </si>
  <si>
    <t>二、利息收入</t>
  </si>
  <si>
    <t xml:space="preserve">     其中：离休金</t>
  </si>
  <si>
    <t>三、财政补贴收入</t>
  </si>
  <si>
    <t>二、医疗补助金支出</t>
  </si>
  <si>
    <t xml:space="preserve">    其中：地方财政补助</t>
  </si>
  <si>
    <t>三、丧葬抚恤补助支出</t>
  </si>
  <si>
    <t>四、委托投资收益</t>
  </si>
  <si>
    <t>—</t>
  </si>
  <si>
    <t>五、其他收入</t>
  </si>
  <si>
    <t>四、其他支出</t>
  </si>
  <si>
    <t xml:space="preserve">     其中：滞纳金</t>
  </si>
  <si>
    <t>六、转移收入</t>
  </si>
  <si>
    <t>五、转移支出</t>
  </si>
  <si>
    <t>七、本年收入小计</t>
  </si>
  <si>
    <t>六、本年支出小计</t>
  </si>
  <si>
    <t>八、上级补助收入</t>
  </si>
  <si>
    <t>七、补助下级支出</t>
  </si>
  <si>
    <t xml:space="preserve">  其中：中央调剂资金收入
       （省级专用）</t>
  </si>
  <si>
    <t xml:space="preserve">  其中：中央调剂基金支出
       （中央专用）</t>
  </si>
  <si>
    <t>九、下级上解收入</t>
  </si>
  <si>
    <t>八、上解上级支出</t>
  </si>
  <si>
    <t xml:space="preserve">  其中：中央调剂基金收入
        （中央专用）</t>
  </si>
  <si>
    <t xml:space="preserve">  其中：中央调剂资金支出
        （省级专用）</t>
  </si>
  <si>
    <t>十、本年收入合计</t>
  </si>
  <si>
    <t>九、本年支出合计</t>
  </si>
  <si>
    <t>十、本年收支结余</t>
  </si>
  <si>
    <t>十一、上年结余</t>
  </si>
  <si>
    <t>十一、年末滚存结余</t>
  </si>
  <si>
    <t>总        计</t>
  </si>
  <si>
    <t>2020年工伤保险基金预算调整表</t>
  </si>
  <si>
    <t>社预07表</t>
  </si>
  <si>
    <t>项        目</t>
  </si>
  <si>
    <t>一、工伤保险费收入</t>
  </si>
  <si>
    <t>一、工伤保险待遇支出</t>
  </si>
  <si>
    <t>　　其中：医疗待遇支出</t>
  </si>
  <si>
    <t>二、劳动能力鉴定支出</t>
  </si>
  <si>
    <t>四、其他收入</t>
  </si>
  <si>
    <t>三、工伤预防费用支出</t>
  </si>
  <si>
    <t xml:space="preserve">      其中：滞纳金</t>
  </si>
  <si>
    <t>五、本年收入小计</t>
  </si>
  <si>
    <t>五、本年支出小计</t>
  </si>
  <si>
    <t>六、上级补助收入</t>
  </si>
  <si>
    <t>六、补助下级支出</t>
  </si>
  <si>
    <t>七、下级上解收入</t>
  </si>
  <si>
    <t>七、上解上级支出</t>
  </si>
  <si>
    <t>八、本年收入合计</t>
  </si>
  <si>
    <t>八、本年支出合计</t>
  </si>
  <si>
    <t>九、本年收支结余</t>
  </si>
  <si>
    <t>九、上年结余</t>
  </si>
  <si>
    <t>十、年末滚存结余</t>
  </si>
  <si>
    <t>第 7 页</t>
  </si>
  <si>
    <t>2020年失业保险基金预算调整表</t>
  </si>
  <si>
    <t>项目</t>
  </si>
  <si>
    <t>一、失业保险费收入</t>
  </si>
  <si>
    <t>一、失业保险金支出</t>
  </si>
  <si>
    <t>二、基本医疗保险费支出(含医疗补助金支出)</t>
  </si>
  <si>
    <t xml:space="preserve">    (一)参加职工基本医疗保险费</t>
  </si>
  <si>
    <t xml:space="preserve">    (二)其他医疗补助金支出</t>
  </si>
  <si>
    <t>四、职业培训和职业介绍补贴支出</t>
  </si>
  <si>
    <t>　　（一）职业培训补贴支出</t>
  </si>
  <si>
    <t>　　（二）职业介绍补贴支出</t>
  </si>
  <si>
    <t xml:space="preserve">五、稳定岗位补贴支出 </t>
  </si>
  <si>
    <t xml:space="preserve">六、技能提升补贴支出 </t>
  </si>
  <si>
    <t>七、其他费用支出</t>
  </si>
  <si>
    <t xml:space="preserve">  (一)农民合同制工人一次性生活补助支出</t>
  </si>
  <si>
    <t xml:space="preserve">   (二)东部试点地区扩大基金使用范围相关支出</t>
  </si>
  <si>
    <t xml:space="preserve">   (三)价格临时补贴支出    </t>
  </si>
  <si>
    <t xml:space="preserve">   (四)其他促进就业支出   </t>
  </si>
  <si>
    <t xml:space="preserve">八、其他支出  </t>
  </si>
  <si>
    <t>五、转移收入</t>
  </si>
  <si>
    <t>九、转移支出</t>
  </si>
  <si>
    <t>六、本年收入小计</t>
  </si>
  <si>
    <t>十、本年支出小计</t>
  </si>
  <si>
    <t>七、上级补助收入</t>
  </si>
  <si>
    <t>十一、补助下级支出</t>
  </si>
  <si>
    <t xml:space="preserve">    县级</t>
  </si>
  <si>
    <t xml:space="preserve">    地级</t>
  </si>
  <si>
    <t xml:space="preserve">    省级</t>
  </si>
  <si>
    <t>八、下级上解收入</t>
  </si>
  <si>
    <t>十二、上解上级支出</t>
  </si>
  <si>
    <t>九、本年收入合计</t>
  </si>
  <si>
    <t>十三、本年支出合计</t>
  </si>
  <si>
    <t>——</t>
  </si>
  <si>
    <t>十四、本年收支结余</t>
  </si>
  <si>
    <t>十五、按规定核减基金结余数</t>
  </si>
  <si>
    <t>十、上年结余</t>
  </si>
  <si>
    <t>十六、年末滚存结余</t>
  </si>
  <si>
    <t>2020年职工基本医疗保险（含生育保险）基金预算调整表</t>
  </si>
  <si>
    <t>项    目</t>
  </si>
  <si>
    <t>2020年预算数</t>
  </si>
  <si>
    <t>小计</t>
  </si>
  <si>
    <t>基本医疗保险统筹基金</t>
  </si>
  <si>
    <t>医疗保险个人账户基金</t>
  </si>
  <si>
    <t>调整前预算数</t>
  </si>
  <si>
    <t>一、基本医疗保险费收入</t>
  </si>
  <si>
    <t>其中：单位缴费</t>
  </si>
  <si>
    <t xml:space="preserve">      个人缴费</t>
  </si>
  <si>
    <t>--</t>
  </si>
  <si>
    <t>其中：滞纳金</t>
  </si>
  <si>
    <t>总      计</t>
  </si>
  <si>
    <t>一、基本医疗保险待遇支出</t>
  </si>
  <si>
    <t xml:space="preserve">  其中：1.住院支出</t>
  </si>
  <si>
    <t>　　  　2.门诊支出</t>
  </si>
  <si>
    <t xml:space="preserve">         3.生育医疗费用支出</t>
  </si>
  <si>
    <t xml:space="preserve">        4.生育津贴支出</t>
  </si>
  <si>
    <t>二、其他支出</t>
  </si>
  <si>
    <t>三、转移支出</t>
  </si>
  <si>
    <t>四、本年支出小计</t>
  </si>
  <si>
    <t>五、补助下级支出</t>
  </si>
  <si>
    <t>六、上解上级支出</t>
  </si>
  <si>
    <t>七、本年支出合计</t>
  </si>
  <si>
    <t>八、本年收支结余</t>
  </si>
  <si>
    <t>九、年末滚存结余</t>
  </si>
  <si>
    <t>2020年机关事业单位基本养老保险基金预算调整表</t>
  </si>
  <si>
    <t xml:space="preserve">    其中：本级财政补贴</t>
  </si>
  <si>
    <t xml:space="preserve">    其中：滞纳金</t>
  </si>
  <si>
    <t>2020年社会保险基金预算调整总表</t>
  </si>
  <si>
    <t>社预01表</t>
  </si>
  <si>
    <t>鹤山市</t>
  </si>
  <si>
    <t>合计</t>
  </si>
  <si>
    <t>企业职工基本养老保险基金</t>
  </si>
  <si>
    <t>城乡居民基本养老保险基金</t>
  </si>
  <si>
    <t>机关事业单位基本养老保险基金</t>
  </si>
  <si>
    <t>职工基本医疗保险基金（含生育保险）</t>
  </si>
  <si>
    <t>城乡居民基本医疗保险基金</t>
  </si>
  <si>
    <t>工伤保险基金</t>
  </si>
  <si>
    <t>失业保险基金</t>
  </si>
  <si>
    <t>一、收入</t>
  </si>
  <si>
    <t xml:space="preserve">           2、利息收入</t>
  </si>
  <si>
    <t xml:space="preserve">           4、委托投资收益</t>
  </si>
  <si>
    <t>×</t>
  </si>
  <si>
    <t xml:space="preserve">           5、其他收入</t>
  </si>
  <si>
    <t xml:space="preserve">           6、转移收入</t>
  </si>
  <si>
    <t xml:space="preserve">           7、上级补助收入</t>
  </si>
  <si>
    <t xml:space="preserve">          8、中央调剂基金收入
             （中央专用)</t>
  </si>
  <si>
    <t>二、支出</t>
  </si>
  <si>
    <t xml:space="preserve">           3、转移支出</t>
  </si>
  <si>
    <t xml:space="preserve">           5、大病保险支出</t>
  </si>
  <si>
    <t>三、本年收支结余</t>
  </si>
  <si>
    <t>四、年末滚存结余</t>
  </si>
  <si>
    <t>附件3-1：</t>
    <phoneticPr fontId="24" type="noConversion"/>
  </si>
  <si>
    <t>附件3-2：</t>
    <phoneticPr fontId="24" type="noConversion"/>
  </si>
  <si>
    <t>附件3-3：</t>
    <phoneticPr fontId="24" type="noConversion"/>
  </si>
  <si>
    <t>附件3-4：</t>
    <phoneticPr fontId="24" type="noConversion"/>
  </si>
  <si>
    <t>附件3-5：</t>
    <phoneticPr fontId="24" type="noConversion"/>
  </si>
  <si>
    <t>附件3-6：</t>
    <phoneticPr fontId="24" type="noConversion"/>
  </si>
  <si>
    <t xml:space="preserve">    其中： 1、保险费收入</t>
    <phoneticPr fontId="24" type="noConversion"/>
  </si>
  <si>
    <t xml:space="preserve">           2、其他支出</t>
    <phoneticPr fontId="24" type="noConversion"/>
  </si>
  <si>
    <t xml:space="preserve">           4、上解上级支出</t>
    <phoneticPr fontId="24" type="noConversion"/>
  </si>
  <si>
    <t xml:space="preserve">           3、财政补贴收入</t>
    <phoneticPr fontId="24" type="noConversion"/>
  </si>
  <si>
    <t xml:space="preserve">    其中： 1、社会保险待遇支出</t>
    <phoneticPr fontId="24" type="noConversion"/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</si>
</sst>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0_ "/>
    <numFmt numFmtId="178" formatCode="#,##0_ ;\-#,##0;"/>
  </numFmts>
  <fonts count="3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25"/>
      <color indexed="8"/>
      <name val="宋体"/>
      <family val="3"/>
      <charset val="134"/>
    </font>
    <font>
      <b/>
      <sz val="15"/>
      <color indexed="8"/>
      <name val="华文中宋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6"/>
      <color indexed="8"/>
      <name val="微软雅黑"/>
      <family val="2"/>
      <charset val="134"/>
    </font>
    <font>
      <b/>
      <sz val="16"/>
      <name val="Arial"/>
      <family val="2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name val="宋体"/>
      <family val="3"/>
      <charset val="134"/>
    </font>
    <font>
      <b/>
      <sz val="18"/>
      <color indexed="8"/>
      <name val="微软雅黑"/>
      <family val="2"/>
      <charset val="134"/>
    </font>
    <font>
      <b/>
      <sz val="18"/>
      <name val="Arial"/>
      <family val="2"/>
    </font>
    <font>
      <sz val="25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29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indexed="8"/>
      <name val="Arial Narrow"/>
      <family val="2"/>
    </font>
    <font>
      <b/>
      <sz val="12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color theme="5" tint="-0.249977111117893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8">
    <xf numFmtId="0" fontId="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1" fillId="0" borderId="0"/>
  </cellStyleXfs>
  <cellXfs count="175">
    <xf numFmtId="0" fontId="0" fillId="0" borderId="0" xfId="0"/>
    <xf numFmtId="0" fontId="0" fillId="0" borderId="0" xfId="3" applyFont="1" applyFill="1" applyAlignment="1"/>
    <xf numFmtId="0" fontId="1" fillId="0" borderId="0" xfId="3" applyFont="1" applyFill="1" applyAlignment="1"/>
    <xf numFmtId="177" fontId="1" fillId="0" borderId="0" xfId="3" applyNumberFormat="1" applyFont="1" applyFill="1" applyAlignment="1"/>
    <xf numFmtId="0" fontId="3" fillId="0" borderId="0" xfId="3" applyFont="1" applyFill="1" applyAlignment="1">
      <alignment horizontal="center" vertical="center"/>
    </xf>
    <xf numFmtId="177" fontId="3" fillId="0" borderId="0" xfId="3" applyNumberFormat="1" applyFont="1" applyFill="1" applyAlignment="1">
      <alignment horizontal="center" vertical="center"/>
    </xf>
    <xf numFmtId="0" fontId="4" fillId="0" borderId="1" xfId="3" applyFont="1" applyFill="1" applyBorder="1" applyAlignment="1">
      <alignment vertical="center"/>
    </xf>
    <xf numFmtId="177" fontId="4" fillId="0" borderId="1" xfId="3" applyNumberFormat="1" applyFont="1" applyFill="1" applyBorder="1" applyAlignment="1">
      <alignment vertical="center"/>
    </xf>
    <xf numFmtId="177" fontId="4" fillId="0" borderId="2" xfId="3" applyNumberFormat="1" applyFont="1" applyFill="1" applyBorder="1" applyAlignment="1">
      <alignment vertical="center"/>
    </xf>
    <xf numFmtId="177" fontId="4" fillId="0" borderId="2" xfId="3" applyNumberFormat="1" applyFont="1" applyFill="1" applyBorder="1" applyAlignment="1">
      <alignment horizontal="right" vertical="center"/>
    </xf>
    <xf numFmtId="49" fontId="4" fillId="0" borderId="3" xfId="3" applyNumberFormat="1" applyFont="1" applyFill="1" applyBorder="1" applyAlignment="1">
      <alignment horizontal="center" vertical="center"/>
    </xf>
    <xf numFmtId="177" fontId="4" fillId="0" borderId="4" xfId="3" applyNumberFormat="1" applyFont="1" applyFill="1" applyBorder="1" applyAlignment="1">
      <alignment horizontal="center" vertical="center"/>
    </xf>
    <xf numFmtId="177" fontId="4" fillId="0" borderId="5" xfId="3" applyNumberFormat="1" applyFont="1" applyFill="1" applyBorder="1" applyAlignment="1">
      <alignment horizontal="center" vertical="center"/>
    </xf>
    <xf numFmtId="49" fontId="4" fillId="0" borderId="6" xfId="3" applyNumberFormat="1" applyFont="1" applyFill="1" applyBorder="1" applyAlignment="1">
      <alignment vertical="center"/>
    </xf>
    <xf numFmtId="49" fontId="4" fillId="0" borderId="7" xfId="3" applyNumberFormat="1" applyFont="1" applyFill="1" applyBorder="1" applyAlignment="1">
      <alignment vertical="center"/>
    </xf>
    <xf numFmtId="49" fontId="4" fillId="0" borderId="3" xfId="3" applyNumberFormat="1" applyFont="1" applyFill="1" applyBorder="1" applyAlignment="1">
      <alignment vertical="center"/>
    </xf>
    <xf numFmtId="49" fontId="4" fillId="0" borderId="5" xfId="3" applyNumberFormat="1" applyFont="1" applyFill="1" applyBorder="1" applyAlignment="1">
      <alignment vertical="center"/>
    </xf>
    <xf numFmtId="49" fontId="4" fillId="0" borderId="7" xfId="3" applyNumberFormat="1" applyFont="1" applyFill="1" applyBorder="1" applyAlignment="1">
      <alignment horizontal="center" vertical="center"/>
    </xf>
    <xf numFmtId="49" fontId="4" fillId="0" borderId="5" xfId="3" applyNumberFormat="1" applyFont="1" applyFill="1" applyBorder="1" applyAlignment="1">
      <alignment horizontal="center" vertical="center"/>
    </xf>
    <xf numFmtId="49" fontId="4" fillId="0" borderId="9" xfId="3" applyNumberFormat="1" applyFont="1" applyFill="1" applyBorder="1" applyAlignment="1">
      <alignment horizontal="center" vertical="center"/>
    </xf>
    <xf numFmtId="177" fontId="4" fillId="0" borderId="9" xfId="3" applyNumberFormat="1" applyFont="1" applyFill="1" applyBorder="1" applyAlignment="1">
      <alignment horizontal="center" vertical="center"/>
    </xf>
    <xf numFmtId="0" fontId="0" fillId="2" borderId="0" xfId="0" applyFill="1"/>
    <xf numFmtId="0" fontId="8" fillId="2" borderId="1" xfId="2" applyFont="1" applyFill="1" applyBorder="1" applyAlignment="1">
      <alignment horizontal="left" vertical="center"/>
    </xf>
    <xf numFmtId="0" fontId="9" fillId="2" borderId="2" xfId="2" applyFont="1" applyFill="1" applyBorder="1" applyAlignment="1">
      <alignment horizontal="center" vertical="center"/>
    </xf>
    <xf numFmtId="49" fontId="10" fillId="2" borderId="2" xfId="2" applyNumberFormat="1" applyFont="1" applyFill="1" applyBorder="1" applyAlignment="1">
      <alignment horizontal="left" vertical="center" wrapText="1"/>
    </xf>
    <xf numFmtId="0" fontId="11" fillId="2" borderId="2" xfId="2" applyFont="1" applyFill="1" applyBorder="1"/>
    <xf numFmtId="0" fontId="8" fillId="2" borderId="10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0" fontId="8" fillId="2" borderId="13" xfId="2" applyFont="1" applyFill="1" applyBorder="1" applyAlignment="1">
      <alignment horizontal="center" vertical="center" wrapText="1"/>
    </xf>
    <xf numFmtId="0" fontId="8" fillId="2" borderId="14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left" vertical="center"/>
    </xf>
    <xf numFmtId="176" fontId="13" fillId="2" borderId="5" xfId="2" applyNumberFormat="1" applyFont="1" applyFill="1" applyBorder="1" applyAlignment="1">
      <alignment horizontal="center" vertical="center"/>
    </xf>
    <xf numFmtId="176" fontId="13" fillId="2" borderId="15" xfId="2" applyNumberFormat="1" applyFont="1" applyFill="1" applyBorder="1" applyAlignment="1">
      <alignment horizontal="center" vertical="center"/>
    </xf>
    <xf numFmtId="176" fontId="13" fillId="2" borderId="16" xfId="2" applyNumberFormat="1" applyFont="1" applyFill="1" applyBorder="1" applyAlignment="1">
      <alignment horizontal="center" vertical="center"/>
    </xf>
    <xf numFmtId="176" fontId="13" fillId="2" borderId="17" xfId="2" applyNumberFormat="1" applyFont="1" applyFill="1" applyBorder="1" applyAlignment="1">
      <alignment horizontal="center" vertical="center"/>
    </xf>
    <xf numFmtId="176" fontId="13" fillId="2" borderId="7" xfId="2" applyNumberFormat="1" applyFont="1" applyFill="1" applyBorder="1" applyAlignment="1">
      <alignment horizontal="center" vertical="center"/>
    </xf>
    <xf numFmtId="0" fontId="8" fillId="2" borderId="18" xfId="2" applyFont="1" applyFill="1" applyBorder="1" applyAlignment="1">
      <alignment horizontal="left" vertical="center"/>
    </xf>
    <xf numFmtId="0" fontId="8" fillId="2" borderId="19" xfId="2" applyFont="1" applyFill="1" applyBorder="1" applyAlignment="1">
      <alignment horizontal="left" vertical="center"/>
    </xf>
    <xf numFmtId="176" fontId="14" fillId="2" borderId="5" xfId="2" applyNumberFormat="1" applyFont="1" applyFill="1" applyBorder="1" applyAlignment="1">
      <alignment horizontal="center" vertical="center"/>
    </xf>
    <xf numFmtId="176" fontId="13" fillId="2" borderId="20" xfId="2" applyNumberFormat="1" applyFont="1" applyFill="1" applyBorder="1" applyAlignment="1">
      <alignment horizontal="center" vertical="center"/>
    </xf>
    <xf numFmtId="0" fontId="8" fillId="2" borderId="15" xfId="2" applyFont="1" applyFill="1" applyBorder="1" applyAlignment="1">
      <alignment horizontal="center" vertical="center" wrapText="1"/>
    </xf>
    <xf numFmtId="0" fontId="8" fillId="2" borderId="20" xfId="2" applyFont="1" applyFill="1" applyBorder="1" applyAlignment="1">
      <alignment horizontal="center" vertical="center" wrapText="1"/>
    </xf>
    <xf numFmtId="0" fontId="8" fillId="2" borderId="17" xfId="2" applyFont="1" applyFill="1" applyBorder="1" applyAlignment="1">
      <alignment horizontal="center" vertical="center" wrapText="1"/>
    </xf>
    <xf numFmtId="0" fontId="8" fillId="2" borderId="21" xfId="2" applyFont="1" applyFill="1" applyBorder="1" applyAlignment="1">
      <alignment horizontal="center" vertical="center" wrapText="1"/>
    </xf>
    <xf numFmtId="176" fontId="13" fillId="2" borderId="3" xfId="2" applyNumberFormat="1" applyFont="1" applyFill="1" applyBorder="1" applyAlignment="1">
      <alignment horizontal="center" vertical="center"/>
    </xf>
    <xf numFmtId="0" fontId="8" fillId="2" borderId="22" xfId="2" applyFont="1" applyFill="1" applyBorder="1" applyAlignment="1">
      <alignment horizontal="left" vertical="center"/>
    </xf>
    <xf numFmtId="176" fontId="13" fillId="2" borderId="23" xfId="2" applyNumberFormat="1" applyFont="1" applyFill="1" applyBorder="1" applyAlignment="1">
      <alignment horizontal="center" vertical="center"/>
    </xf>
    <xf numFmtId="176" fontId="13" fillId="2" borderId="24" xfId="2" applyNumberFormat="1" applyFont="1" applyFill="1" applyBorder="1" applyAlignment="1">
      <alignment horizontal="center" vertical="center"/>
    </xf>
    <xf numFmtId="176" fontId="13" fillId="2" borderId="25" xfId="2" applyNumberFormat="1" applyFont="1" applyFill="1" applyBorder="1" applyAlignment="1">
      <alignment horizontal="center" vertical="center"/>
    </xf>
    <xf numFmtId="0" fontId="15" fillId="2" borderId="2" xfId="2" applyFont="1" applyFill="1" applyBorder="1"/>
    <xf numFmtId="0" fontId="8" fillId="2" borderId="26" xfId="2" applyFont="1" applyFill="1" applyBorder="1" applyAlignment="1">
      <alignment horizontal="center" vertical="center" wrapText="1"/>
    </xf>
    <xf numFmtId="0" fontId="8" fillId="2" borderId="27" xfId="2" applyFont="1" applyFill="1" applyBorder="1" applyAlignment="1">
      <alignment horizontal="center" vertical="center" wrapText="1"/>
    </xf>
    <xf numFmtId="176" fontId="13" fillId="2" borderId="27" xfId="2" applyNumberFormat="1" applyFont="1" applyFill="1" applyBorder="1" applyAlignment="1">
      <alignment horizontal="center" vertical="center"/>
    </xf>
    <xf numFmtId="0" fontId="0" fillId="0" borderId="0" xfId="0" applyBorder="1"/>
    <xf numFmtId="0" fontId="8" fillId="2" borderId="0" xfId="2" applyFont="1" applyFill="1" applyBorder="1" applyAlignment="1">
      <alignment horizontal="left" vertical="center"/>
    </xf>
    <xf numFmtId="0" fontId="8" fillId="2" borderId="28" xfId="2" applyFont="1" applyFill="1" applyBorder="1" applyAlignment="1">
      <alignment horizontal="left" vertical="center"/>
    </xf>
    <xf numFmtId="176" fontId="13" fillId="0" borderId="11" xfId="3" applyNumberFormat="1" applyFont="1" applyFill="1" applyBorder="1" applyAlignment="1">
      <alignment horizontal="center" vertical="center"/>
    </xf>
    <xf numFmtId="176" fontId="13" fillId="0" borderId="5" xfId="3" applyNumberFormat="1" applyFont="1" applyFill="1" applyBorder="1" applyAlignment="1">
      <alignment horizontal="center" vertical="center"/>
    </xf>
    <xf numFmtId="176" fontId="9" fillId="0" borderId="5" xfId="3" applyNumberFormat="1" applyFont="1" applyFill="1" applyBorder="1" applyAlignment="1">
      <alignment horizontal="center" vertical="center"/>
    </xf>
    <xf numFmtId="0" fontId="8" fillId="2" borderId="29" xfId="2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3" fillId="3" borderId="0" xfId="1" applyFont="1" applyFill="1" applyBorder="1" applyAlignment="1">
      <alignment vertical="center"/>
    </xf>
    <xf numFmtId="0" fontId="13" fillId="3" borderId="0" xfId="1" applyFont="1" applyFill="1" applyBorder="1" applyAlignment="1">
      <alignment horizontal="center" vertical="center"/>
    </xf>
    <xf numFmtId="0" fontId="9" fillId="3" borderId="0" xfId="1" applyFont="1" applyFill="1" applyBorder="1" applyAlignment="1">
      <alignment horizontal="center" vertical="center"/>
    </xf>
    <xf numFmtId="0" fontId="13" fillId="3" borderId="1" xfId="1" applyFont="1" applyFill="1" applyBorder="1" applyAlignment="1">
      <alignment vertical="center"/>
    </xf>
    <xf numFmtId="0" fontId="13" fillId="3" borderId="1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13" fillId="3" borderId="17" xfId="1" applyFont="1" applyFill="1" applyBorder="1" applyAlignment="1">
      <alignment horizontal="center" vertical="center"/>
    </xf>
    <xf numFmtId="0" fontId="13" fillId="3" borderId="17" xfId="1" applyFont="1" applyFill="1" applyBorder="1" applyAlignment="1">
      <alignment vertical="center"/>
    </xf>
    <xf numFmtId="176" fontId="13" fillId="2" borderId="17" xfId="1" applyNumberFormat="1" applyFont="1" applyFill="1" applyBorder="1" applyAlignment="1">
      <alignment horizontal="center" vertical="center"/>
    </xf>
    <xf numFmtId="0" fontId="13" fillId="2" borderId="17" xfId="1" applyFont="1" applyFill="1" applyBorder="1" applyAlignment="1">
      <alignment vertical="center"/>
    </xf>
    <xf numFmtId="176" fontId="14" fillId="2" borderId="17" xfId="1" applyNumberFormat="1" applyFont="1" applyFill="1" applyBorder="1" applyAlignment="1">
      <alignment horizontal="center" vertical="center"/>
    </xf>
    <xf numFmtId="176" fontId="20" fillId="2" borderId="17" xfId="1" applyNumberFormat="1" applyFont="1" applyFill="1" applyBorder="1" applyAlignment="1">
      <alignment horizontal="center" vertical="center"/>
    </xf>
    <xf numFmtId="0" fontId="13" fillId="2" borderId="17" xfId="1" applyFont="1" applyFill="1" applyBorder="1" applyAlignment="1">
      <alignment horizontal="center" vertical="center"/>
    </xf>
    <xf numFmtId="0" fontId="13" fillId="3" borderId="30" xfId="1" applyFont="1" applyFill="1" applyBorder="1" applyAlignment="1">
      <alignment vertical="center"/>
    </xf>
    <xf numFmtId="0" fontId="13" fillId="3" borderId="30" xfId="1" applyFont="1" applyFill="1" applyBorder="1" applyAlignment="1">
      <alignment horizontal="center" vertical="center"/>
    </xf>
    <xf numFmtId="0" fontId="1" fillId="0" borderId="0" xfId="3" applyFont="1" applyFill="1" applyBorder="1"/>
    <xf numFmtId="0" fontId="1" fillId="0" borderId="0" xfId="3" applyFont="1" applyFill="1" applyBorder="1" applyAlignment="1">
      <alignment horizontal="center"/>
    </xf>
    <xf numFmtId="0" fontId="19" fillId="3" borderId="0" xfId="3" applyFont="1" applyFill="1" applyBorder="1" applyAlignment="1">
      <alignment vertical="center"/>
    </xf>
    <xf numFmtId="0" fontId="13" fillId="3" borderId="0" xfId="3" applyFont="1" applyFill="1" applyBorder="1" applyAlignment="1">
      <alignment vertical="center"/>
    </xf>
    <xf numFmtId="0" fontId="13" fillId="3" borderId="0" xfId="3" applyFont="1" applyFill="1" applyBorder="1" applyAlignment="1">
      <alignment horizontal="center" vertical="center"/>
    </xf>
    <xf numFmtId="0" fontId="9" fillId="3" borderId="0" xfId="3" applyFont="1" applyFill="1" applyBorder="1" applyAlignment="1">
      <alignment horizontal="center" vertical="center"/>
    </xf>
    <xf numFmtId="0" fontId="13" fillId="3" borderId="1" xfId="3" applyFont="1" applyFill="1" applyBorder="1" applyAlignment="1">
      <alignment vertical="center"/>
    </xf>
    <xf numFmtId="0" fontId="13" fillId="3" borderId="1" xfId="3" applyFont="1" applyFill="1" applyBorder="1" applyAlignment="1">
      <alignment horizontal="center" vertical="center"/>
    </xf>
    <xf numFmtId="0" fontId="9" fillId="3" borderId="1" xfId="3" applyFont="1" applyFill="1" applyBorder="1" applyAlignment="1">
      <alignment horizontal="center" vertical="center"/>
    </xf>
    <xf numFmtId="0" fontId="13" fillId="3" borderId="31" xfId="3" applyFont="1" applyFill="1" applyBorder="1" applyAlignment="1">
      <alignment vertical="center"/>
    </xf>
    <xf numFmtId="0" fontId="13" fillId="3" borderId="17" xfId="3" applyFont="1" applyFill="1" applyBorder="1" applyAlignment="1">
      <alignment horizontal="center" vertical="center"/>
    </xf>
    <xf numFmtId="0" fontId="13" fillId="3" borderId="17" xfId="3" applyFont="1" applyFill="1" applyBorder="1" applyAlignment="1">
      <alignment vertical="center"/>
    </xf>
    <xf numFmtId="176" fontId="13" fillId="2" borderId="17" xfId="3" applyNumberFormat="1" applyFont="1" applyFill="1" applyBorder="1" applyAlignment="1">
      <alignment horizontal="center" vertical="center"/>
    </xf>
    <xf numFmtId="176" fontId="14" fillId="2" borderId="17" xfId="3" applyNumberFormat="1" applyFont="1" applyFill="1" applyBorder="1" applyAlignment="1">
      <alignment horizontal="center" vertical="center"/>
    </xf>
    <xf numFmtId="0" fontId="9" fillId="3" borderId="31" xfId="3" applyFont="1" applyFill="1" applyBorder="1"/>
    <xf numFmtId="0" fontId="13" fillId="3" borderId="17" xfId="3" applyFont="1" applyFill="1" applyBorder="1" applyAlignment="1">
      <alignment vertical="center" wrapText="1"/>
    </xf>
    <xf numFmtId="0" fontId="20" fillId="0" borderId="0" xfId="6"/>
    <xf numFmtId="0" fontId="25" fillId="3" borderId="0" xfId="6" applyNumberFormat="1" applyFont="1" applyFill="1" applyBorder="1" applyAlignment="1" applyProtection="1">
      <alignment vertical="center"/>
    </xf>
    <xf numFmtId="0" fontId="25" fillId="0" borderId="0" xfId="6" applyNumberFormat="1" applyFont="1" applyFill="1" applyBorder="1" applyAlignment="1" applyProtection="1">
      <alignment vertical="center"/>
    </xf>
    <xf numFmtId="0" fontId="20" fillId="0" borderId="0" xfId="6" applyNumberFormat="1" applyFont="1" applyFill="1" applyBorder="1" applyAlignment="1" applyProtection="1"/>
    <xf numFmtId="0" fontId="20" fillId="0" borderId="0" xfId="6" applyFill="1"/>
    <xf numFmtId="0" fontId="5" fillId="0" borderId="0" xfId="6" applyNumberFormat="1" applyFont="1" applyFill="1" applyAlignment="1" applyProtection="1">
      <alignment vertical="center"/>
    </xf>
    <xf numFmtId="0" fontId="5" fillId="3" borderId="1" xfId="6" applyNumberFormat="1" applyFont="1" applyFill="1" applyBorder="1" applyAlignment="1" applyProtection="1">
      <alignment vertical="center"/>
    </xf>
    <xf numFmtId="0" fontId="25" fillId="0" borderId="2" xfId="6" applyNumberFormat="1" applyFont="1" applyFill="1" applyBorder="1" applyAlignment="1" applyProtection="1">
      <alignment vertical="center"/>
    </xf>
    <xf numFmtId="0" fontId="20" fillId="0" borderId="2" xfId="6" applyNumberFormat="1" applyFont="1" applyFill="1" applyBorder="1" applyAlignment="1" applyProtection="1"/>
    <xf numFmtId="0" fontId="25" fillId="0" borderId="1" xfId="6" applyNumberFormat="1" applyFont="1" applyFill="1" applyBorder="1" applyAlignment="1" applyProtection="1">
      <alignment vertical="center"/>
    </xf>
    <xf numFmtId="0" fontId="5" fillId="0" borderId="1" xfId="6" applyNumberFormat="1" applyFont="1" applyFill="1" applyBorder="1" applyAlignment="1" applyProtection="1">
      <alignment horizontal="right" vertical="center"/>
    </xf>
    <xf numFmtId="0" fontId="5" fillId="0" borderId="0" xfId="6" applyNumberFormat="1" applyFont="1" applyFill="1" applyBorder="1" applyAlignment="1" applyProtection="1">
      <alignment horizontal="right" vertical="center"/>
    </xf>
    <xf numFmtId="0" fontId="13" fillId="3" borderId="5" xfId="7" applyFont="1" applyFill="1" applyBorder="1" applyAlignment="1">
      <alignment horizontal="center" vertical="center"/>
    </xf>
    <xf numFmtId="0" fontId="13" fillId="3" borderId="5" xfId="7" applyFont="1" applyFill="1" applyBorder="1" applyAlignment="1">
      <alignment horizontal="center" vertical="center" wrapText="1"/>
    </xf>
    <xf numFmtId="0" fontId="26" fillId="3" borderId="14" xfId="6" applyNumberFormat="1" applyFont="1" applyFill="1" applyBorder="1" applyAlignment="1" applyProtection="1">
      <alignment horizontal="left" vertical="center"/>
    </xf>
    <xf numFmtId="178" fontId="26" fillId="0" borderId="14" xfId="6" applyNumberFormat="1" applyFont="1" applyFill="1" applyBorder="1" applyAlignment="1" applyProtection="1">
      <alignment horizontal="center" vertical="center"/>
    </xf>
    <xf numFmtId="178" fontId="26" fillId="0" borderId="24" xfId="6" applyNumberFormat="1" applyFont="1" applyFill="1" applyBorder="1" applyAlignment="1" applyProtection="1">
      <alignment horizontal="center" vertical="center"/>
    </xf>
    <xf numFmtId="176" fontId="26" fillId="0" borderId="24" xfId="6" applyNumberFormat="1" applyFont="1" applyFill="1" applyBorder="1" applyAlignment="1" applyProtection="1">
      <alignment horizontal="center" vertical="center"/>
    </xf>
    <xf numFmtId="178" fontId="26" fillId="0" borderId="17" xfId="6" applyNumberFormat="1" applyFont="1" applyFill="1" applyBorder="1" applyAlignment="1" applyProtection="1">
      <alignment horizontal="center" vertical="center"/>
    </xf>
    <xf numFmtId="178" fontId="26" fillId="0" borderId="10" xfId="6" applyNumberFormat="1" applyFont="1" applyFill="1" applyBorder="1" applyAlignment="1" applyProtection="1">
      <alignment horizontal="center" vertical="center"/>
    </xf>
    <xf numFmtId="176" fontId="26" fillId="0" borderId="28" xfId="6" applyNumberFormat="1" applyFont="1" applyFill="1" applyBorder="1" applyAlignment="1" applyProtection="1">
      <alignment horizontal="center" vertical="center"/>
    </xf>
    <xf numFmtId="178" fontId="26" fillId="0" borderId="5" xfId="6" applyNumberFormat="1" applyFont="1" applyFill="1" applyBorder="1" applyAlignment="1" applyProtection="1">
      <alignment horizontal="center" vertical="center"/>
    </xf>
    <xf numFmtId="0" fontId="27" fillId="0" borderId="0" xfId="6" applyFont="1"/>
    <xf numFmtId="0" fontId="5" fillId="3" borderId="17" xfId="6" applyNumberFormat="1" applyFont="1" applyFill="1" applyBorder="1" applyAlignment="1" applyProtection="1">
      <alignment horizontal="left" vertical="center"/>
    </xf>
    <xf numFmtId="178" fontId="5" fillId="0" borderId="14" xfId="6" applyNumberFormat="1" applyFont="1" applyFill="1" applyBorder="1" applyAlignment="1" applyProtection="1">
      <alignment horizontal="center" vertical="center"/>
    </xf>
    <xf numFmtId="178" fontId="5" fillId="0" borderId="24" xfId="6" applyNumberFormat="1" applyFont="1" applyFill="1" applyBorder="1" applyAlignment="1" applyProtection="1">
      <alignment horizontal="center" vertical="center"/>
    </xf>
    <xf numFmtId="176" fontId="5" fillId="0" borderId="24" xfId="6" applyNumberFormat="1" applyFont="1" applyFill="1" applyBorder="1" applyAlignment="1" applyProtection="1">
      <alignment horizontal="center" vertical="center"/>
    </xf>
    <xf numFmtId="178" fontId="5" fillId="0" borderId="17" xfId="6" applyNumberFormat="1" applyFont="1" applyFill="1" applyBorder="1" applyAlignment="1" applyProtection="1">
      <alignment horizontal="center" vertical="center"/>
    </xf>
    <xf numFmtId="178" fontId="5" fillId="0" borderId="10" xfId="6" applyNumberFormat="1" applyFont="1" applyFill="1" applyBorder="1" applyAlignment="1" applyProtection="1">
      <alignment horizontal="center" vertical="center"/>
    </xf>
    <xf numFmtId="176" fontId="5" fillId="0" borderId="10" xfId="6" applyNumberFormat="1" applyFont="1" applyFill="1" applyBorder="1" applyAlignment="1" applyProtection="1">
      <alignment horizontal="center" vertical="center"/>
    </xf>
    <xf numFmtId="178" fontId="5" fillId="0" borderId="5" xfId="6" applyNumberFormat="1" applyFont="1" applyFill="1" applyBorder="1" applyAlignment="1" applyProtection="1">
      <alignment horizontal="center" vertical="center"/>
    </xf>
    <xf numFmtId="176" fontId="5" fillId="0" borderId="17" xfId="6" applyNumberFormat="1" applyFont="1" applyFill="1" applyBorder="1" applyAlignment="1" applyProtection="1">
      <alignment horizontal="center" vertical="center"/>
    </xf>
    <xf numFmtId="0" fontId="5" fillId="3" borderId="17" xfId="6" applyNumberFormat="1" applyFont="1" applyFill="1" applyBorder="1" applyAlignment="1" applyProtection="1">
      <alignment vertical="center"/>
    </xf>
    <xf numFmtId="0" fontId="5" fillId="3" borderId="17" xfId="6" applyNumberFormat="1" applyFont="1" applyFill="1" applyBorder="1" applyAlignment="1" applyProtection="1">
      <alignment vertical="center" wrapText="1"/>
    </xf>
    <xf numFmtId="0" fontId="26" fillId="3" borderId="17" xfId="6" applyNumberFormat="1" applyFont="1" applyFill="1" applyBorder="1" applyAlignment="1" applyProtection="1">
      <alignment horizontal="left" vertical="center"/>
    </xf>
    <xf numFmtId="176" fontId="26" fillId="0" borderId="17" xfId="6" applyNumberFormat="1" applyFont="1" applyFill="1" applyBorder="1" applyAlignment="1" applyProtection="1">
      <alignment horizontal="center" vertical="center"/>
    </xf>
    <xf numFmtId="176" fontId="5" fillId="0" borderId="14" xfId="6" applyNumberFormat="1" applyFont="1" applyFill="1" applyBorder="1" applyAlignment="1" applyProtection="1">
      <alignment horizontal="center" vertical="center"/>
    </xf>
    <xf numFmtId="178" fontId="28" fillId="0" borderId="17" xfId="6" applyNumberFormat="1" applyFont="1" applyFill="1" applyBorder="1" applyAlignment="1" applyProtection="1">
      <alignment horizontal="center" vertical="center"/>
    </xf>
    <xf numFmtId="0" fontId="13" fillId="0" borderId="0" xfId="6" applyNumberFormat="1" applyFont="1" applyFill="1" applyBorder="1" applyAlignment="1" applyProtection="1">
      <alignment vertical="center"/>
    </xf>
    <xf numFmtId="0" fontId="20" fillId="0" borderId="0" xfId="3" applyFont="1" applyFill="1" applyBorder="1"/>
    <xf numFmtId="176" fontId="20" fillId="0" borderId="5" xfId="3" applyNumberFormat="1" applyFont="1" applyFill="1" applyBorder="1" applyAlignment="1">
      <alignment horizontal="center" vertical="center"/>
    </xf>
    <xf numFmtId="176" fontId="5" fillId="0" borderId="5" xfId="3" applyNumberFormat="1" applyFont="1" applyFill="1" applyBorder="1" applyAlignment="1">
      <alignment horizontal="right" vertical="center"/>
    </xf>
    <xf numFmtId="176" fontId="5" fillId="0" borderId="8" xfId="3" applyNumberFormat="1" applyFont="1" applyFill="1" applyBorder="1" applyAlignment="1">
      <alignment horizontal="right" vertical="center"/>
    </xf>
    <xf numFmtId="0" fontId="23" fillId="3" borderId="0" xfId="6" applyNumberFormat="1" applyFont="1" applyFill="1" applyBorder="1" applyAlignment="1" applyProtection="1">
      <alignment horizontal="center" vertical="center"/>
    </xf>
    <xf numFmtId="0" fontId="20" fillId="3" borderId="0" xfId="6" applyNumberFormat="1" applyFont="1" applyFill="1" applyBorder="1" applyAlignment="1" applyProtection="1"/>
    <xf numFmtId="0" fontId="5" fillId="3" borderId="29" xfId="6" applyNumberFormat="1" applyFont="1" applyFill="1" applyBorder="1" applyAlignment="1" applyProtection="1">
      <alignment horizontal="center" vertical="center"/>
    </xf>
    <xf numFmtId="0" fontId="5" fillId="3" borderId="28" xfId="6" applyNumberFormat="1" applyFont="1" applyFill="1" applyBorder="1" applyAlignment="1" applyProtection="1">
      <alignment horizontal="center" vertical="center"/>
    </xf>
    <xf numFmtId="0" fontId="5" fillId="0" borderId="5" xfId="6" applyNumberFormat="1" applyFont="1" applyFill="1" applyBorder="1" applyAlignment="1" applyProtection="1">
      <alignment horizontal="center" vertical="center" wrapText="1"/>
    </xf>
    <xf numFmtId="0" fontId="5" fillId="0" borderId="32" xfId="6" applyNumberFormat="1" applyFont="1" applyFill="1" applyBorder="1" applyAlignment="1" applyProtection="1">
      <alignment horizontal="center" vertical="center" wrapText="1"/>
    </xf>
    <xf numFmtId="0" fontId="5" fillId="0" borderId="33" xfId="6" applyNumberFormat="1" applyFont="1" applyFill="1" applyBorder="1" applyAlignment="1" applyProtection="1">
      <alignment horizontal="center" vertical="center" wrapText="1"/>
    </xf>
    <xf numFmtId="0" fontId="5" fillId="0" borderId="34" xfId="6" applyNumberFormat="1" applyFont="1" applyFill="1" applyBorder="1" applyAlignment="1" applyProtection="1">
      <alignment horizontal="center" vertical="center" wrapText="1"/>
    </xf>
    <xf numFmtId="0" fontId="5" fillId="0" borderId="11" xfId="6" applyNumberFormat="1" applyFont="1" applyFill="1" applyBorder="1" applyAlignment="1" applyProtection="1">
      <alignment horizontal="center" vertical="center" wrapText="1"/>
    </xf>
    <xf numFmtId="0" fontId="5" fillId="0" borderId="29" xfId="6" applyNumberFormat="1" applyFont="1" applyFill="1" applyBorder="1" applyAlignment="1" applyProtection="1">
      <alignment horizontal="center" vertical="center" wrapText="1"/>
    </xf>
    <xf numFmtId="0" fontId="5" fillId="0" borderId="35" xfId="6" applyNumberFormat="1" applyFont="1" applyFill="1" applyBorder="1" applyAlignment="1" applyProtection="1">
      <alignment horizontal="center" vertical="center" wrapText="1"/>
    </xf>
    <xf numFmtId="0" fontId="5" fillId="0" borderId="36" xfId="6" applyNumberFormat="1" applyFont="1" applyFill="1" applyBorder="1" applyAlignment="1" applyProtection="1">
      <alignment horizontal="center" vertical="center" wrapText="1"/>
    </xf>
    <xf numFmtId="0" fontId="5" fillId="0" borderId="37" xfId="6" applyNumberFormat="1" applyFont="1" applyFill="1" applyBorder="1" applyAlignment="1" applyProtection="1">
      <alignment horizontal="center" vertical="center" wrapText="1"/>
    </xf>
    <xf numFmtId="0" fontId="5" fillId="0" borderId="14" xfId="6" applyNumberFormat="1" applyFont="1" applyFill="1" applyBorder="1" applyAlignment="1" applyProtection="1">
      <alignment horizontal="center" vertical="center" wrapText="1"/>
    </xf>
    <xf numFmtId="0" fontId="5" fillId="0" borderId="10" xfId="6" applyNumberFormat="1" applyFont="1" applyFill="1" applyBorder="1" applyAlignment="1" applyProtection="1">
      <alignment horizontal="center" vertical="center" wrapText="1"/>
    </xf>
    <xf numFmtId="0" fontId="5" fillId="0" borderId="30" xfId="6" applyNumberFormat="1" applyFont="1" applyFill="1" applyBorder="1" applyAlignment="1" applyProtection="1">
      <alignment horizontal="center" vertical="center" wrapText="1"/>
    </xf>
    <xf numFmtId="0" fontId="18" fillId="3" borderId="0" xfId="3" applyFont="1" applyFill="1" applyBorder="1" applyAlignment="1">
      <alignment horizontal="center" vertical="center"/>
    </xf>
    <xf numFmtId="0" fontId="19" fillId="3" borderId="0" xfId="3" applyFont="1" applyFill="1" applyBorder="1" applyAlignment="1">
      <alignment horizontal="center" vertical="center"/>
    </xf>
    <xf numFmtId="0" fontId="9" fillId="3" borderId="0" xfId="3" applyFont="1" applyFill="1" applyBorder="1" applyAlignment="1">
      <alignment vertical="center"/>
    </xf>
    <xf numFmtId="0" fontId="2" fillId="0" borderId="0" xfId="3" applyFont="1" applyFill="1" applyAlignment="1">
      <alignment horizontal="center" vertical="center"/>
    </xf>
    <xf numFmtId="177" fontId="2" fillId="0" borderId="0" xfId="3" applyNumberFormat="1" applyFont="1" applyFill="1" applyAlignment="1">
      <alignment horizontal="center" vertical="center"/>
    </xf>
    <xf numFmtId="0" fontId="8" fillId="2" borderId="5" xfId="2" applyFont="1" applyFill="1" applyBorder="1" applyAlignment="1">
      <alignment horizontal="center" vertical="center" wrapText="1"/>
    </xf>
    <xf numFmtId="0" fontId="8" fillId="2" borderId="15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20" xfId="2" applyFont="1" applyFill="1" applyBorder="1" applyAlignment="1">
      <alignment horizontal="center" vertical="center" wrapText="1"/>
    </xf>
    <xf numFmtId="0" fontId="8" fillId="2" borderId="17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 wrapText="1"/>
    </xf>
    <xf numFmtId="0" fontId="6" fillId="3" borderId="0" xfId="2" applyFont="1" applyFill="1" applyBorder="1" applyAlignment="1">
      <alignment horizontal="center" vertical="center"/>
    </xf>
    <xf numFmtId="0" fontId="7" fillId="4" borderId="0" xfId="2" applyFont="1" applyFill="1" applyBorder="1"/>
    <xf numFmtId="0" fontId="8" fillId="2" borderId="5" xfId="2" applyFont="1" applyFill="1" applyBorder="1" applyAlignment="1">
      <alignment horizontal="center" vertical="center"/>
    </xf>
    <xf numFmtId="0" fontId="12" fillId="2" borderId="5" xfId="2" applyFont="1" applyFill="1" applyBorder="1"/>
    <xf numFmtId="0" fontId="18" fillId="3" borderId="0" xfId="1" applyFont="1" applyFill="1" applyBorder="1" applyAlignment="1">
      <alignment horizontal="center" vertical="center"/>
    </xf>
    <xf numFmtId="0" fontId="19" fillId="3" borderId="0" xfId="1" applyFont="1" applyFill="1" applyBorder="1" applyAlignment="1">
      <alignment horizontal="center" vertical="center"/>
    </xf>
    <xf numFmtId="0" fontId="9" fillId="3" borderId="0" xfId="1" applyFont="1" applyFill="1" applyBorder="1" applyAlignment="1">
      <alignment vertical="center"/>
    </xf>
    <xf numFmtId="0" fontId="16" fillId="3" borderId="0" xfId="2" applyFont="1" applyFill="1" applyBorder="1" applyAlignment="1">
      <alignment horizontal="center" vertical="center"/>
    </xf>
    <xf numFmtId="0" fontId="17" fillId="4" borderId="0" xfId="2" applyFont="1" applyFill="1" applyBorder="1"/>
  </cellXfs>
  <cellStyles count="8">
    <cellStyle name="Normal" xfId="3"/>
    <cellStyle name="Normal 2" xfId="1"/>
    <cellStyle name="Normal 3" xfId="2"/>
    <cellStyle name="Normal 4" xfId="7"/>
    <cellStyle name="常规" xfId="0" builtinId="0"/>
    <cellStyle name="常规 2" xfId="4"/>
    <cellStyle name="常规 3" xfId="5"/>
    <cellStyle name="常规 4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80"/>
      <rgbColor rgb="00008000"/>
      <rgbColor rgb="00800000"/>
      <rgbColor rgb="00008080"/>
      <rgbColor rgb="00800080"/>
      <rgbColor rgb="00808000"/>
      <rgbColor rgb="00C0C0C0"/>
      <rgbColor rgb="00808080"/>
      <rgbColor rgb="00FF9999"/>
      <rgbColor rgb="00663399"/>
      <rgbColor rgb="00CCFFFF"/>
      <rgbColor rgb="00FFFFCC"/>
      <rgbColor rgb="00660066"/>
      <rgbColor rgb="008080FF"/>
      <rgbColor rgb="00CC6600"/>
      <rgbColor rgb="00FFCCCC"/>
      <rgbColor rgb="00800000"/>
      <rgbColor rgb="00FF00FF"/>
      <rgbColor rgb="0000FFFF"/>
      <rgbColor rgb="00FFFF00"/>
      <rgbColor rgb="00800080"/>
      <rgbColor rgb="00000080"/>
      <rgbColor rgb="00808000"/>
      <rgbColor rgb="00FF0000"/>
      <rgbColor rgb="00FFCC00"/>
      <rgbColor rgb="00FFFFCC"/>
      <rgbColor rgb="00CCFFCC"/>
      <rgbColor rgb="0099FFFF"/>
      <rgbColor rgb="00FFCC99"/>
      <rgbColor rgb="00CC99FF"/>
      <rgbColor rgb="00FF99CC"/>
      <rgbColor rgb="0099CCFF"/>
      <rgbColor rgb="00FF6633"/>
      <rgbColor rgb="00CCCC33"/>
      <rgbColor rgb="0000CC99"/>
      <rgbColor rgb="0000CCFF"/>
      <rgbColor rgb="000099FF"/>
      <rgbColor rgb="000066FF"/>
      <rgbColor rgb="00996666"/>
      <rgbColor rgb="00969696"/>
      <rgbColor rgb="00663300"/>
      <rgbColor rgb="00669933"/>
      <rgbColor rgb="00E0E0E0"/>
      <rgbColor rgb="00003333"/>
      <rgbColor rgb="0080FFFF"/>
      <rgbColor rgb="0080FF00"/>
      <rgbColor rgb="00A0A0A0"/>
      <rgbColor rgb="00F0F0F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4"/>
  <sheetViews>
    <sheetView workbookViewId="0">
      <pane xSplit="1" ySplit="6" topLeftCell="B7" activePane="bottomRight" state="frozen"/>
      <selection pane="topRight"/>
      <selection pane="bottomLeft"/>
      <selection pane="bottomRight" activeCell="T16" sqref="T16"/>
    </sheetView>
  </sheetViews>
  <sheetFormatPr defaultColWidth="8" defaultRowHeight="14.25" customHeight="1"/>
  <cols>
    <col min="1" max="1" width="31.125" style="95" customWidth="1"/>
    <col min="2" max="2" width="10.625" style="99" customWidth="1"/>
    <col min="3" max="3" width="9.25" style="99" customWidth="1"/>
    <col min="4" max="4" width="11.375" style="99" customWidth="1"/>
    <col min="5" max="6" width="10.625" style="99" customWidth="1"/>
    <col min="7" max="8" width="10" style="99" customWidth="1"/>
    <col min="9" max="9" width="9.625" style="99" customWidth="1"/>
    <col min="10" max="10" width="8.125" style="99" customWidth="1"/>
    <col min="11" max="11" width="10.125" style="99" customWidth="1"/>
    <col min="12" max="12" width="9.625" style="99" customWidth="1"/>
    <col min="13" max="13" width="8.125" style="99" customWidth="1"/>
    <col min="14" max="15" width="9.875" style="99" customWidth="1"/>
    <col min="16" max="16" width="9.625" style="99" customWidth="1"/>
    <col min="17" max="17" width="8" style="99" customWidth="1"/>
    <col min="18" max="18" width="9" style="99" customWidth="1"/>
    <col min="19" max="19" width="9.625" style="99" customWidth="1"/>
    <col min="20" max="20" width="10" style="95" customWidth="1"/>
    <col min="21" max="21" width="8.875" style="95" customWidth="1"/>
    <col min="22" max="16384" width="8" style="95"/>
  </cols>
  <sheetData>
    <row r="1" spans="1:21" ht="14.25" customHeight="1">
      <c r="A1" s="95" t="s">
        <v>150</v>
      </c>
    </row>
    <row r="2" spans="1:21" ht="37.5" customHeight="1">
      <c r="A2" s="138" t="s">
        <v>126</v>
      </c>
      <c r="B2" s="138"/>
      <c r="C2" s="138"/>
      <c r="D2" s="138"/>
      <c r="E2" s="138"/>
      <c r="F2" s="138"/>
      <c r="G2" s="138"/>
      <c r="H2" s="139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</row>
    <row r="3" spans="1:21" ht="15.75" customHeight="1">
      <c r="A3" s="96"/>
      <c r="B3" s="97"/>
      <c r="C3" s="97"/>
      <c r="D3" s="97"/>
      <c r="E3" s="97"/>
      <c r="F3" s="97"/>
      <c r="G3" s="97"/>
      <c r="H3" s="98"/>
      <c r="I3" s="97"/>
      <c r="J3" s="97"/>
      <c r="K3" s="97"/>
      <c r="L3" s="97"/>
      <c r="M3" s="97"/>
      <c r="N3" s="97"/>
      <c r="O3" s="97"/>
      <c r="Q3" s="100"/>
      <c r="R3" s="100"/>
      <c r="T3" s="100" t="s">
        <v>127</v>
      </c>
    </row>
    <row r="4" spans="1:21" ht="15.75" customHeight="1">
      <c r="A4" s="101" t="s">
        <v>128</v>
      </c>
      <c r="B4" s="97"/>
      <c r="C4" s="97"/>
      <c r="D4" s="97"/>
      <c r="E4" s="102"/>
      <c r="F4" s="102"/>
      <c r="G4" s="102"/>
      <c r="H4" s="103"/>
      <c r="I4" s="104"/>
      <c r="J4" s="104"/>
      <c r="K4" s="104"/>
      <c r="L4" s="104"/>
      <c r="M4" s="104"/>
      <c r="N4" s="104"/>
      <c r="O4" s="104"/>
      <c r="P4" s="105"/>
      <c r="Q4" s="106"/>
      <c r="R4" s="106"/>
      <c r="T4" s="106" t="s">
        <v>2</v>
      </c>
    </row>
    <row r="5" spans="1:21" ht="39.75" customHeight="1">
      <c r="A5" s="140" t="s">
        <v>41</v>
      </c>
      <c r="B5" s="142" t="s">
        <v>129</v>
      </c>
      <c r="C5" s="142"/>
      <c r="D5" s="142"/>
      <c r="E5" s="143" t="s">
        <v>130</v>
      </c>
      <c r="F5" s="143"/>
      <c r="G5" s="144"/>
      <c r="H5" s="145" t="s">
        <v>131</v>
      </c>
      <c r="I5" s="147" t="s">
        <v>132</v>
      </c>
      <c r="J5" s="148"/>
      <c r="K5" s="149"/>
      <c r="L5" s="147" t="s">
        <v>133</v>
      </c>
      <c r="M5" s="148"/>
      <c r="N5" s="149"/>
      <c r="O5" s="150" t="s">
        <v>134</v>
      </c>
      <c r="P5" s="152" t="s">
        <v>135</v>
      </c>
      <c r="Q5" s="148"/>
      <c r="R5" s="153"/>
      <c r="S5" s="142" t="s">
        <v>136</v>
      </c>
      <c r="T5" s="142"/>
      <c r="U5" s="142"/>
    </row>
    <row r="6" spans="1:21" ht="39.75" customHeight="1">
      <c r="A6" s="141"/>
      <c r="B6" s="107" t="s">
        <v>4</v>
      </c>
      <c r="C6" s="108" t="s">
        <v>5</v>
      </c>
      <c r="D6" s="108" t="s">
        <v>6</v>
      </c>
      <c r="E6" s="108" t="s">
        <v>4</v>
      </c>
      <c r="F6" s="108" t="s">
        <v>5</v>
      </c>
      <c r="G6" s="108" t="s">
        <v>6</v>
      </c>
      <c r="H6" s="146"/>
      <c r="I6" s="108" t="s">
        <v>4</v>
      </c>
      <c r="J6" s="108" t="s">
        <v>5</v>
      </c>
      <c r="K6" s="108" t="s">
        <v>6</v>
      </c>
      <c r="L6" s="108" t="s">
        <v>4</v>
      </c>
      <c r="M6" s="108" t="s">
        <v>5</v>
      </c>
      <c r="N6" s="108" t="s">
        <v>6</v>
      </c>
      <c r="O6" s="151"/>
      <c r="P6" s="108" t="s">
        <v>4</v>
      </c>
      <c r="Q6" s="108" t="s">
        <v>5</v>
      </c>
      <c r="R6" s="108" t="s">
        <v>6</v>
      </c>
      <c r="S6" s="108" t="s">
        <v>4</v>
      </c>
      <c r="T6" s="108" t="s">
        <v>5</v>
      </c>
      <c r="U6" s="108" t="s">
        <v>6</v>
      </c>
    </row>
    <row r="7" spans="1:21" s="117" customFormat="1" ht="24" customHeight="1">
      <c r="A7" s="109" t="s">
        <v>137</v>
      </c>
      <c r="B7" s="110">
        <f>E7+H7+I7+L7+O7+P7+S7</f>
        <v>243320</v>
      </c>
      <c r="C7" s="110">
        <f t="shared" ref="C7:C12" si="0">F7+M7+Q7+T7+J7</f>
        <v>-38146</v>
      </c>
      <c r="D7" s="110">
        <f t="shared" ref="D7:D10" si="1">G7+H7+K7+N7+O7+R7+U7</f>
        <v>205174</v>
      </c>
      <c r="E7" s="111">
        <v>105705</v>
      </c>
      <c r="F7" s="112">
        <f>G7-E7</f>
        <v>-29004</v>
      </c>
      <c r="G7" s="112">
        <v>76701</v>
      </c>
      <c r="H7" s="110">
        <v>17068</v>
      </c>
      <c r="I7" s="110">
        <v>40810</v>
      </c>
      <c r="J7" s="110">
        <f>K7-I7</f>
        <v>-2996</v>
      </c>
      <c r="K7" s="110">
        <v>37814</v>
      </c>
      <c r="L7" s="110">
        <v>51094</v>
      </c>
      <c r="M7" s="113">
        <f>N7-L7</f>
        <v>-5535</v>
      </c>
      <c r="N7" s="113">
        <v>45559</v>
      </c>
      <c r="O7" s="113">
        <v>21015</v>
      </c>
      <c r="P7" s="113">
        <v>5219</v>
      </c>
      <c r="Q7" s="114">
        <f>R7-P7</f>
        <v>111</v>
      </c>
      <c r="R7" s="115">
        <v>5330</v>
      </c>
      <c r="S7" s="114">
        <v>2409</v>
      </c>
      <c r="T7" s="114">
        <f>U7-S7</f>
        <v>-722</v>
      </c>
      <c r="U7" s="116">
        <v>1687</v>
      </c>
    </row>
    <row r="8" spans="1:21" ht="24" customHeight="1">
      <c r="A8" s="118" t="s">
        <v>156</v>
      </c>
      <c r="B8" s="119">
        <f t="shared" ref="B8:B12" si="2">E8+H8+I8+L8+O8+P8+S8</f>
        <v>179227</v>
      </c>
      <c r="C8" s="119">
        <f t="shared" si="0"/>
        <v>-42479</v>
      </c>
      <c r="D8" s="119">
        <f t="shared" si="1"/>
        <v>136748</v>
      </c>
      <c r="E8" s="120">
        <v>97593</v>
      </c>
      <c r="F8" s="121">
        <f>G8-E8</f>
        <v>-38093</v>
      </c>
      <c r="G8" s="121">
        <v>59500</v>
      </c>
      <c r="H8" s="120">
        <v>1417</v>
      </c>
      <c r="I8" s="122">
        <v>19370</v>
      </c>
      <c r="J8" s="122">
        <f>K8-I8</f>
        <v>2421</v>
      </c>
      <c r="K8" s="122">
        <v>21791</v>
      </c>
      <c r="L8" s="122">
        <v>50015</v>
      </c>
      <c r="M8" s="122">
        <f>N8-L8</f>
        <v>-5535</v>
      </c>
      <c r="N8" s="122">
        <v>44480</v>
      </c>
      <c r="O8" s="122">
        <v>7934</v>
      </c>
      <c r="P8" s="122">
        <v>1285</v>
      </c>
      <c r="Q8" s="123">
        <f>R8-P8</f>
        <v>-550</v>
      </c>
      <c r="R8" s="124">
        <v>735</v>
      </c>
      <c r="S8" s="123">
        <v>1613</v>
      </c>
      <c r="T8" s="123">
        <f t="shared" ref="T8:T23" si="3">U8-S8</f>
        <v>-722</v>
      </c>
      <c r="U8" s="125">
        <v>891</v>
      </c>
    </row>
    <row r="9" spans="1:21" ht="24" customHeight="1">
      <c r="A9" s="118" t="s">
        <v>138</v>
      </c>
      <c r="B9" s="119">
        <f t="shared" si="2"/>
        <v>9203</v>
      </c>
      <c r="C9" s="119">
        <f t="shared" si="0"/>
        <v>-30</v>
      </c>
      <c r="D9" s="119">
        <f t="shared" si="1"/>
        <v>9173</v>
      </c>
      <c r="E9" s="122">
        <v>6378</v>
      </c>
      <c r="F9" s="121"/>
      <c r="G9" s="126">
        <v>6378</v>
      </c>
      <c r="H9" s="122">
        <v>647</v>
      </c>
      <c r="I9" s="122">
        <v>40</v>
      </c>
      <c r="J9" s="122">
        <f t="shared" ref="J9:J14" si="4">K9-I9</f>
        <v>0</v>
      </c>
      <c r="K9" s="122">
        <v>40</v>
      </c>
      <c r="L9" s="122">
        <v>1054</v>
      </c>
      <c r="M9" s="122"/>
      <c r="N9" s="122">
        <v>1054</v>
      </c>
      <c r="O9" s="122">
        <v>94</v>
      </c>
      <c r="P9" s="122">
        <v>201</v>
      </c>
      <c r="Q9" s="123">
        <f>R9-P9</f>
        <v>-30</v>
      </c>
      <c r="R9" s="124">
        <v>171</v>
      </c>
      <c r="S9" s="123">
        <v>789</v>
      </c>
      <c r="T9" s="123">
        <f t="shared" si="3"/>
        <v>0</v>
      </c>
      <c r="U9" s="125">
        <v>789</v>
      </c>
    </row>
    <row r="10" spans="1:21" ht="24" customHeight="1">
      <c r="A10" s="127" t="s">
        <v>159</v>
      </c>
      <c r="B10" s="119">
        <f t="shared" si="2"/>
        <v>49224</v>
      </c>
      <c r="C10" s="119">
        <f t="shared" si="0"/>
        <v>-5573</v>
      </c>
      <c r="D10" s="119">
        <f t="shared" si="1"/>
        <v>43651</v>
      </c>
      <c r="E10" s="122">
        <v>0</v>
      </c>
      <c r="F10" s="121"/>
      <c r="G10" s="126"/>
      <c r="H10" s="122">
        <v>14837</v>
      </c>
      <c r="I10" s="122">
        <v>21400</v>
      </c>
      <c r="J10" s="122">
        <f t="shared" si="4"/>
        <v>-5573</v>
      </c>
      <c r="K10" s="122">
        <v>15827</v>
      </c>
      <c r="L10" s="122">
        <v>0</v>
      </c>
      <c r="M10" s="122"/>
      <c r="N10" s="122"/>
      <c r="O10" s="122">
        <v>12987</v>
      </c>
      <c r="P10" s="122">
        <v>0</v>
      </c>
      <c r="Q10" s="123"/>
      <c r="R10" s="124"/>
      <c r="S10" s="123">
        <v>0</v>
      </c>
      <c r="T10" s="123">
        <f t="shared" si="3"/>
        <v>0</v>
      </c>
      <c r="U10" s="125"/>
    </row>
    <row r="11" spans="1:21" ht="24" customHeight="1">
      <c r="A11" s="127" t="s">
        <v>139</v>
      </c>
      <c r="B11" s="119">
        <f>E11+H11+I11</f>
        <v>1286</v>
      </c>
      <c r="C11" s="119">
        <f t="shared" ref="C11:C13" si="5">F11+M11+Q11</f>
        <v>0</v>
      </c>
      <c r="D11" s="119">
        <f>G11+H11+K11+N11+R11+U11</f>
        <v>1286</v>
      </c>
      <c r="E11" s="122">
        <v>1124</v>
      </c>
      <c r="F11" s="121"/>
      <c r="G11" s="126">
        <v>1124</v>
      </c>
      <c r="H11" s="122">
        <v>162</v>
      </c>
      <c r="I11" s="122">
        <v>0</v>
      </c>
      <c r="J11" s="122"/>
      <c r="K11" s="122"/>
      <c r="L11" s="122" t="s">
        <v>140</v>
      </c>
      <c r="M11" s="122"/>
      <c r="N11" s="122"/>
      <c r="O11" s="122" t="s">
        <v>140</v>
      </c>
      <c r="P11" s="122" t="s">
        <v>140</v>
      </c>
      <c r="Q11" s="122"/>
      <c r="R11" s="126"/>
      <c r="S11" s="123" t="s">
        <v>140</v>
      </c>
      <c r="T11" s="123"/>
      <c r="U11" s="125"/>
    </row>
    <row r="12" spans="1:21" ht="24" customHeight="1">
      <c r="A12" s="127" t="s">
        <v>141</v>
      </c>
      <c r="B12" s="119">
        <f t="shared" si="2"/>
        <v>39</v>
      </c>
      <c r="C12" s="119">
        <f t="shared" si="0"/>
        <v>10</v>
      </c>
      <c r="D12" s="119">
        <f t="shared" ref="D12:D18" si="6">G12+H12+K12+N12+O12+R12+U12</f>
        <v>49</v>
      </c>
      <c r="E12" s="122">
        <v>31</v>
      </c>
      <c r="F12" s="121">
        <f>G12-E12</f>
        <v>10</v>
      </c>
      <c r="G12" s="126">
        <v>41</v>
      </c>
      <c r="H12" s="122">
        <v>0</v>
      </c>
      <c r="I12" s="122">
        <v>0</v>
      </c>
      <c r="J12" s="122"/>
      <c r="K12" s="122"/>
      <c r="L12" s="122">
        <v>0</v>
      </c>
      <c r="M12" s="122"/>
      <c r="N12" s="122"/>
      <c r="O12" s="122">
        <v>0</v>
      </c>
      <c r="P12" s="122">
        <v>1</v>
      </c>
      <c r="Q12" s="123"/>
      <c r="R12" s="124">
        <v>1</v>
      </c>
      <c r="S12" s="123">
        <v>7</v>
      </c>
      <c r="T12" s="123">
        <f t="shared" si="3"/>
        <v>0</v>
      </c>
      <c r="U12" s="125">
        <v>7</v>
      </c>
    </row>
    <row r="13" spans="1:21" ht="24" customHeight="1">
      <c r="A13" s="127" t="s">
        <v>142</v>
      </c>
      <c r="B13" s="119">
        <f>E13+H13+I13+L13+S13</f>
        <v>609</v>
      </c>
      <c r="C13" s="119">
        <f t="shared" si="5"/>
        <v>0</v>
      </c>
      <c r="D13" s="119">
        <f>G13+H13+K13+N13+R13+U13</f>
        <v>609</v>
      </c>
      <c r="E13" s="122">
        <v>579</v>
      </c>
      <c r="F13" s="121"/>
      <c r="G13" s="126">
        <v>579</v>
      </c>
      <c r="H13" s="122">
        <v>5</v>
      </c>
      <c r="I13" s="122">
        <v>0</v>
      </c>
      <c r="J13" s="122"/>
      <c r="K13" s="122"/>
      <c r="L13" s="122">
        <v>25</v>
      </c>
      <c r="M13" s="122"/>
      <c r="N13" s="122">
        <v>25</v>
      </c>
      <c r="O13" s="122" t="s">
        <v>140</v>
      </c>
      <c r="P13" s="122" t="s">
        <v>140</v>
      </c>
      <c r="Q13" s="122"/>
      <c r="R13" s="126"/>
      <c r="S13" s="123">
        <v>0</v>
      </c>
      <c r="T13" s="123">
        <f t="shared" si="3"/>
        <v>0</v>
      </c>
      <c r="U13" s="125"/>
    </row>
    <row r="14" spans="1:21" ht="24" customHeight="1">
      <c r="A14" s="127" t="s">
        <v>143</v>
      </c>
      <c r="B14" s="119">
        <f>E14+P14</f>
        <v>3732</v>
      </c>
      <c r="C14" s="119">
        <f t="shared" ref="C14:C23" si="7">F14+M14+Q14+T14+J14</f>
        <v>9912</v>
      </c>
      <c r="D14" s="119">
        <f>G14+K14+N14+R14+U14</f>
        <v>13644</v>
      </c>
      <c r="E14" s="122">
        <v>0</v>
      </c>
      <c r="F14" s="121">
        <f>G14-E14</f>
        <v>9079</v>
      </c>
      <c r="G14" s="126">
        <v>9079</v>
      </c>
      <c r="H14" s="122" t="s">
        <v>140</v>
      </c>
      <c r="I14" s="122">
        <v>0</v>
      </c>
      <c r="J14" s="122">
        <f t="shared" si="4"/>
        <v>142</v>
      </c>
      <c r="K14" s="122">
        <v>142</v>
      </c>
      <c r="L14" s="122" t="s">
        <v>140</v>
      </c>
      <c r="M14" s="122"/>
      <c r="N14" s="122"/>
      <c r="O14" s="122" t="s">
        <v>140</v>
      </c>
      <c r="P14" s="122">
        <v>3732</v>
      </c>
      <c r="Q14" s="123">
        <f t="shared" ref="Q14:Q17" si="8">R14-P14</f>
        <v>691</v>
      </c>
      <c r="R14" s="126">
        <v>4423</v>
      </c>
      <c r="S14" s="123" t="s">
        <v>140</v>
      </c>
      <c r="T14" s="123"/>
      <c r="U14" s="125"/>
    </row>
    <row r="15" spans="1:21" ht="33" customHeight="1">
      <c r="A15" s="128" t="s">
        <v>144</v>
      </c>
      <c r="B15" s="122">
        <f>SUM(E15:S15)</f>
        <v>0</v>
      </c>
      <c r="C15" s="122"/>
      <c r="D15" s="122"/>
      <c r="E15" s="122">
        <v>0</v>
      </c>
      <c r="F15" s="122"/>
      <c r="G15" s="122"/>
      <c r="H15" s="122" t="s">
        <v>140</v>
      </c>
      <c r="I15" s="122" t="s">
        <v>140</v>
      </c>
      <c r="J15" s="122"/>
      <c r="K15" s="122"/>
      <c r="L15" s="122" t="s">
        <v>140</v>
      </c>
      <c r="M15" s="122"/>
      <c r="N15" s="122"/>
      <c r="O15" s="122" t="s">
        <v>140</v>
      </c>
      <c r="P15" s="122" t="s">
        <v>140</v>
      </c>
      <c r="Q15" s="122"/>
      <c r="R15" s="126"/>
      <c r="S15" s="123" t="s">
        <v>140</v>
      </c>
      <c r="T15" s="123"/>
      <c r="U15" s="125"/>
    </row>
    <row r="16" spans="1:21" s="117" customFormat="1" ht="24" customHeight="1">
      <c r="A16" s="129" t="s">
        <v>145</v>
      </c>
      <c r="B16" s="110">
        <f>E16+H16+I16+L16+O16+P16+S16</f>
        <v>209571</v>
      </c>
      <c r="C16" s="110">
        <f t="shared" si="7"/>
        <v>2750</v>
      </c>
      <c r="D16" s="110">
        <f t="shared" si="6"/>
        <v>212321</v>
      </c>
      <c r="E16" s="113">
        <v>76415</v>
      </c>
      <c r="F16" s="113">
        <f>G16-E16</f>
        <v>286</v>
      </c>
      <c r="G16" s="130">
        <v>76701</v>
      </c>
      <c r="H16" s="113">
        <v>15019</v>
      </c>
      <c r="I16" s="113">
        <v>44316</v>
      </c>
      <c r="J16" s="110">
        <f t="shared" ref="J16:J20" si="9">K16-I16</f>
        <v>-2457</v>
      </c>
      <c r="K16" s="113">
        <v>41859</v>
      </c>
      <c r="L16" s="113">
        <v>44733</v>
      </c>
      <c r="M16" s="113"/>
      <c r="N16" s="113">
        <v>44733</v>
      </c>
      <c r="O16" s="113">
        <v>20545</v>
      </c>
      <c r="P16" s="113">
        <v>5219</v>
      </c>
      <c r="Q16" s="114">
        <f t="shared" si="8"/>
        <v>1127</v>
      </c>
      <c r="R16" s="130">
        <v>6346</v>
      </c>
      <c r="S16" s="114">
        <v>3324</v>
      </c>
      <c r="T16" s="114">
        <f t="shared" si="3"/>
        <v>3794</v>
      </c>
      <c r="U16" s="116">
        <v>7118</v>
      </c>
    </row>
    <row r="17" spans="1:21" ht="24" customHeight="1">
      <c r="A17" s="118" t="s">
        <v>160</v>
      </c>
      <c r="B17" s="119">
        <f>E17+H17+I17+L17+O17+P17+S17</f>
        <v>200276</v>
      </c>
      <c r="C17" s="119">
        <f t="shared" si="7"/>
        <v>-3444</v>
      </c>
      <c r="D17" s="119">
        <f t="shared" si="6"/>
        <v>196832</v>
      </c>
      <c r="E17" s="122">
        <v>74359</v>
      </c>
      <c r="F17" s="122">
        <f>G17-E17</f>
        <v>286</v>
      </c>
      <c r="G17" s="131">
        <v>74645</v>
      </c>
      <c r="H17" s="120">
        <v>15015</v>
      </c>
      <c r="I17" s="122">
        <v>44316</v>
      </c>
      <c r="J17" s="122">
        <f t="shared" si="9"/>
        <v>-4126</v>
      </c>
      <c r="K17" s="122">
        <v>40190</v>
      </c>
      <c r="L17" s="122">
        <v>40900</v>
      </c>
      <c r="M17" s="122"/>
      <c r="N17" s="122">
        <v>40900</v>
      </c>
      <c r="O17" s="122">
        <v>19399</v>
      </c>
      <c r="P17" s="122">
        <v>3668</v>
      </c>
      <c r="Q17" s="123">
        <f t="shared" si="8"/>
        <v>803</v>
      </c>
      <c r="R17" s="124">
        <v>4471</v>
      </c>
      <c r="S17" s="123">
        <v>2619</v>
      </c>
      <c r="T17" s="123">
        <f t="shared" si="3"/>
        <v>-407</v>
      </c>
      <c r="U17" s="125">
        <v>2212</v>
      </c>
    </row>
    <row r="18" spans="1:21" ht="24" customHeight="1">
      <c r="A18" s="118" t="s">
        <v>157</v>
      </c>
      <c r="B18" s="119">
        <f>E18+H18+I18+L18+O18+P18+S18</f>
        <v>3281</v>
      </c>
      <c r="C18" s="119">
        <f t="shared" si="7"/>
        <v>3650</v>
      </c>
      <c r="D18" s="119">
        <f t="shared" si="6"/>
        <v>6931</v>
      </c>
      <c r="E18" s="122">
        <v>0</v>
      </c>
      <c r="F18" s="122"/>
      <c r="G18" s="126"/>
      <c r="H18" s="122">
        <v>0</v>
      </c>
      <c r="I18" s="122">
        <v>0</v>
      </c>
      <c r="J18" s="122"/>
      <c r="K18" s="122"/>
      <c r="L18" s="122">
        <v>2811</v>
      </c>
      <c r="M18" s="122"/>
      <c r="N18" s="122">
        <v>2811</v>
      </c>
      <c r="O18" s="122">
        <v>0</v>
      </c>
      <c r="P18" s="122">
        <v>0</v>
      </c>
      <c r="Q18" s="123"/>
      <c r="R18" s="124"/>
      <c r="S18" s="123">
        <v>470</v>
      </c>
      <c r="T18" s="123">
        <f t="shared" si="3"/>
        <v>3650</v>
      </c>
      <c r="U18" s="125">
        <v>4120</v>
      </c>
    </row>
    <row r="19" spans="1:21" ht="24" customHeight="1">
      <c r="A19" s="127" t="s">
        <v>146</v>
      </c>
      <c r="B19" s="119">
        <f>E19+H19+I19+L19+S19</f>
        <v>2072</v>
      </c>
      <c r="C19" s="119">
        <f t="shared" si="7"/>
        <v>4</v>
      </c>
      <c r="D19" s="119">
        <f>G19+H19+K19+N19+R19+U19</f>
        <v>2076</v>
      </c>
      <c r="E19" s="122">
        <v>2056</v>
      </c>
      <c r="F19" s="122"/>
      <c r="G19" s="126">
        <v>2056</v>
      </c>
      <c r="H19" s="122">
        <v>4</v>
      </c>
      <c r="I19" s="122">
        <v>0</v>
      </c>
      <c r="J19" s="122">
        <f t="shared" si="9"/>
        <v>4</v>
      </c>
      <c r="K19" s="122">
        <v>4</v>
      </c>
      <c r="L19" s="122">
        <v>0</v>
      </c>
      <c r="M19" s="122"/>
      <c r="N19" s="122"/>
      <c r="O19" s="122" t="s">
        <v>140</v>
      </c>
      <c r="P19" s="122" t="s">
        <v>140</v>
      </c>
      <c r="Q19" s="122"/>
      <c r="R19" s="126"/>
      <c r="S19" s="123">
        <v>12</v>
      </c>
      <c r="T19" s="123">
        <v>0</v>
      </c>
      <c r="U19" s="125">
        <v>12</v>
      </c>
    </row>
    <row r="20" spans="1:21" ht="24" customHeight="1">
      <c r="A20" s="127" t="s">
        <v>158</v>
      </c>
      <c r="B20" s="119">
        <f>E20++L20+P20+S20</f>
        <v>2582</v>
      </c>
      <c r="C20" s="119">
        <f t="shared" si="7"/>
        <v>1969</v>
      </c>
      <c r="D20" s="119">
        <f>G20+K20+N20+R20+U20</f>
        <v>4551</v>
      </c>
      <c r="E20" s="122"/>
      <c r="F20" s="122"/>
      <c r="G20" s="126"/>
      <c r="H20" s="122" t="s">
        <v>140</v>
      </c>
      <c r="I20" s="122"/>
      <c r="J20" s="122">
        <f t="shared" si="9"/>
        <v>1665</v>
      </c>
      <c r="K20" s="122">
        <v>1665</v>
      </c>
      <c r="L20" s="122">
        <v>1022</v>
      </c>
      <c r="M20" s="122"/>
      <c r="N20" s="122">
        <v>1022</v>
      </c>
      <c r="O20" s="122" t="s">
        <v>140</v>
      </c>
      <c r="P20" s="122">
        <v>1487</v>
      </c>
      <c r="Q20" s="123">
        <f>R20-P20</f>
        <v>323</v>
      </c>
      <c r="R20" s="126">
        <v>1810</v>
      </c>
      <c r="S20" s="123">
        <v>73</v>
      </c>
      <c r="T20" s="123">
        <f t="shared" si="3"/>
        <v>-19</v>
      </c>
      <c r="U20" s="125">
        <v>54</v>
      </c>
    </row>
    <row r="21" spans="1:21" ht="24" customHeight="1">
      <c r="A21" s="127" t="s">
        <v>147</v>
      </c>
      <c r="B21" s="119">
        <f>E21+O21</f>
        <v>1147</v>
      </c>
      <c r="C21" s="119">
        <f>F21+M21+Q21+T21</f>
        <v>0</v>
      </c>
      <c r="D21" s="119">
        <f>G21+N21+O21+R21</f>
        <v>1147</v>
      </c>
      <c r="E21" s="122">
        <v>0</v>
      </c>
      <c r="F21" s="122"/>
      <c r="G21" s="126"/>
      <c r="H21" s="122" t="s">
        <v>140</v>
      </c>
      <c r="I21" s="122" t="s">
        <v>140</v>
      </c>
      <c r="J21" s="122"/>
      <c r="K21" s="122"/>
      <c r="L21" s="122" t="s">
        <v>140</v>
      </c>
      <c r="M21" s="122"/>
      <c r="N21" s="122"/>
      <c r="O21" s="122">
        <v>1147</v>
      </c>
      <c r="P21" s="122" t="s">
        <v>140</v>
      </c>
      <c r="Q21" s="122"/>
      <c r="R21" s="126"/>
      <c r="S21" s="123" t="s">
        <v>140</v>
      </c>
      <c r="T21" s="123"/>
      <c r="U21" s="125"/>
    </row>
    <row r="22" spans="1:21" s="117" customFormat="1" ht="24" customHeight="1">
      <c r="A22" s="109" t="s">
        <v>148</v>
      </c>
      <c r="B22" s="113">
        <f>B7-B16</f>
        <v>33749</v>
      </c>
      <c r="C22" s="110"/>
      <c r="D22" s="113">
        <f>D7-D16</f>
        <v>-7147</v>
      </c>
      <c r="E22" s="113">
        <v>29290</v>
      </c>
      <c r="F22" s="113">
        <f>G22-E22</f>
        <v>-29290</v>
      </c>
      <c r="G22" s="130">
        <v>0</v>
      </c>
      <c r="H22" s="113">
        <v>2049</v>
      </c>
      <c r="I22" s="113">
        <v>-3506</v>
      </c>
      <c r="J22" s="113">
        <f>K22-I22</f>
        <v>-539</v>
      </c>
      <c r="K22" s="113">
        <f>K7-K16</f>
        <v>-4045</v>
      </c>
      <c r="L22" s="113">
        <v>6361</v>
      </c>
      <c r="M22" s="113">
        <f>N22-L22</f>
        <v>-5535</v>
      </c>
      <c r="N22" s="113">
        <f>N7-N16</f>
        <v>826</v>
      </c>
      <c r="O22" s="113">
        <v>470</v>
      </c>
      <c r="P22" s="113">
        <v>0</v>
      </c>
      <c r="Q22" s="113">
        <f>R22-P22</f>
        <v>-1016</v>
      </c>
      <c r="R22" s="113">
        <f>R7-R16</f>
        <v>-1016</v>
      </c>
      <c r="S22" s="114">
        <v>-915</v>
      </c>
      <c r="T22" s="114">
        <f t="shared" si="3"/>
        <v>-4516</v>
      </c>
      <c r="U22" s="113">
        <f>U7-U16</f>
        <v>-5431</v>
      </c>
    </row>
    <row r="23" spans="1:21" ht="24" customHeight="1">
      <c r="A23" s="118" t="s">
        <v>149</v>
      </c>
      <c r="B23" s="119">
        <f>E23+H23+I23+L23+O23+P23+S23</f>
        <v>518476</v>
      </c>
      <c r="C23" s="119">
        <f t="shared" si="7"/>
        <v>-38139</v>
      </c>
      <c r="D23" s="119">
        <f>G23+H23+K23+N23+O23+R23+U23</f>
        <v>480337</v>
      </c>
      <c r="E23" s="122">
        <v>363950</v>
      </c>
      <c r="F23" s="122">
        <f>G23-E23</f>
        <v>-27670</v>
      </c>
      <c r="G23" s="126">
        <v>336280</v>
      </c>
      <c r="H23" s="122">
        <v>27958</v>
      </c>
      <c r="I23" s="132">
        <v>2253</v>
      </c>
      <c r="J23" s="132">
        <f>K23-I23</f>
        <v>147</v>
      </c>
      <c r="K23" s="122">
        <v>2400</v>
      </c>
      <c r="L23" s="122">
        <v>92440</v>
      </c>
      <c r="M23" s="122">
        <f>N23-L23</f>
        <v>-5535</v>
      </c>
      <c r="N23" s="122">
        <v>86905</v>
      </c>
      <c r="O23" s="122">
        <v>10824</v>
      </c>
      <c r="P23" s="122">
        <v>3235</v>
      </c>
      <c r="Q23" s="123">
        <f>R23-P23</f>
        <v>-787</v>
      </c>
      <c r="R23" s="124">
        <v>2448</v>
      </c>
      <c r="S23" s="123">
        <v>17816</v>
      </c>
      <c r="T23" s="123">
        <f t="shared" si="3"/>
        <v>-4294</v>
      </c>
      <c r="U23" s="125">
        <v>13522</v>
      </c>
    </row>
    <row r="24" spans="1:21" ht="15.75" customHeight="1">
      <c r="A24" s="98"/>
      <c r="B24" s="133"/>
      <c r="C24" s="133"/>
      <c r="D24" s="133"/>
      <c r="E24" s="133"/>
      <c r="F24" s="133"/>
      <c r="G24" s="133"/>
      <c r="H24" s="98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</row>
  </sheetData>
  <mergeCells count="10">
    <mergeCell ref="A2:S2"/>
    <mergeCell ref="A5:A6"/>
    <mergeCell ref="B5:D5"/>
    <mergeCell ref="E5:G5"/>
    <mergeCell ref="H5:H6"/>
    <mergeCell ref="I5:K5"/>
    <mergeCell ref="L5:N5"/>
    <mergeCell ref="O5:O6"/>
    <mergeCell ref="P5:R5"/>
    <mergeCell ref="S5:U5"/>
  </mergeCells>
  <phoneticPr fontId="24" type="noConversion"/>
  <pageMargins left="0.23611111111111099" right="0.118055555555556" top="0.94444444444444398" bottom="0.98" header="0.51" footer="0.51"/>
  <pageSetup paperSize="9" scale="65" orientation="landscape" errors="blank" r:id="rId1"/>
  <headerFooter scaleWithDoc="0"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2"/>
  <sheetViews>
    <sheetView showGridLines="0" topLeftCell="B1" workbookViewId="0">
      <selection activeCell="D14" sqref="D14"/>
    </sheetView>
  </sheetViews>
  <sheetFormatPr defaultColWidth="8" defaultRowHeight="14.25"/>
  <cols>
    <col min="1" max="1" width="8" style="79" hidden="1" customWidth="1"/>
    <col min="2" max="2" width="22.375" style="79" customWidth="1"/>
    <col min="3" max="5" width="15.25" style="80" customWidth="1"/>
    <col min="6" max="6" width="22.625" style="79" customWidth="1"/>
    <col min="7" max="7" width="15.25" style="80" customWidth="1"/>
    <col min="8" max="8" width="15.625" style="80" customWidth="1"/>
    <col min="9" max="9" width="15.25" style="80" customWidth="1"/>
  </cols>
  <sheetData>
    <row r="1" spans="1:9">
      <c r="B1" s="134" t="s">
        <v>151</v>
      </c>
    </row>
    <row r="2" spans="1:9" ht="32.1" customHeight="1">
      <c r="A2" s="81"/>
      <c r="B2" s="154" t="s">
        <v>0</v>
      </c>
      <c r="C2" s="155"/>
      <c r="D2" s="156"/>
      <c r="E2" s="155"/>
      <c r="F2" s="155"/>
      <c r="G2" s="155"/>
      <c r="H2" s="156"/>
      <c r="I2" s="155"/>
    </row>
    <row r="3" spans="1:9" ht="15" customHeight="1">
      <c r="A3" s="82"/>
      <c r="B3" s="82"/>
      <c r="C3" s="83"/>
      <c r="D3" s="84"/>
      <c r="E3" s="83"/>
      <c r="F3" s="82"/>
      <c r="G3" s="83"/>
      <c r="H3" s="84"/>
      <c r="I3" s="83" t="s">
        <v>1</v>
      </c>
    </row>
    <row r="4" spans="1:9" ht="15" customHeight="1">
      <c r="A4" s="82"/>
      <c r="B4" s="85"/>
      <c r="C4" s="86"/>
      <c r="D4" s="87"/>
      <c r="E4" s="86"/>
      <c r="F4" s="85"/>
      <c r="G4" s="86"/>
      <c r="H4" s="86"/>
      <c r="I4" s="86" t="s">
        <v>2</v>
      </c>
    </row>
    <row r="5" spans="1:9" ht="26.25" customHeight="1">
      <c r="A5" s="88"/>
      <c r="B5" s="89" t="s">
        <v>3</v>
      </c>
      <c r="C5" s="89" t="s">
        <v>4</v>
      </c>
      <c r="D5" s="89" t="s">
        <v>5</v>
      </c>
      <c r="E5" s="89" t="s">
        <v>6</v>
      </c>
      <c r="F5" s="89" t="s">
        <v>7</v>
      </c>
      <c r="G5" s="89" t="s">
        <v>4</v>
      </c>
      <c r="H5" s="89" t="s">
        <v>5</v>
      </c>
      <c r="I5" s="89" t="s">
        <v>6</v>
      </c>
    </row>
    <row r="6" spans="1:9" ht="26.25" customHeight="1">
      <c r="A6" s="88"/>
      <c r="B6" s="90" t="s">
        <v>8</v>
      </c>
      <c r="C6" s="91">
        <v>97593</v>
      </c>
      <c r="D6" s="91">
        <f>E6-C6</f>
        <v>-38093</v>
      </c>
      <c r="E6" s="92">
        <v>59500</v>
      </c>
      <c r="F6" s="90" t="s">
        <v>9</v>
      </c>
      <c r="G6" s="91">
        <v>72645</v>
      </c>
      <c r="H6" s="91">
        <f>I6-G6</f>
        <v>0</v>
      </c>
      <c r="I6" s="91">
        <v>72645</v>
      </c>
    </row>
    <row r="7" spans="1:9" ht="26.25" customHeight="1">
      <c r="A7" s="88"/>
      <c r="B7" s="90" t="s">
        <v>10</v>
      </c>
      <c r="C7" s="91">
        <v>6378</v>
      </c>
      <c r="D7" s="91">
        <f t="shared" ref="D7:D21" si="0">E7-C7</f>
        <v>0</v>
      </c>
      <c r="E7" s="91">
        <v>6378</v>
      </c>
      <c r="F7" s="90" t="s">
        <v>11</v>
      </c>
      <c r="G7" s="91">
        <v>73</v>
      </c>
      <c r="H7" s="91">
        <f t="shared" ref="H7:H21" si="1">I7-G7</f>
        <v>0</v>
      </c>
      <c r="I7" s="91">
        <v>73</v>
      </c>
    </row>
    <row r="8" spans="1:9" ht="26.25" customHeight="1">
      <c r="A8" s="88"/>
      <c r="B8" s="90" t="s">
        <v>12</v>
      </c>
      <c r="C8" s="91">
        <v>0</v>
      </c>
      <c r="D8" s="91">
        <f t="shared" si="0"/>
        <v>0</v>
      </c>
      <c r="E8" s="91">
        <v>0</v>
      </c>
      <c r="F8" s="90" t="s">
        <v>13</v>
      </c>
      <c r="G8" s="91">
        <v>0</v>
      </c>
      <c r="H8" s="91">
        <f t="shared" si="1"/>
        <v>0</v>
      </c>
      <c r="I8" s="91">
        <v>0</v>
      </c>
    </row>
    <row r="9" spans="1:9" ht="26.25" customHeight="1">
      <c r="A9" s="88"/>
      <c r="B9" s="90" t="s">
        <v>14</v>
      </c>
      <c r="C9" s="91">
        <v>0</v>
      </c>
      <c r="D9" s="91">
        <f t="shared" si="0"/>
        <v>0</v>
      </c>
      <c r="E9" s="91">
        <v>0</v>
      </c>
      <c r="F9" s="90" t="s">
        <v>15</v>
      </c>
      <c r="G9" s="91">
        <v>1714</v>
      </c>
      <c r="H9" s="91">
        <f t="shared" si="1"/>
        <v>286</v>
      </c>
      <c r="I9" s="91">
        <v>2000</v>
      </c>
    </row>
    <row r="10" spans="1:9" ht="26.25" customHeight="1">
      <c r="A10" s="93"/>
      <c r="B10" s="90" t="s">
        <v>16</v>
      </c>
      <c r="C10" s="91">
        <v>1124</v>
      </c>
      <c r="D10" s="91">
        <f t="shared" si="0"/>
        <v>0</v>
      </c>
      <c r="E10" s="91">
        <v>1124</v>
      </c>
      <c r="F10" s="89" t="s">
        <v>17</v>
      </c>
      <c r="G10" s="91" t="s">
        <v>17</v>
      </c>
      <c r="H10" s="91" t="s">
        <v>17</v>
      </c>
      <c r="I10" s="91" t="s">
        <v>17</v>
      </c>
    </row>
    <row r="11" spans="1:9" ht="26.25" customHeight="1">
      <c r="A11" s="88"/>
      <c r="B11" s="90" t="s">
        <v>18</v>
      </c>
      <c r="C11" s="91">
        <v>31</v>
      </c>
      <c r="D11" s="91">
        <f t="shared" si="0"/>
        <v>10</v>
      </c>
      <c r="E11" s="91">
        <v>41</v>
      </c>
      <c r="F11" s="90" t="s">
        <v>19</v>
      </c>
      <c r="G11" s="91">
        <v>0</v>
      </c>
      <c r="H11" s="91">
        <f t="shared" si="1"/>
        <v>0</v>
      </c>
      <c r="I11" s="91">
        <v>0</v>
      </c>
    </row>
    <row r="12" spans="1:9" ht="26.25" customHeight="1">
      <c r="A12" s="93"/>
      <c r="B12" s="90" t="s">
        <v>20</v>
      </c>
      <c r="C12" s="91">
        <v>31</v>
      </c>
      <c r="D12" s="91">
        <f t="shared" si="0"/>
        <v>10</v>
      </c>
      <c r="E12" s="91">
        <v>41</v>
      </c>
      <c r="F12" s="89" t="s">
        <v>17</v>
      </c>
      <c r="G12" s="91">
        <v>0</v>
      </c>
      <c r="H12" s="91">
        <f t="shared" si="1"/>
        <v>0</v>
      </c>
      <c r="I12" s="91">
        <v>0</v>
      </c>
    </row>
    <row r="13" spans="1:9" ht="26.25" customHeight="1">
      <c r="A13" s="88"/>
      <c r="B13" s="90" t="s">
        <v>21</v>
      </c>
      <c r="C13" s="91">
        <v>579</v>
      </c>
      <c r="D13" s="91">
        <f t="shared" si="0"/>
        <v>0</v>
      </c>
      <c r="E13" s="92">
        <v>579</v>
      </c>
      <c r="F13" s="90" t="s">
        <v>22</v>
      </c>
      <c r="G13" s="91">
        <v>2056</v>
      </c>
      <c r="H13" s="91">
        <f t="shared" si="1"/>
        <v>0</v>
      </c>
      <c r="I13" s="91">
        <v>2056</v>
      </c>
    </row>
    <row r="14" spans="1:9" ht="26.25" customHeight="1">
      <c r="A14" s="88"/>
      <c r="B14" s="90" t="s">
        <v>23</v>
      </c>
      <c r="C14" s="91">
        <v>105705</v>
      </c>
      <c r="D14" s="91">
        <f t="shared" si="0"/>
        <v>-38083</v>
      </c>
      <c r="E14" s="91">
        <v>67622</v>
      </c>
      <c r="F14" s="90" t="s">
        <v>24</v>
      </c>
      <c r="G14" s="91">
        <v>76415</v>
      </c>
      <c r="H14" s="91">
        <f t="shared" si="1"/>
        <v>286</v>
      </c>
      <c r="I14" s="91">
        <v>76701</v>
      </c>
    </row>
    <row r="15" spans="1:9" ht="26.25" customHeight="1">
      <c r="A15" s="88"/>
      <c r="B15" s="90" t="s">
        <v>25</v>
      </c>
      <c r="C15" s="91">
        <v>0</v>
      </c>
      <c r="D15" s="91">
        <f t="shared" si="0"/>
        <v>9079</v>
      </c>
      <c r="E15" s="91">
        <v>9079</v>
      </c>
      <c r="F15" s="90" t="s">
        <v>26</v>
      </c>
      <c r="G15" s="91">
        <v>0</v>
      </c>
      <c r="H15" s="91">
        <f t="shared" si="1"/>
        <v>0</v>
      </c>
      <c r="I15" s="91">
        <v>0</v>
      </c>
    </row>
    <row r="16" spans="1:9" ht="26.25" customHeight="1">
      <c r="A16" s="93"/>
      <c r="B16" s="94" t="s">
        <v>27</v>
      </c>
      <c r="C16" s="91">
        <v>0</v>
      </c>
      <c r="D16" s="91">
        <f t="shared" si="0"/>
        <v>0</v>
      </c>
      <c r="E16" s="91">
        <v>0</v>
      </c>
      <c r="F16" s="94" t="s">
        <v>28</v>
      </c>
      <c r="G16" s="91">
        <v>0</v>
      </c>
      <c r="H16" s="91">
        <f t="shared" si="1"/>
        <v>0</v>
      </c>
      <c r="I16" s="91">
        <v>0</v>
      </c>
    </row>
    <row r="17" spans="1:9" ht="26.25" customHeight="1">
      <c r="A17" s="88"/>
      <c r="B17" s="90" t="s">
        <v>29</v>
      </c>
      <c r="C17" s="91">
        <v>0</v>
      </c>
      <c r="D17" s="91">
        <f t="shared" si="0"/>
        <v>0</v>
      </c>
      <c r="E17" s="91">
        <v>0</v>
      </c>
      <c r="F17" s="90" t="s">
        <v>30</v>
      </c>
      <c r="G17" s="91">
        <v>0</v>
      </c>
      <c r="H17" s="91">
        <f t="shared" si="1"/>
        <v>0</v>
      </c>
      <c r="I17" s="91">
        <v>0</v>
      </c>
    </row>
    <row r="18" spans="1:9" ht="26.25" customHeight="1">
      <c r="A18" s="93"/>
      <c r="B18" s="94" t="s">
        <v>31</v>
      </c>
      <c r="C18" s="91">
        <v>0</v>
      </c>
      <c r="D18" s="91">
        <f t="shared" si="0"/>
        <v>0</v>
      </c>
      <c r="E18" s="91">
        <v>0</v>
      </c>
      <c r="F18" s="94" t="s">
        <v>32</v>
      </c>
      <c r="G18" s="91">
        <v>0</v>
      </c>
      <c r="H18" s="91">
        <f t="shared" si="1"/>
        <v>0</v>
      </c>
      <c r="I18" s="91">
        <v>0</v>
      </c>
    </row>
    <row r="19" spans="1:9" ht="26.25" customHeight="1">
      <c r="A19" s="88"/>
      <c r="B19" s="90" t="s">
        <v>33</v>
      </c>
      <c r="C19" s="91">
        <v>105705</v>
      </c>
      <c r="D19" s="91">
        <f t="shared" si="0"/>
        <v>-29004</v>
      </c>
      <c r="E19" s="91">
        <v>76701</v>
      </c>
      <c r="F19" s="90" t="s">
        <v>34</v>
      </c>
      <c r="G19" s="91">
        <v>76415</v>
      </c>
      <c r="H19" s="91">
        <f t="shared" si="1"/>
        <v>286</v>
      </c>
      <c r="I19" s="91">
        <v>76701</v>
      </c>
    </row>
    <row r="20" spans="1:9" ht="26.25" customHeight="1">
      <c r="A20" s="88"/>
      <c r="B20" s="89" t="s">
        <v>17</v>
      </c>
      <c r="C20" s="91" t="s">
        <v>17</v>
      </c>
      <c r="D20" s="91" t="s">
        <v>17</v>
      </c>
      <c r="E20" s="91" t="s">
        <v>17</v>
      </c>
      <c r="F20" s="90" t="s">
        <v>35</v>
      </c>
      <c r="G20" s="91">
        <v>29290</v>
      </c>
      <c r="H20" s="91">
        <f t="shared" si="1"/>
        <v>-29290</v>
      </c>
      <c r="I20" s="91">
        <v>0</v>
      </c>
    </row>
    <row r="21" spans="1:9" ht="26.25" customHeight="1">
      <c r="A21" s="88"/>
      <c r="B21" s="90" t="s">
        <v>36</v>
      </c>
      <c r="C21" s="91">
        <v>334660</v>
      </c>
      <c r="D21" s="91">
        <f t="shared" si="0"/>
        <v>1620</v>
      </c>
      <c r="E21" s="91">
        <v>336280</v>
      </c>
      <c r="F21" s="90" t="s">
        <v>37</v>
      </c>
      <c r="G21" s="91">
        <v>363950</v>
      </c>
      <c r="H21" s="91">
        <f t="shared" si="1"/>
        <v>-27670</v>
      </c>
      <c r="I21" s="91">
        <v>336280</v>
      </c>
    </row>
    <row r="22" spans="1:9" ht="26.25" customHeight="1">
      <c r="A22" s="88"/>
      <c r="B22" s="89" t="s">
        <v>38</v>
      </c>
      <c r="C22" s="91">
        <v>440365</v>
      </c>
      <c r="D22" s="91">
        <v>-27384</v>
      </c>
      <c r="E22" s="91">
        <v>412981</v>
      </c>
      <c r="F22" s="89" t="s">
        <v>38</v>
      </c>
      <c r="G22" s="91">
        <v>440365</v>
      </c>
      <c r="H22" s="91">
        <v>-27384</v>
      </c>
      <c r="I22" s="91">
        <v>412981</v>
      </c>
    </row>
  </sheetData>
  <mergeCells count="1">
    <mergeCell ref="B2:I2"/>
  </mergeCells>
  <phoneticPr fontId="24" type="noConversion"/>
  <pageMargins left="0.62986111111111098" right="0.17" top="0.39305555555555599" bottom="0.23611111111111099" header="0.17" footer="0.27500000000000002"/>
  <pageSetup paperSize="9" scale="99" fitToWidth="0" pageOrder="overThenDown" orientation="landscape" errors="blank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showZeros="0" workbookViewId="0">
      <pane activePane="bottomRight" state="frozen"/>
      <selection activeCell="A11" sqref="A11"/>
    </sheetView>
  </sheetViews>
  <sheetFormatPr defaultColWidth="8" defaultRowHeight="14.25"/>
  <cols>
    <col min="1" max="1" width="44.5" style="2" customWidth="1"/>
    <col min="2" max="2" width="32.25" style="3" customWidth="1"/>
    <col min="3" max="3" width="26.625" style="3" customWidth="1"/>
    <col min="4" max="4" width="31.25" style="3" customWidth="1"/>
    <col min="5" max="16384" width="8" style="1"/>
  </cols>
  <sheetData>
    <row r="1" spans="1:4">
      <c r="A1" s="134" t="s">
        <v>152</v>
      </c>
    </row>
    <row r="2" spans="1:4" ht="29.25" customHeight="1">
      <c r="A2" s="157" t="s">
        <v>123</v>
      </c>
      <c r="B2" s="158"/>
      <c r="C2" s="158"/>
      <c r="D2" s="158"/>
    </row>
    <row r="3" spans="1:4" ht="15" customHeight="1">
      <c r="A3" s="4"/>
      <c r="B3" s="5"/>
      <c r="C3" s="5"/>
      <c r="D3" s="5"/>
    </row>
    <row r="4" spans="1:4" ht="21" customHeight="1">
      <c r="A4" s="6"/>
      <c r="B4" s="7"/>
      <c r="C4" s="8"/>
      <c r="D4" s="9" t="s">
        <v>2</v>
      </c>
    </row>
    <row r="5" spans="1:4" ht="25.5" customHeight="1">
      <c r="A5" s="10" t="s">
        <v>3</v>
      </c>
      <c r="B5" s="11" t="s">
        <v>4</v>
      </c>
      <c r="C5" s="12" t="s">
        <v>5</v>
      </c>
      <c r="D5" s="12" t="s">
        <v>6</v>
      </c>
    </row>
    <row r="6" spans="1:4" ht="27.75" customHeight="1">
      <c r="A6" s="13" t="s">
        <v>8</v>
      </c>
      <c r="B6" s="136">
        <v>19370</v>
      </c>
      <c r="C6" s="136">
        <v>2421</v>
      </c>
      <c r="D6" s="136">
        <f t="shared" ref="D6:D19" si="0">B6+C6</f>
        <v>21791</v>
      </c>
    </row>
    <row r="7" spans="1:4" ht="27.75" customHeight="1">
      <c r="A7" s="14" t="s">
        <v>10</v>
      </c>
      <c r="B7" s="136">
        <v>40</v>
      </c>
      <c r="C7" s="136">
        <v>0</v>
      </c>
      <c r="D7" s="136">
        <f t="shared" si="0"/>
        <v>40</v>
      </c>
    </row>
    <row r="8" spans="1:4" ht="27.75" customHeight="1">
      <c r="A8" s="14" t="s">
        <v>12</v>
      </c>
      <c r="B8" s="136">
        <v>21400</v>
      </c>
      <c r="C8" s="136">
        <v>-5573</v>
      </c>
      <c r="D8" s="136">
        <f t="shared" si="0"/>
        <v>15827</v>
      </c>
    </row>
    <row r="9" spans="1:4" ht="27.75" customHeight="1">
      <c r="A9" s="14" t="s">
        <v>124</v>
      </c>
      <c r="B9" s="136">
        <v>21400</v>
      </c>
      <c r="C9" s="136">
        <v>-5573</v>
      </c>
      <c r="D9" s="136">
        <f t="shared" si="0"/>
        <v>15827</v>
      </c>
    </row>
    <row r="10" spans="1:4" ht="27.75" customHeight="1">
      <c r="A10" s="15" t="s">
        <v>16</v>
      </c>
      <c r="B10" s="136">
        <v>0</v>
      </c>
      <c r="C10" s="136">
        <v>0</v>
      </c>
      <c r="D10" s="136">
        <f t="shared" si="0"/>
        <v>0</v>
      </c>
    </row>
    <row r="11" spans="1:4" ht="27.75" customHeight="1">
      <c r="A11" s="16" t="s">
        <v>18</v>
      </c>
      <c r="B11" s="136">
        <v>0</v>
      </c>
      <c r="C11" s="136">
        <v>0</v>
      </c>
      <c r="D11" s="136">
        <f t="shared" si="0"/>
        <v>0</v>
      </c>
    </row>
    <row r="12" spans="1:4" ht="27.75" customHeight="1">
      <c r="A12" s="16" t="s">
        <v>125</v>
      </c>
      <c r="B12" s="136">
        <v>0</v>
      </c>
      <c r="C12" s="136">
        <v>0</v>
      </c>
      <c r="D12" s="136">
        <f t="shared" si="0"/>
        <v>0</v>
      </c>
    </row>
    <row r="13" spans="1:4" ht="27.75" customHeight="1">
      <c r="A13" s="13" t="s">
        <v>21</v>
      </c>
      <c r="B13" s="136">
        <v>0</v>
      </c>
      <c r="C13" s="136">
        <v>14</v>
      </c>
      <c r="D13" s="136">
        <f t="shared" si="0"/>
        <v>14</v>
      </c>
    </row>
    <row r="14" spans="1:4" ht="27.75" customHeight="1">
      <c r="A14" s="14" t="s">
        <v>23</v>
      </c>
      <c r="B14" s="136">
        <v>40810</v>
      </c>
      <c r="C14" s="136">
        <v>-3138</v>
      </c>
      <c r="D14" s="136">
        <f t="shared" si="0"/>
        <v>37672</v>
      </c>
    </row>
    <row r="15" spans="1:4" ht="27.75" customHeight="1">
      <c r="A15" s="14" t="s">
        <v>25</v>
      </c>
      <c r="B15" s="136">
        <v>0</v>
      </c>
      <c r="C15" s="136">
        <v>142</v>
      </c>
      <c r="D15" s="136">
        <f t="shared" si="0"/>
        <v>142</v>
      </c>
    </row>
    <row r="16" spans="1:4" ht="27.75" customHeight="1">
      <c r="A16" s="14" t="s">
        <v>29</v>
      </c>
      <c r="B16" s="136">
        <v>0</v>
      </c>
      <c r="C16" s="136">
        <v>0</v>
      </c>
      <c r="D16" s="136">
        <f t="shared" si="0"/>
        <v>0</v>
      </c>
    </row>
    <row r="17" spans="1:4" ht="27.75" customHeight="1">
      <c r="A17" s="14" t="s">
        <v>33</v>
      </c>
      <c r="B17" s="136">
        <v>40810</v>
      </c>
      <c r="C17" s="136">
        <f>C14+C15+C16</f>
        <v>-2996</v>
      </c>
      <c r="D17" s="136">
        <f t="shared" si="0"/>
        <v>37814</v>
      </c>
    </row>
    <row r="18" spans="1:4" ht="27.75" customHeight="1">
      <c r="A18" s="14" t="s">
        <v>36</v>
      </c>
      <c r="B18" s="136">
        <v>6445</v>
      </c>
      <c r="C18" s="136">
        <v>0</v>
      </c>
      <c r="D18" s="136">
        <f t="shared" si="0"/>
        <v>6445</v>
      </c>
    </row>
    <row r="19" spans="1:4" ht="27.75" customHeight="1">
      <c r="A19" s="17" t="s">
        <v>38</v>
      </c>
      <c r="B19" s="137">
        <f>B17+B18</f>
        <v>47255</v>
      </c>
      <c r="C19" s="137">
        <f>C17+C18</f>
        <v>-2996</v>
      </c>
      <c r="D19" s="137">
        <f t="shared" si="0"/>
        <v>44259</v>
      </c>
    </row>
    <row r="20" spans="1:4" ht="21.75" customHeight="1">
      <c r="A20" s="10" t="s">
        <v>62</v>
      </c>
      <c r="B20" s="11" t="s">
        <v>4</v>
      </c>
      <c r="C20" s="11" t="s">
        <v>5</v>
      </c>
      <c r="D20" s="11" t="s">
        <v>6</v>
      </c>
    </row>
    <row r="21" spans="1:4" ht="27.75" customHeight="1">
      <c r="A21" s="16" t="s">
        <v>9</v>
      </c>
      <c r="B21" s="136">
        <v>44316</v>
      </c>
      <c r="C21" s="136">
        <v>-4126</v>
      </c>
      <c r="D21" s="136">
        <f t="shared" ref="D21:D30" si="1">B21+C21</f>
        <v>40190</v>
      </c>
    </row>
    <row r="22" spans="1:4" ht="27.75" customHeight="1">
      <c r="A22" s="16" t="s">
        <v>115</v>
      </c>
      <c r="B22" s="136">
        <v>0</v>
      </c>
      <c r="C22" s="136">
        <v>0</v>
      </c>
      <c r="D22" s="136">
        <f t="shared" si="1"/>
        <v>0</v>
      </c>
    </row>
    <row r="23" spans="1:4" ht="27.75" customHeight="1">
      <c r="A23" s="16" t="s">
        <v>116</v>
      </c>
      <c r="B23" s="136">
        <v>0</v>
      </c>
      <c r="C23" s="136">
        <v>4</v>
      </c>
      <c r="D23" s="136">
        <f t="shared" si="1"/>
        <v>4</v>
      </c>
    </row>
    <row r="24" spans="1:4" ht="27.75" customHeight="1">
      <c r="A24" s="16" t="s">
        <v>117</v>
      </c>
      <c r="B24" s="136">
        <v>44316</v>
      </c>
      <c r="C24" s="136">
        <f>C21+C22+C23</f>
        <v>-4122</v>
      </c>
      <c r="D24" s="136">
        <f t="shared" si="1"/>
        <v>40194</v>
      </c>
    </row>
    <row r="25" spans="1:4" ht="27.75" customHeight="1">
      <c r="A25" s="16" t="s">
        <v>118</v>
      </c>
      <c r="B25" s="136">
        <v>0</v>
      </c>
      <c r="C25" s="136">
        <v>0</v>
      </c>
      <c r="D25" s="136">
        <f t="shared" si="1"/>
        <v>0</v>
      </c>
    </row>
    <row r="26" spans="1:4" ht="27.75" customHeight="1">
      <c r="A26" s="16" t="s">
        <v>119</v>
      </c>
      <c r="B26" s="136">
        <v>0</v>
      </c>
      <c r="C26" s="136">
        <v>1665</v>
      </c>
      <c r="D26" s="136">
        <f t="shared" si="1"/>
        <v>1665</v>
      </c>
    </row>
    <row r="27" spans="1:4" ht="27.75" customHeight="1">
      <c r="A27" s="16" t="s">
        <v>120</v>
      </c>
      <c r="B27" s="136">
        <v>44316</v>
      </c>
      <c r="C27" s="136">
        <f>C24+C25+C26</f>
        <v>-2457</v>
      </c>
      <c r="D27" s="136">
        <f t="shared" si="1"/>
        <v>41859</v>
      </c>
    </row>
    <row r="28" spans="1:4" ht="27.75" customHeight="1">
      <c r="A28" s="16" t="s">
        <v>121</v>
      </c>
      <c r="B28" s="136">
        <v>-3506</v>
      </c>
      <c r="C28" s="136">
        <f>C17-C27</f>
        <v>-539</v>
      </c>
      <c r="D28" s="136">
        <f t="shared" si="1"/>
        <v>-4045</v>
      </c>
    </row>
    <row r="29" spans="1:4" ht="27.75" customHeight="1">
      <c r="A29" s="16" t="s">
        <v>122</v>
      </c>
      <c r="B29" s="136">
        <f>B18+B28</f>
        <v>2939</v>
      </c>
      <c r="C29" s="136">
        <f>C18+C28</f>
        <v>-539</v>
      </c>
      <c r="D29" s="136">
        <f t="shared" si="1"/>
        <v>2400</v>
      </c>
    </row>
    <row r="30" spans="1:4" ht="27.75" customHeight="1">
      <c r="A30" s="18" t="s">
        <v>38</v>
      </c>
      <c r="B30" s="136">
        <f>B27+B29</f>
        <v>47255</v>
      </c>
      <c r="C30" s="136">
        <f>C27+C29</f>
        <v>-2996</v>
      </c>
      <c r="D30" s="136">
        <f t="shared" si="1"/>
        <v>44259</v>
      </c>
    </row>
    <row r="31" spans="1:4" ht="27.75" customHeight="1">
      <c r="A31" s="19"/>
      <c r="B31" s="20"/>
      <c r="C31" s="20"/>
      <c r="D31" s="20"/>
    </row>
  </sheetData>
  <mergeCells count="1">
    <mergeCell ref="A2:D2"/>
  </mergeCells>
  <phoneticPr fontId="24" type="noConversion"/>
  <printOptions horizontalCentered="1"/>
  <pageMargins left="0.39305555555555599" right="0.39305555555555599" top="0.31458333333333299" bottom="0.196527777777778" header="0.51180555555555596" footer="0.27500000000000002"/>
  <pageSetup paperSize="9" scale="67" pageOrder="overThenDown" orientation="landscape" errors="blank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6"/>
  <sheetViews>
    <sheetView tabSelected="1" workbookViewId="0">
      <selection activeCell="B10" sqref="B10"/>
    </sheetView>
  </sheetViews>
  <sheetFormatPr defaultColWidth="9" defaultRowHeight="13.5"/>
  <cols>
    <col min="1" max="1" width="25" customWidth="1"/>
    <col min="2" max="5" width="14" customWidth="1"/>
    <col min="6" max="6" width="10.375" customWidth="1"/>
    <col min="7" max="7" width="15.25" customWidth="1"/>
    <col min="8" max="8" width="14" customWidth="1"/>
    <col min="9" max="9" width="8.75" customWidth="1"/>
    <col min="10" max="10" width="14.5" customWidth="1"/>
  </cols>
  <sheetData>
    <row r="1" spans="1:10">
      <c r="A1" s="134" t="s">
        <v>153</v>
      </c>
    </row>
    <row r="2" spans="1:10" ht="22.5">
      <c r="A2" s="166" t="s">
        <v>97</v>
      </c>
      <c r="B2" s="166"/>
      <c r="C2" s="167"/>
      <c r="D2" s="167"/>
      <c r="E2" s="166"/>
      <c r="F2" s="167"/>
      <c r="G2" s="167"/>
      <c r="H2" s="166"/>
      <c r="I2" s="167"/>
      <c r="J2" s="167"/>
    </row>
    <row r="3" spans="1:10" s="21" customFormat="1" ht="14.25">
      <c r="A3" s="22"/>
      <c r="B3" s="23"/>
      <c r="C3" s="24"/>
      <c r="D3" s="25"/>
      <c r="E3" s="23"/>
      <c r="F3" s="25"/>
      <c r="G3" s="25"/>
      <c r="H3" s="23"/>
      <c r="I3" s="25"/>
      <c r="J3" s="52" t="s">
        <v>2</v>
      </c>
    </row>
    <row r="4" spans="1:10" ht="17.25" customHeight="1">
      <c r="A4" s="164" t="s">
        <v>98</v>
      </c>
      <c r="B4" s="168" t="s">
        <v>99</v>
      </c>
      <c r="C4" s="169"/>
      <c r="D4" s="169"/>
      <c r="E4" s="168"/>
      <c r="F4" s="169"/>
      <c r="G4" s="169"/>
      <c r="H4" s="168"/>
      <c r="I4" s="169"/>
      <c r="J4" s="169"/>
    </row>
    <row r="5" spans="1:10" ht="17.25" customHeight="1">
      <c r="A5" s="164"/>
      <c r="B5" s="159" t="s">
        <v>100</v>
      </c>
      <c r="C5" s="159"/>
      <c r="D5" s="159"/>
      <c r="E5" s="159" t="s">
        <v>101</v>
      </c>
      <c r="F5" s="159"/>
      <c r="G5" s="159"/>
      <c r="H5" s="159" t="s">
        <v>102</v>
      </c>
      <c r="I5" s="159"/>
      <c r="J5" s="159"/>
    </row>
    <row r="6" spans="1:10" ht="17.25" customHeight="1">
      <c r="A6" s="164"/>
      <c r="B6" s="29" t="s">
        <v>103</v>
      </c>
      <c r="C6" s="29" t="s">
        <v>5</v>
      </c>
      <c r="D6" s="29" t="s">
        <v>6</v>
      </c>
      <c r="E6" s="30" t="s">
        <v>103</v>
      </c>
      <c r="F6" s="29" t="s">
        <v>5</v>
      </c>
      <c r="G6" s="31" t="s">
        <v>6</v>
      </c>
      <c r="H6" s="32" t="s">
        <v>103</v>
      </c>
      <c r="I6" s="53" t="s">
        <v>5</v>
      </c>
      <c r="J6" s="32" t="s">
        <v>6</v>
      </c>
    </row>
    <row r="7" spans="1:10" ht="17.25" customHeight="1">
      <c r="A7" s="33" t="s">
        <v>104</v>
      </c>
      <c r="B7" s="34">
        <v>50015</v>
      </c>
      <c r="C7" s="34">
        <f>D7-B7</f>
        <v>-5535</v>
      </c>
      <c r="D7" s="34">
        <v>44480</v>
      </c>
      <c r="E7" s="35">
        <v>33145</v>
      </c>
      <c r="F7" s="36">
        <f>G7-E7</f>
        <v>-5535</v>
      </c>
      <c r="G7" s="37">
        <v>27610</v>
      </c>
      <c r="H7" s="38">
        <v>16870</v>
      </c>
      <c r="I7" s="36">
        <f>J7-H7</f>
        <v>0</v>
      </c>
      <c r="J7" s="37">
        <v>16870</v>
      </c>
    </row>
    <row r="8" spans="1:10" ht="17.25" customHeight="1">
      <c r="A8" s="33" t="s">
        <v>105</v>
      </c>
      <c r="B8" s="34">
        <v>38177</v>
      </c>
      <c r="C8" s="34">
        <f t="shared" ref="C8:C20" si="0">D8-B8</f>
        <v>-5535</v>
      </c>
      <c r="D8" s="34">
        <v>32642</v>
      </c>
      <c r="E8" s="35">
        <v>33145</v>
      </c>
      <c r="F8" s="36">
        <f t="shared" ref="F8:F20" si="1">G8-E8</f>
        <v>-5535</v>
      </c>
      <c r="G8" s="37">
        <v>27610</v>
      </c>
      <c r="H8" s="38">
        <v>5032</v>
      </c>
      <c r="I8" s="36">
        <f t="shared" ref="I8:I20" si="2">J8-H8</f>
        <v>0</v>
      </c>
      <c r="J8" s="37">
        <v>5032</v>
      </c>
    </row>
    <row r="9" spans="1:10" ht="17.25" customHeight="1">
      <c r="A9" s="39" t="s">
        <v>106</v>
      </c>
      <c r="B9" s="34">
        <v>11838</v>
      </c>
      <c r="C9" s="34">
        <f t="shared" si="0"/>
        <v>0</v>
      </c>
      <c r="D9" s="34">
        <v>11838</v>
      </c>
      <c r="E9" s="35">
        <v>0</v>
      </c>
      <c r="F9" s="36">
        <f t="shared" si="1"/>
        <v>0</v>
      </c>
      <c r="G9" s="37">
        <v>0</v>
      </c>
      <c r="H9" s="38">
        <v>11838</v>
      </c>
      <c r="I9" s="36">
        <f t="shared" si="2"/>
        <v>0</v>
      </c>
      <c r="J9" s="37">
        <v>11838</v>
      </c>
    </row>
    <row r="10" spans="1:10" ht="17.25" customHeight="1">
      <c r="A10" s="40" t="s">
        <v>10</v>
      </c>
      <c r="B10" s="41">
        <v>1054</v>
      </c>
      <c r="C10" s="34">
        <f t="shared" si="0"/>
        <v>0</v>
      </c>
      <c r="D10" s="41">
        <v>1054</v>
      </c>
      <c r="E10" s="35">
        <v>1054</v>
      </c>
      <c r="F10" s="36">
        <f t="shared" si="1"/>
        <v>0</v>
      </c>
      <c r="G10" s="37">
        <v>1054</v>
      </c>
      <c r="H10" s="37">
        <v>0</v>
      </c>
      <c r="I10" s="36">
        <f t="shared" si="2"/>
        <v>0</v>
      </c>
      <c r="J10" s="37">
        <v>0</v>
      </c>
    </row>
    <row r="11" spans="1:10" ht="17.25" customHeight="1">
      <c r="A11" s="33" t="s">
        <v>12</v>
      </c>
      <c r="B11" s="34">
        <v>0</v>
      </c>
      <c r="C11" s="34">
        <f t="shared" si="0"/>
        <v>0</v>
      </c>
      <c r="D11" s="34">
        <v>0</v>
      </c>
      <c r="E11" s="35">
        <v>0</v>
      </c>
      <c r="F11" s="36">
        <f t="shared" si="1"/>
        <v>0</v>
      </c>
      <c r="G11" s="37">
        <v>0</v>
      </c>
      <c r="H11" s="37" t="s">
        <v>107</v>
      </c>
      <c r="I11" s="37" t="s">
        <v>107</v>
      </c>
      <c r="J11" s="37" t="s">
        <v>107</v>
      </c>
    </row>
    <row r="12" spans="1:10" ht="17.25" customHeight="1">
      <c r="A12" s="33" t="s">
        <v>46</v>
      </c>
      <c r="B12" s="34">
        <v>0</v>
      </c>
      <c r="C12" s="34">
        <f t="shared" si="0"/>
        <v>0</v>
      </c>
      <c r="D12" s="34">
        <v>0</v>
      </c>
      <c r="E12" s="35">
        <v>0</v>
      </c>
      <c r="F12" s="36">
        <f t="shared" si="1"/>
        <v>0</v>
      </c>
      <c r="G12" s="37">
        <v>0</v>
      </c>
      <c r="H12" s="37">
        <v>0</v>
      </c>
      <c r="I12" s="36">
        <f t="shared" si="2"/>
        <v>0</v>
      </c>
      <c r="J12" s="37">
        <v>0</v>
      </c>
    </row>
    <row r="13" spans="1:10" ht="17.25" customHeight="1">
      <c r="A13" s="33" t="s">
        <v>108</v>
      </c>
      <c r="B13" s="34">
        <v>0</v>
      </c>
      <c r="C13" s="34">
        <f t="shared" si="0"/>
        <v>0</v>
      </c>
      <c r="D13" s="34">
        <v>0</v>
      </c>
      <c r="E13" s="35">
        <v>0</v>
      </c>
      <c r="F13" s="36">
        <f t="shared" si="1"/>
        <v>0</v>
      </c>
      <c r="G13" s="37">
        <v>0</v>
      </c>
      <c r="H13" s="37">
        <v>0</v>
      </c>
      <c r="I13" s="36">
        <f t="shared" si="2"/>
        <v>0</v>
      </c>
      <c r="J13" s="37">
        <v>0</v>
      </c>
    </row>
    <row r="14" spans="1:10" ht="17.25" customHeight="1">
      <c r="A14" s="33" t="s">
        <v>79</v>
      </c>
      <c r="B14" s="34">
        <v>25</v>
      </c>
      <c r="C14" s="34">
        <f t="shared" si="0"/>
        <v>0</v>
      </c>
      <c r="D14" s="34">
        <v>25</v>
      </c>
      <c r="E14" s="35" t="s">
        <v>107</v>
      </c>
      <c r="F14" s="35" t="s">
        <v>107</v>
      </c>
      <c r="G14" s="42" t="s">
        <v>107</v>
      </c>
      <c r="H14" s="38">
        <v>25</v>
      </c>
      <c r="I14" s="36">
        <f t="shared" si="2"/>
        <v>0</v>
      </c>
      <c r="J14" s="37">
        <v>25</v>
      </c>
    </row>
    <row r="15" spans="1:10" ht="17.25" customHeight="1">
      <c r="A15" s="33" t="s">
        <v>81</v>
      </c>
      <c r="B15" s="34">
        <v>51094</v>
      </c>
      <c r="C15" s="34">
        <f t="shared" si="0"/>
        <v>-5535</v>
      </c>
      <c r="D15" s="34">
        <v>45559</v>
      </c>
      <c r="E15" s="35">
        <v>34199</v>
      </c>
      <c r="F15" s="36">
        <f t="shared" si="1"/>
        <v>-5535</v>
      </c>
      <c r="G15" s="37">
        <v>28664</v>
      </c>
      <c r="H15" s="38">
        <v>16895</v>
      </c>
      <c r="I15" s="36">
        <f t="shared" si="2"/>
        <v>0</v>
      </c>
      <c r="J15" s="37">
        <v>16895</v>
      </c>
    </row>
    <row r="16" spans="1:10" ht="17.25" customHeight="1">
      <c r="A16" s="33" t="s">
        <v>83</v>
      </c>
      <c r="B16" s="34">
        <v>0</v>
      </c>
      <c r="C16" s="34">
        <f t="shared" si="0"/>
        <v>0</v>
      </c>
      <c r="D16" s="34">
        <v>0</v>
      </c>
      <c r="E16" s="35">
        <v>0</v>
      </c>
      <c r="F16" s="36">
        <f t="shared" si="1"/>
        <v>0</v>
      </c>
      <c r="G16" s="37">
        <v>0</v>
      </c>
      <c r="H16" s="37">
        <v>0</v>
      </c>
      <c r="I16" s="36">
        <f t="shared" si="2"/>
        <v>0</v>
      </c>
      <c r="J16" s="37">
        <v>0</v>
      </c>
    </row>
    <row r="17" spans="1:10" ht="17.25" customHeight="1">
      <c r="A17" s="33" t="s">
        <v>88</v>
      </c>
      <c r="B17" s="34">
        <v>0</v>
      </c>
      <c r="C17" s="34">
        <f t="shared" si="0"/>
        <v>0</v>
      </c>
      <c r="D17" s="34">
        <v>0</v>
      </c>
      <c r="E17" s="35">
        <v>0</v>
      </c>
      <c r="F17" s="36">
        <f t="shared" si="1"/>
        <v>0</v>
      </c>
      <c r="G17" s="37">
        <v>0</v>
      </c>
      <c r="H17" s="37">
        <v>0</v>
      </c>
      <c r="I17" s="36">
        <f t="shared" si="2"/>
        <v>0</v>
      </c>
      <c r="J17" s="37">
        <v>0</v>
      </c>
    </row>
    <row r="18" spans="1:10" ht="17.25" customHeight="1">
      <c r="A18" s="33" t="s">
        <v>90</v>
      </c>
      <c r="B18" s="34">
        <v>51094</v>
      </c>
      <c r="C18" s="34">
        <f t="shared" si="0"/>
        <v>-5535</v>
      </c>
      <c r="D18" s="34">
        <v>45559</v>
      </c>
      <c r="E18" s="35">
        <v>34199</v>
      </c>
      <c r="F18" s="36">
        <f t="shared" si="1"/>
        <v>-5535</v>
      </c>
      <c r="G18" s="37">
        <v>28664</v>
      </c>
      <c r="H18" s="38">
        <v>16895</v>
      </c>
      <c r="I18" s="36">
        <f t="shared" si="2"/>
        <v>0</v>
      </c>
      <c r="J18" s="37">
        <v>16895</v>
      </c>
    </row>
    <row r="19" spans="1:10" ht="17.25" customHeight="1">
      <c r="A19" s="33" t="s">
        <v>95</v>
      </c>
      <c r="B19" s="34">
        <v>86079</v>
      </c>
      <c r="C19" s="34">
        <f t="shared" si="0"/>
        <v>0</v>
      </c>
      <c r="D19" s="34">
        <v>86079</v>
      </c>
      <c r="E19" s="35">
        <v>85262</v>
      </c>
      <c r="F19" s="36">
        <f t="shared" si="1"/>
        <v>0</v>
      </c>
      <c r="G19" s="37">
        <v>85262</v>
      </c>
      <c r="H19" s="38">
        <v>817</v>
      </c>
      <c r="I19" s="36">
        <f t="shared" si="2"/>
        <v>0</v>
      </c>
      <c r="J19" s="37">
        <v>817</v>
      </c>
    </row>
    <row r="20" spans="1:10" ht="17.25" customHeight="1">
      <c r="A20" s="26" t="s">
        <v>109</v>
      </c>
      <c r="B20" s="34">
        <v>137173</v>
      </c>
      <c r="C20" s="34">
        <f t="shared" si="0"/>
        <v>-5535</v>
      </c>
      <c r="D20" s="34">
        <v>131638</v>
      </c>
      <c r="E20" s="35">
        <v>119461</v>
      </c>
      <c r="F20" s="36">
        <f t="shared" si="1"/>
        <v>-5535</v>
      </c>
      <c r="G20" s="37">
        <v>113926</v>
      </c>
      <c r="H20" s="38">
        <v>17712</v>
      </c>
      <c r="I20" s="36">
        <f t="shared" si="2"/>
        <v>0</v>
      </c>
      <c r="J20" s="37">
        <v>17712</v>
      </c>
    </row>
    <row r="21" spans="1:10" ht="17.25" customHeight="1">
      <c r="A21" s="164" t="s">
        <v>98</v>
      </c>
      <c r="B21" s="159" t="s">
        <v>100</v>
      </c>
      <c r="C21" s="159"/>
      <c r="D21" s="159"/>
      <c r="E21" s="160" t="s">
        <v>101</v>
      </c>
      <c r="F21" s="161"/>
      <c r="G21" s="162"/>
      <c r="H21" s="163" t="s">
        <v>102</v>
      </c>
      <c r="I21" s="163"/>
      <c r="J21" s="163"/>
    </row>
    <row r="22" spans="1:10" ht="17.25" customHeight="1">
      <c r="A22" s="165"/>
      <c r="B22" s="28" t="s">
        <v>103</v>
      </c>
      <c r="C22" s="28" t="s">
        <v>5</v>
      </c>
      <c r="D22" s="28" t="s">
        <v>6</v>
      </c>
      <c r="E22" s="43" t="s">
        <v>103</v>
      </c>
      <c r="F22" s="46" t="s">
        <v>5</v>
      </c>
      <c r="G22" s="44" t="s">
        <v>6</v>
      </c>
      <c r="H22" s="45" t="s">
        <v>103</v>
      </c>
      <c r="I22" s="54" t="s">
        <v>5</v>
      </c>
      <c r="J22" s="45" t="s">
        <v>6</v>
      </c>
    </row>
    <row r="23" spans="1:10" ht="17.25" customHeight="1">
      <c r="A23" s="33" t="s">
        <v>110</v>
      </c>
      <c r="B23" s="34">
        <v>40900</v>
      </c>
      <c r="C23" s="34">
        <f>D23-B23</f>
        <v>0</v>
      </c>
      <c r="D23" s="34">
        <v>40900</v>
      </c>
      <c r="E23" s="35">
        <v>23278</v>
      </c>
      <c r="F23" s="36">
        <f>G23-E23</f>
        <v>0</v>
      </c>
      <c r="G23" s="37">
        <v>23278</v>
      </c>
      <c r="H23" s="38">
        <v>17622</v>
      </c>
      <c r="I23" s="36">
        <f>J23-H23</f>
        <v>0</v>
      </c>
      <c r="J23" s="37">
        <v>17622</v>
      </c>
    </row>
    <row r="24" spans="1:10" ht="17.25" customHeight="1">
      <c r="A24" s="33" t="s">
        <v>111</v>
      </c>
      <c r="B24" s="34">
        <v>14797</v>
      </c>
      <c r="C24" s="34">
        <f t="shared" ref="C24:C36" si="3">D24-B24</f>
        <v>0</v>
      </c>
      <c r="D24" s="34">
        <v>14797</v>
      </c>
      <c r="E24" s="35">
        <v>14797</v>
      </c>
      <c r="F24" s="36">
        <f t="shared" ref="F24:F36" si="4">G24-E24</f>
        <v>0</v>
      </c>
      <c r="G24" s="37">
        <v>14797</v>
      </c>
      <c r="H24" s="38">
        <v>0</v>
      </c>
      <c r="I24" s="36">
        <f t="shared" ref="I24:I36" si="5">J24-H24</f>
        <v>0</v>
      </c>
      <c r="J24" s="37">
        <v>0</v>
      </c>
    </row>
    <row r="25" spans="1:10" ht="17.25" customHeight="1">
      <c r="A25" s="39" t="s">
        <v>112</v>
      </c>
      <c r="B25" s="34">
        <v>23597</v>
      </c>
      <c r="C25" s="34">
        <f t="shared" si="3"/>
        <v>0</v>
      </c>
      <c r="D25" s="34">
        <v>23597</v>
      </c>
      <c r="E25" s="35">
        <v>5975</v>
      </c>
      <c r="F25" s="36">
        <f t="shared" si="4"/>
        <v>0</v>
      </c>
      <c r="G25" s="37">
        <v>5975</v>
      </c>
      <c r="H25" s="47">
        <v>17622</v>
      </c>
      <c r="I25" s="36">
        <f t="shared" si="5"/>
        <v>0</v>
      </c>
      <c r="J25" s="55">
        <v>17622</v>
      </c>
    </row>
    <row r="26" spans="1:10" ht="17.25" customHeight="1">
      <c r="A26" s="48" t="s">
        <v>113</v>
      </c>
      <c r="B26" s="34">
        <v>1161</v>
      </c>
      <c r="C26" s="34">
        <f t="shared" si="3"/>
        <v>0</v>
      </c>
      <c r="D26" s="34">
        <v>1161</v>
      </c>
      <c r="E26" s="35">
        <v>1161</v>
      </c>
      <c r="F26" s="36">
        <f t="shared" si="4"/>
        <v>0</v>
      </c>
      <c r="G26" s="37">
        <v>1161</v>
      </c>
      <c r="H26" s="49" t="s">
        <v>107</v>
      </c>
      <c r="I26" s="49" t="s">
        <v>107</v>
      </c>
      <c r="J26" s="49" t="s">
        <v>107</v>
      </c>
    </row>
    <row r="27" spans="1:10" ht="17.25" customHeight="1">
      <c r="A27" s="48" t="s">
        <v>114</v>
      </c>
      <c r="B27" s="34">
        <v>1345</v>
      </c>
      <c r="C27" s="34">
        <f t="shared" si="3"/>
        <v>0</v>
      </c>
      <c r="D27" s="34">
        <v>1345</v>
      </c>
      <c r="E27" s="35">
        <v>1345</v>
      </c>
      <c r="F27" s="36">
        <f t="shared" si="4"/>
        <v>0</v>
      </c>
      <c r="G27" s="37">
        <v>1345</v>
      </c>
      <c r="H27" s="50" t="s">
        <v>107</v>
      </c>
      <c r="I27" s="50" t="s">
        <v>107</v>
      </c>
      <c r="J27" s="50" t="s">
        <v>107</v>
      </c>
    </row>
    <row r="28" spans="1:10" ht="17.25" customHeight="1">
      <c r="A28" s="40" t="s">
        <v>115</v>
      </c>
      <c r="B28" s="34">
        <v>2811</v>
      </c>
      <c r="C28" s="34">
        <f t="shared" si="3"/>
        <v>0</v>
      </c>
      <c r="D28" s="34">
        <v>2811</v>
      </c>
      <c r="E28" s="35">
        <v>2811</v>
      </c>
      <c r="F28" s="36">
        <f t="shared" si="4"/>
        <v>0</v>
      </c>
      <c r="G28" s="37">
        <v>2811</v>
      </c>
      <c r="H28" s="37">
        <v>0</v>
      </c>
      <c r="I28" s="36">
        <f t="shared" si="5"/>
        <v>0</v>
      </c>
      <c r="J28" s="37">
        <v>0</v>
      </c>
    </row>
    <row r="29" spans="1:10" ht="17.25" customHeight="1">
      <c r="A29" s="33" t="s">
        <v>116</v>
      </c>
      <c r="B29" s="34">
        <v>0</v>
      </c>
      <c r="C29" s="34">
        <f t="shared" si="3"/>
        <v>0</v>
      </c>
      <c r="D29" s="34">
        <v>0</v>
      </c>
      <c r="E29" s="35" t="s">
        <v>107</v>
      </c>
      <c r="F29" s="35" t="s">
        <v>107</v>
      </c>
      <c r="G29" s="42" t="s">
        <v>107</v>
      </c>
      <c r="H29" s="37">
        <v>0</v>
      </c>
      <c r="I29" s="36">
        <f t="shared" si="5"/>
        <v>0</v>
      </c>
      <c r="J29" s="37">
        <v>0</v>
      </c>
    </row>
    <row r="30" spans="1:10" ht="17.25" customHeight="1">
      <c r="A30" s="33" t="s">
        <v>117</v>
      </c>
      <c r="B30" s="34">
        <v>43711</v>
      </c>
      <c r="C30" s="34">
        <f t="shared" si="3"/>
        <v>0</v>
      </c>
      <c r="D30" s="34">
        <v>43711</v>
      </c>
      <c r="E30" s="35">
        <v>26088</v>
      </c>
      <c r="F30" s="36">
        <f t="shared" si="4"/>
        <v>0</v>
      </c>
      <c r="G30" s="37">
        <v>26088</v>
      </c>
      <c r="H30" s="38">
        <v>17622</v>
      </c>
      <c r="I30" s="36">
        <f t="shared" si="5"/>
        <v>0</v>
      </c>
      <c r="J30" s="37">
        <v>17622</v>
      </c>
    </row>
    <row r="31" spans="1:10" ht="17.25" customHeight="1">
      <c r="A31" s="33" t="s">
        <v>118</v>
      </c>
      <c r="B31" s="34">
        <v>0</v>
      </c>
      <c r="C31" s="34">
        <f t="shared" si="3"/>
        <v>0</v>
      </c>
      <c r="D31" s="34">
        <v>0</v>
      </c>
      <c r="E31" s="35">
        <v>0</v>
      </c>
      <c r="F31" s="36">
        <f t="shared" si="4"/>
        <v>0</v>
      </c>
      <c r="G31" s="37">
        <v>0</v>
      </c>
      <c r="H31" s="37">
        <v>0</v>
      </c>
      <c r="I31" s="36">
        <f t="shared" si="5"/>
        <v>0</v>
      </c>
      <c r="J31" s="37">
        <v>0</v>
      </c>
    </row>
    <row r="32" spans="1:10" ht="17.25" customHeight="1">
      <c r="A32" s="33" t="s">
        <v>119</v>
      </c>
      <c r="B32" s="34">
        <v>1022</v>
      </c>
      <c r="C32" s="34">
        <f t="shared" si="3"/>
        <v>0</v>
      </c>
      <c r="D32" s="34">
        <v>1022</v>
      </c>
      <c r="E32" s="35">
        <v>1022</v>
      </c>
      <c r="F32" s="36">
        <f t="shared" si="4"/>
        <v>0</v>
      </c>
      <c r="G32" s="37">
        <v>1022</v>
      </c>
      <c r="H32" s="37">
        <v>0</v>
      </c>
      <c r="I32" s="36">
        <f t="shared" si="5"/>
        <v>0</v>
      </c>
      <c r="J32" s="37">
        <v>0</v>
      </c>
    </row>
    <row r="33" spans="1:10" ht="17.25" customHeight="1">
      <c r="A33" s="33" t="s">
        <v>120</v>
      </c>
      <c r="B33" s="34">
        <v>44733</v>
      </c>
      <c r="C33" s="34">
        <f t="shared" si="3"/>
        <v>0</v>
      </c>
      <c r="D33" s="34">
        <v>44733</v>
      </c>
      <c r="E33" s="35">
        <v>27110</v>
      </c>
      <c r="F33" s="36">
        <f t="shared" si="4"/>
        <v>0</v>
      </c>
      <c r="G33" s="42">
        <v>27110</v>
      </c>
      <c r="H33" s="38">
        <v>17622</v>
      </c>
      <c r="I33" s="36">
        <f t="shared" si="5"/>
        <v>0</v>
      </c>
      <c r="J33" s="37">
        <v>17622</v>
      </c>
    </row>
    <row r="34" spans="1:10" ht="17.25" customHeight="1">
      <c r="A34" s="33" t="s">
        <v>121</v>
      </c>
      <c r="B34" s="34">
        <v>6361</v>
      </c>
      <c r="C34" s="34">
        <f t="shared" si="3"/>
        <v>-5535</v>
      </c>
      <c r="D34" s="34">
        <v>826</v>
      </c>
      <c r="E34" s="35">
        <v>7089</v>
      </c>
      <c r="F34" s="36">
        <f t="shared" si="4"/>
        <v>-5535</v>
      </c>
      <c r="G34" s="42">
        <v>1554</v>
      </c>
      <c r="H34" s="38">
        <v>-728</v>
      </c>
      <c r="I34" s="36">
        <f t="shared" si="5"/>
        <v>0</v>
      </c>
      <c r="J34" s="37">
        <v>-728</v>
      </c>
    </row>
    <row r="35" spans="1:10" ht="17.25" customHeight="1">
      <c r="A35" s="33" t="s">
        <v>122</v>
      </c>
      <c r="B35" s="34">
        <v>92440</v>
      </c>
      <c r="C35" s="34">
        <f t="shared" si="3"/>
        <v>-5535</v>
      </c>
      <c r="D35" s="34">
        <v>86905</v>
      </c>
      <c r="E35" s="35">
        <v>92351</v>
      </c>
      <c r="F35" s="36">
        <f t="shared" si="4"/>
        <v>-5535</v>
      </c>
      <c r="G35" s="42">
        <v>86816</v>
      </c>
      <c r="H35" s="38">
        <v>89</v>
      </c>
      <c r="I35" s="36">
        <f t="shared" si="5"/>
        <v>0</v>
      </c>
      <c r="J35" s="37">
        <v>89</v>
      </c>
    </row>
    <row r="36" spans="1:10" ht="17.25" customHeight="1">
      <c r="A36" s="26" t="s">
        <v>109</v>
      </c>
      <c r="B36" s="34">
        <v>137173</v>
      </c>
      <c r="C36" s="34">
        <f t="shared" si="3"/>
        <v>-5535</v>
      </c>
      <c r="D36" s="34">
        <v>131638</v>
      </c>
      <c r="E36" s="51">
        <v>119461</v>
      </c>
      <c r="F36" s="36">
        <f t="shared" si="4"/>
        <v>-5535</v>
      </c>
      <c r="G36" s="42">
        <v>113926</v>
      </c>
      <c r="H36" s="47">
        <v>17712</v>
      </c>
      <c r="I36" s="36">
        <f t="shared" si="5"/>
        <v>0</v>
      </c>
      <c r="J36" s="37">
        <v>17712</v>
      </c>
    </row>
  </sheetData>
  <mergeCells count="10">
    <mergeCell ref="A2:J2"/>
    <mergeCell ref="B4:J4"/>
    <mergeCell ref="B5:D5"/>
    <mergeCell ref="E5:G5"/>
    <mergeCell ref="H5:J5"/>
    <mergeCell ref="B21:D21"/>
    <mergeCell ref="E21:G21"/>
    <mergeCell ref="H21:J21"/>
    <mergeCell ref="A4:A6"/>
    <mergeCell ref="A21:A22"/>
  </mergeCells>
  <phoneticPr fontId="24" type="noConversion"/>
  <printOptions horizontalCentered="1"/>
  <pageMargins left="0.23622047244094499" right="0.15748031496063" top="0.35416666666666702" bottom="0.196527777777778" header="0.15748031496063" footer="0.156944444444444"/>
  <pageSetup paperSize="9"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8"/>
  <sheetViews>
    <sheetView workbookViewId="0"/>
  </sheetViews>
  <sheetFormatPr defaultColWidth="9" defaultRowHeight="13.5"/>
  <cols>
    <col min="1" max="1" width="17.25" customWidth="1"/>
    <col min="2" max="4" width="14.625" style="63" customWidth="1"/>
    <col min="5" max="5" width="20.375" customWidth="1"/>
    <col min="6" max="8" width="14.625" style="63" customWidth="1"/>
  </cols>
  <sheetData>
    <row r="1" spans="1:8">
      <c r="A1" s="134" t="s">
        <v>154</v>
      </c>
    </row>
    <row r="2" spans="1:8" ht="32.25">
      <c r="A2" s="170" t="s">
        <v>39</v>
      </c>
      <c r="B2" s="171"/>
      <c r="C2" s="172"/>
      <c r="D2" s="171"/>
      <c r="E2" s="171"/>
      <c r="F2" s="171"/>
      <c r="G2" s="172"/>
      <c r="H2" s="171"/>
    </row>
    <row r="3" spans="1:8">
      <c r="A3" s="64"/>
      <c r="B3" s="65"/>
      <c r="C3" s="66"/>
      <c r="D3" s="65"/>
      <c r="E3" s="64"/>
      <c r="F3" s="65"/>
      <c r="G3" s="66"/>
      <c r="H3" s="65" t="s">
        <v>40</v>
      </c>
    </row>
    <row r="4" spans="1:8">
      <c r="A4" s="67"/>
      <c r="B4" s="68"/>
      <c r="C4" s="69"/>
      <c r="D4" s="68"/>
      <c r="E4" s="67"/>
      <c r="F4" s="68"/>
      <c r="G4" s="69"/>
      <c r="H4" s="68" t="s">
        <v>2</v>
      </c>
    </row>
    <row r="5" spans="1:8" ht="31.5" customHeight="1">
      <c r="A5" s="70" t="s">
        <v>41</v>
      </c>
      <c r="B5" s="70" t="s">
        <v>4</v>
      </c>
      <c r="C5" s="70" t="s">
        <v>5</v>
      </c>
      <c r="D5" s="70" t="s">
        <v>6</v>
      </c>
      <c r="E5" s="70" t="s">
        <v>3</v>
      </c>
      <c r="F5" s="70" t="s">
        <v>4</v>
      </c>
      <c r="G5" s="70" t="s">
        <v>5</v>
      </c>
      <c r="H5" s="70" t="s">
        <v>6</v>
      </c>
    </row>
    <row r="6" spans="1:8" ht="31.5" customHeight="1">
      <c r="A6" s="71" t="s">
        <v>42</v>
      </c>
      <c r="B6" s="72">
        <v>1285</v>
      </c>
      <c r="C6" s="72">
        <f>D6-B6</f>
        <v>-550</v>
      </c>
      <c r="D6" s="72">
        <v>735</v>
      </c>
      <c r="E6" s="73" t="s">
        <v>43</v>
      </c>
      <c r="F6" s="72">
        <v>3668</v>
      </c>
      <c r="G6" s="72">
        <f t="shared" ref="G6:G11" si="0">H6-F6</f>
        <v>803</v>
      </c>
      <c r="H6" s="72">
        <v>4471</v>
      </c>
    </row>
    <row r="7" spans="1:8" ht="31.5" customHeight="1">
      <c r="A7" s="71" t="s">
        <v>10</v>
      </c>
      <c r="B7" s="72">
        <v>201</v>
      </c>
      <c r="C7" s="72">
        <f>D7-B7</f>
        <v>-30</v>
      </c>
      <c r="D7" s="72">
        <v>171</v>
      </c>
      <c r="E7" s="73" t="s">
        <v>44</v>
      </c>
      <c r="F7" s="72">
        <v>1556</v>
      </c>
      <c r="G7" s="72">
        <f t="shared" si="0"/>
        <v>-337</v>
      </c>
      <c r="H7" s="72">
        <v>1219</v>
      </c>
    </row>
    <row r="8" spans="1:8" ht="31.5" customHeight="1">
      <c r="A8" s="71" t="s">
        <v>12</v>
      </c>
      <c r="B8" s="72">
        <v>0</v>
      </c>
      <c r="C8" s="72">
        <f t="shared" ref="C8:C17" si="1">D8-B8</f>
        <v>0</v>
      </c>
      <c r="D8" s="72">
        <v>0</v>
      </c>
      <c r="E8" s="73" t="s">
        <v>45</v>
      </c>
      <c r="F8" s="72">
        <v>30</v>
      </c>
      <c r="G8" s="72">
        <v>0</v>
      </c>
      <c r="H8" s="72">
        <v>30</v>
      </c>
    </row>
    <row r="9" spans="1:8" ht="31.5" customHeight="1">
      <c r="A9" s="71" t="s">
        <v>46</v>
      </c>
      <c r="B9" s="72">
        <v>1</v>
      </c>
      <c r="C9" s="72">
        <f t="shared" si="1"/>
        <v>0</v>
      </c>
      <c r="D9" s="72">
        <v>1</v>
      </c>
      <c r="E9" s="73" t="s">
        <v>47</v>
      </c>
      <c r="F9" s="72">
        <v>35</v>
      </c>
      <c r="G9" s="72">
        <v>0</v>
      </c>
      <c r="H9" s="72">
        <v>35</v>
      </c>
    </row>
    <row r="10" spans="1:8" ht="31.5" customHeight="1">
      <c r="A10" s="71" t="s">
        <v>48</v>
      </c>
      <c r="B10" s="72">
        <v>1</v>
      </c>
      <c r="C10" s="72">
        <f t="shared" si="1"/>
        <v>0</v>
      </c>
      <c r="D10" s="72">
        <v>1</v>
      </c>
      <c r="E10" s="73" t="s">
        <v>19</v>
      </c>
      <c r="F10" s="72">
        <v>0</v>
      </c>
      <c r="G10" s="72">
        <v>0</v>
      </c>
      <c r="H10" s="72">
        <v>0</v>
      </c>
    </row>
    <row r="11" spans="1:8" ht="31.5" customHeight="1">
      <c r="A11" s="71" t="s">
        <v>49</v>
      </c>
      <c r="B11" s="72">
        <v>1487</v>
      </c>
      <c r="C11" s="72">
        <f t="shared" si="1"/>
        <v>-580</v>
      </c>
      <c r="D11" s="72">
        <v>907</v>
      </c>
      <c r="E11" s="73" t="s">
        <v>50</v>
      </c>
      <c r="F11" s="72">
        <v>3733</v>
      </c>
      <c r="G11" s="72">
        <f t="shared" si="0"/>
        <v>803</v>
      </c>
      <c r="H11" s="72">
        <f>SUM(H6,H8,H9,H10)</f>
        <v>4536</v>
      </c>
    </row>
    <row r="12" spans="1:8" ht="31.5" customHeight="1">
      <c r="A12" s="71" t="s">
        <v>51</v>
      </c>
      <c r="B12" s="72">
        <v>3732</v>
      </c>
      <c r="C12" s="72">
        <f t="shared" si="1"/>
        <v>691</v>
      </c>
      <c r="D12" s="72">
        <v>4423</v>
      </c>
      <c r="E12" s="73" t="s">
        <v>52</v>
      </c>
      <c r="F12" s="72">
        <v>0</v>
      </c>
      <c r="G12" s="72">
        <v>0</v>
      </c>
      <c r="H12" s="72">
        <v>0</v>
      </c>
    </row>
    <row r="13" spans="1:8" ht="31.5" customHeight="1">
      <c r="A13" s="71" t="s">
        <v>53</v>
      </c>
      <c r="B13" s="72">
        <v>0</v>
      </c>
      <c r="C13" s="72">
        <f t="shared" si="1"/>
        <v>0</v>
      </c>
      <c r="D13" s="72">
        <v>0</v>
      </c>
      <c r="E13" s="73" t="s">
        <v>54</v>
      </c>
      <c r="F13" s="72">
        <v>1487</v>
      </c>
      <c r="G13" s="72">
        <f t="shared" ref="G13:G17" si="2">H13-F13</f>
        <v>323</v>
      </c>
      <c r="H13" s="72">
        <v>1810</v>
      </c>
    </row>
    <row r="14" spans="1:8" ht="31.5" customHeight="1">
      <c r="A14" s="71" t="s">
        <v>55</v>
      </c>
      <c r="B14" s="74">
        <v>5219</v>
      </c>
      <c r="C14" s="72">
        <f t="shared" si="1"/>
        <v>111</v>
      </c>
      <c r="D14" s="72">
        <f>D11+D12</f>
        <v>5330</v>
      </c>
      <c r="E14" s="73" t="s">
        <v>56</v>
      </c>
      <c r="F14" s="75">
        <v>5219</v>
      </c>
      <c r="G14" s="72">
        <f t="shared" si="2"/>
        <v>1127</v>
      </c>
      <c r="H14" s="72">
        <f>H11+H13</f>
        <v>6346</v>
      </c>
    </row>
    <row r="15" spans="1:8" ht="31.5" customHeight="1">
      <c r="A15" s="70" t="s">
        <v>17</v>
      </c>
      <c r="B15" s="72">
        <v>0</v>
      </c>
      <c r="C15" s="72">
        <f t="shared" si="1"/>
        <v>0</v>
      </c>
      <c r="D15" s="72">
        <v>0</v>
      </c>
      <c r="E15" s="73" t="s">
        <v>57</v>
      </c>
      <c r="F15" s="72">
        <v>0</v>
      </c>
      <c r="G15" s="72">
        <f t="shared" si="2"/>
        <v>-1016</v>
      </c>
      <c r="H15" s="72">
        <f>D14-H14</f>
        <v>-1016</v>
      </c>
    </row>
    <row r="16" spans="1:8" ht="31.5" customHeight="1">
      <c r="A16" s="71" t="s">
        <v>58</v>
      </c>
      <c r="B16" s="72">
        <v>3235</v>
      </c>
      <c r="C16" s="72">
        <f t="shared" si="1"/>
        <v>229</v>
      </c>
      <c r="D16" s="72">
        <v>3464</v>
      </c>
      <c r="E16" s="73" t="s">
        <v>59</v>
      </c>
      <c r="F16" s="72">
        <v>3235</v>
      </c>
      <c r="G16" s="72">
        <f t="shared" si="2"/>
        <v>-787</v>
      </c>
      <c r="H16" s="72">
        <v>2448</v>
      </c>
    </row>
    <row r="17" spans="1:8" ht="31.5" customHeight="1">
      <c r="A17" s="70" t="s">
        <v>38</v>
      </c>
      <c r="B17" s="72">
        <v>8454</v>
      </c>
      <c r="C17" s="72">
        <f t="shared" si="1"/>
        <v>340</v>
      </c>
      <c r="D17" s="72">
        <v>8794</v>
      </c>
      <c r="E17" s="76" t="s">
        <v>38</v>
      </c>
      <c r="F17" s="72">
        <v>8454</v>
      </c>
      <c r="G17" s="72">
        <f t="shared" si="2"/>
        <v>340</v>
      </c>
      <c r="H17" s="72">
        <v>8794</v>
      </c>
    </row>
    <row r="18" spans="1:8">
      <c r="A18" s="77"/>
      <c r="B18" s="78"/>
      <c r="C18" s="66"/>
      <c r="D18" s="78"/>
      <c r="E18" s="77"/>
      <c r="F18" s="78"/>
      <c r="G18" s="66"/>
      <c r="H18" s="78" t="s">
        <v>60</v>
      </c>
    </row>
  </sheetData>
  <mergeCells count="1">
    <mergeCell ref="A2:H2"/>
  </mergeCells>
  <phoneticPr fontId="24" type="noConversion"/>
  <pageMargins left="0.86597222222222203" right="0.59027777777777801" top="0.75" bottom="0.31458333333333299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3"/>
  <sheetViews>
    <sheetView workbookViewId="0">
      <selection activeCell="D15" sqref="D15"/>
    </sheetView>
  </sheetViews>
  <sheetFormatPr defaultColWidth="9" defaultRowHeight="13.5"/>
  <cols>
    <col min="1" max="1" width="20.75" customWidth="1"/>
    <col min="2" max="2" width="13.5" customWidth="1"/>
    <col min="3" max="3" width="10.875" customWidth="1"/>
    <col min="4" max="4" width="13.5" customWidth="1"/>
    <col min="5" max="5" width="49.25" customWidth="1"/>
    <col min="6" max="6" width="14" customWidth="1"/>
    <col min="7" max="7" width="13" customWidth="1"/>
    <col min="8" max="8" width="14.125" customWidth="1"/>
  </cols>
  <sheetData>
    <row r="1" spans="1:8">
      <c r="A1" s="134" t="s">
        <v>155</v>
      </c>
    </row>
    <row r="2" spans="1:8" ht="24.75">
      <c r="A2" s="173" t="s">
        <v>61</v>
      </c>
      <c r="B2" s="173"/>
      <c r="C2" s="174"/>
      <c r="D2" s="174"/>
      <c r="E2" s="173"/>
      <c r="F2" s="174"/>
      <c r="G2" s="174"/>
      <c r="H2" s="173"/>
    </row>
    <row r="3" spans="1:8" s="56" customFormat="1" ht="18" customHeight="1">
      <c r="A3" s="57"/>
      <c r="B3" s="57"/>
      <c r="C3" s="57"/>
      <c r="D3" s="57"/>
      <c r="E3" s="57"/>
      <c r="F3" s="57"/>
      <c r="G3" s="57"/>
      <c r="H3" s="57" t="s">
        <v>2</v>
      </c>
    </row>
    <row r="4" spans="1:8" ht="18" customHeight="1">
      <c r="A4" s="27" t="s">
        <v>62</v>
      </c>
      <c r="B4" s="27" t="s">
        <v>4</v>
      </c>
      <c r="C4" s="27" t="s">
        <v>5</v>
      </c>
      <c r="D4" s="27" t="s">
        <v>6</v>
      </c>
      <c r="E4" s="27" t="s">
        <v>62</v>
      </c>
      <c r="F4" s="27" t="s">
        <v>4</v>
      </c>
      <c r="G4" s="27" t="s">
        <v>5</v>
      </c>
      <c r="H4" s="27" t="s">
        <v>6</v>
      </c>
    </row>
    <row r="5" spans="1:8" ht="18" customHeight="1">
      <c r="A5" s="58" t="s">
        <v>63</v>
      </c>
      <c r="B5" s="59">
        <v>1613</v>
      </c>
      <c r="C5" s="59">
        <f>D5-B5</f>
        <v>-722</v>
      </c>
      <c r="D5" s="59">
        <v>891</v>
      </c>
      <c r="E5" s="58" t="s">
        <v>64</v>
      </c>
      <c r="F5" s="59">
        <v>1688</v>
      </c>
      <c r="G5" s="59">
        <f>H5-F5</f>
        <v>-232</v>
      </c>
      <c r="H5" s="59">
        <v>1456</v>
      </c>
    </row>
    <row r="6" spans="1:8" ht="18" customHeight="1">
      <c r="A6" s="33" t="s">
        <v>10</v>
      </c>
      <c r="B6" s="60">
        <v>789</v>
      </c>
      <c r="C6" s="59">
        <f t="shared" ref="C6:C7" si="0">D6-B6</f>
        <v>0</v>
      </c>
      <c r="D6" s="60">
        <v>789</v>
      </c>
      <c r="E6" s="33" t="s">
        <v>65</v>
      </c>
      <c r="F6" s="60">
        <v>340</v>
      </c>
      <c r="G6" s="59">
        <f t="shared" ref="G6:G33" si="1">H6-F6</f>
        <v>-71</v>
      </c>
      <c r="H6" s="60">
        <v>269</v>
      </c>
    </row>
    <row r="7" spans="1:8" ht="18" customHeight="1">
      <c r="A7" s="33" t="s">
        <v>12</v>
      </c>
      <c r="B7" s="60">
        <v>0</v>
      </c>
      <c r="C7" s="59">
        <f t="shared" si="0"/>
        <v>0</v>
      </c>
      <c r="D7" s="60">
        <v>0</v>
      </c>
      <c r="E7" s="33" t="s">
        <v>66</v>
      </c>
      <c r="F7" s="60">
        <v>340</v>
      </c>
      <c r="G7" s="59">
        <f t="shared" si="1"/>
        <v>-71</v>
      </c>
      <c r="H7" s="60">
        <v>269</v>
      </c>
    </row>
    <row r="8" spans="1:8" ht="18" customHeight="1">
      <c r="A8" s="33"/>
      <c r="B8" s="60"/>
      <c r="C8" s="60"/>
      <c r="D8" s="60"/>
      <c r="E8" s="33" t="s">
        <v>67</v>
      </c>
      <c r="F8" s="60">
        <v>0</v>
      </c>
      <c r="G8" s="59">
        <f t="shared" si="1"/>
        <v>0</v>
      </c>
      <c r="H8" s="60">
        <v>0</v>
      </c>
    </row>
    <row r="9" spans="1:8" ht="18" customHeight="1">
      <c r="A9" s="33"/>
      <c r="B9" s="60"/>
      <c r="C9" s="60"/>
      <c r="D9" s="60"/>
      <c r="E9" s="33" t="s">
        <v>15</v>
      </c>
      <c r="F9" s="60">
        <v>16</v>
      </c>
      <c r="G9" s="59">
        <f t="shared" si="1"/>
        <v>-10</v>
      </c>
      <c r="H9" s="60">
        <v>6</v>
      </c>
    </row>
    <row r="10" spans="1:8" ht="18" customHeight="1">
      <c r="A10" s="33"/>
      <c r="B10" s="60"/>
      <c r="C10" s="60"/>
      <c r="D10" s="60"/>
      <c r="E10" s="33" t="s">
        <v>68</v>
      </c>
      <c r="F10" s="60">
        <v>0</v>
      </c>
      <c r="G10" s="59">
        <f t="shared" si="1"/>
        <v>0</v>
      </c>
      <c r="H10" s="60">
        <v>0</v>
      </c>
    </row>
    <row r="11" spans="1:8" ht="18" customHeight="1">
      <c r="A11" s="33"/>
      <c r="B11" s="60"/>
      <c r="C11" s="60"/>
      <c r="D11" s="60"/>
      <c r="E11" s="33" t="s">
        <v>69</v>
      </c>
      <c r="F11" s="60">
        <v>0</v>
      </c>
      <c r="G11" s="59">
        <f t="shared" si="1"/>
        <v>0</v>
      </c>
      <c r="H11" s="60">
        <v>0</v>
      </c>
    </row>
    <row r="12" spans="1:8" ht="18" customHeight="1">
      <c r="A12" s="33"/>
      <c r="B12" s="60"/>
      <c r="C12" s="60"/>
      <c r="D12" s="60"/>
      <c r="E12" s="33" t="s">
        <v>70</v>
      </c>
      <c r="F12" s="60">
        <v>0</v>
      </c>
      <c r="G12" s="59">
        <f t="shared" si="1"/>
        <v>0</v>
      </c>
      <c r="H12" s="60">
        <v>0</v>
      </c>
    </row>
    <row r="13" spans="1:8" ht="18" customHeight="1">
      <c r="A13" s="33"/>
      <c r="B13" s="60"/>
      <c r="C13" s="60"/>
      <c r="D13" s="60"/>
      <c r="E13" s="33" t="s">
        <v>71</v>
      </c>
      <c r="F13" s="60">
        <v>100</v>
      </c>
      <c r="G13" s="59">
        <f t="shared" si="1"/>
        <v>600</v>
      </c>
      <c r="H13" s="60">
        <v>700</v>
      </c>
    </row>
    <row r="14" spans="1:8" ht="18" customHeight="1">
      <c r="A14" s="33"/>
      <c r="B14" s="60"/>
      <c r="C14" s="60"/>
      <c r="D14" s="60"/>
      <c r="E14" s="33" t="s">
        <v>72</v>
      </c>
      <c r="F14" s="60">
        <v>50</v>
      </c>
      <c r="G14" s="59">
        <f t="shared" si="1"/>
        <v>-30</v>
      </c>
      <c r="H14" s="60">
        <v>20</v>
      </c>
    </row>
    <row r="15" spans="1:8" ht="18" customHeight="1">
      <c r="A15" s="33"/>
      <c r="B15" s="60"/>
      <c r="C15" s="60"/>
      <c r="D15" s="60"/>
      <c r="E15" s="33" t="s">
        <v>73</v>
      </c>
      <c r="F15" s="60">
        <v>575</v>
      </c>
      <c r="G15" s="59">
        <f t="shared" si="1"/>
        <v>-94</v>
      </c>
      <c r="H15" s="60">
        <v>481</v>
      </c>
    </row>
    <row r="16" spans="1:8" ht="18" customHeight="1">
      <c r="A16" s="33"/>
      <c r="B16" s="60"/>
      <c r="C16" s="60"/>
      <c r="D16" s="60"/>
      <c r="E16" s="33" t="s">
        <v>74</v>
      </c>
      <c r="F16" s="60">
        <v>363</v>
      </c>
      <c r="G16" s="59">
        <f t="shared" si="1"/>
        <v>-160</v>
      </c>
      <c r="H16" s="60">
        <v>203</v>
      </c>
    </row>
    <row r="17" spans="1:8" ht="18" customHeight="1">
      <c r="A17" s="33"/>
      <c r="B17" s="60"/>
      <c r="C17" s="60"/>
      <c r="D17" s="60"/>
      <c r="E17" s="33" t="s">
        <v>75</v>
      </c>
      <c r="F17" s="60">
        <v>0</v>
      </c>
      <c r="G17" s="59">
        <f t="shared" si="1"/>
        <v>0</v>
      </c>
      <c r="H17" s="60">
        <v>0</v>
      </c>
    </row>
    <row r="18" spans="1:8" ht="18" customHeight="1">
      <c r="A18" s="33"/>
      <c r="B18" s="60"/>
      <c r="C18" s="60"/>
      <c r="D18" s="60"/>
      <c r="E18" s="33" t="s">
        <v>76</v>
      </c>
      <c r="F18" s="60">
        <v>0</v>
      </c>
      <c r="G18" s="59">
        <f t="shared" si="1"/>
        <v>128</v>
      </c>
      <c r="H18" s="60">
        <v>128</v>
      </c>
    </row>
    <row r="19" spans="1:8" ht="18" customHeight="1">
      <c r="A19" s="33"/>
      <c r="B19" s="60"/>
      <c r="C19" s="60"/>
      <c r="D19" s="60"/>
      <c r="E19" s="33" t="s">
        <v>77</v>
      </c>
      <c r="F19" s="60">
        <v>212</v>
      </c>
      <c r="G19" s="59">
        <f t="shared" si="1"/>
        <v>-62</v>
      </c>
      <c r="H19" s="60">
        <v>150</v>
      </c>
    </row>
    <row r="20" spans="1:8" ht="18" customHeight="1">
      <c r="A20" s="33" t="s">
        <v>46</v>
      </c>
      <c r="B20" s="60">
        <v>7</v>
      </c>
      <c r="C20" s="59">
        <f t="shared" ref="C20:C33" si="2">D20-B20</f>
        <v>0</v>
      </c>
      <c r="D20" s="60">
        <v>7</v>
      </c>
      <c r="E20" s="33" t="s">
        <v>78</v>
      </c>
      <c r="F20" s="60">
        <v>470</v>
      </c>
      <c r="G20" s="59">
        <f t="shared" si="1"/>
        <v>3650</v>
      </c>
      <c r="H20" s="60">
        <v>4120</v>
      </c>
    </row>
    <row r="21" spans="1:8" ht="18" customHeight="1">
      <c r="A21" s="33" t="s">
        <v>79</v>
      </c>
      <c r="B21" s="60">
        <v>0</v>
      </c>
      <c r="C21" s="59">
        <f t="shared" si="2"/>
        <v>0</v>
      </c>
      <c r="D21" s="60">
        <v>0</v>
      </c>
      <c r="E21" s="33" t="s">
        <v>80</v>
      </c>
      <c r="F21" s="60">
        <v>12</v>
      </c>
      <c r="G21" s="59">
        <f t="shared" si="1"/>
        <v>0</v>
      </c>
      <c r="H21" s="60">
        <v>12</v>
      </c>
    </row>
    <row r="22" spans="1:8" ht="18" customHeight="1">
      <c r="A22" s="33" t="s">
        <v>81</v>
      </c>
      <c r="B22" s="60">
        <v>2409</v>
      </c>
      <c r="C22" s="59">
        <f t="shared" si="2"/>
        <v>-722</v>
      </c>
      <c r="D22" s="60">
        <v>1687</v>
      </c>
      <c r="E22" s="33" t="s">
        <v>82</v>
      </c>
      <c r="F22" s="60">
        <v>3251</v>
      </c>
      <c r="G22" s="59">
        <f t="shared" si="1"/>
        <v>3813</v>
      </c>
      <c r="H22" s="60">
        <v>7064</v>
      </c>
    </row>
    <row r="23" spans="1:8" ht="18" customHeight="1">
      <c r="A23" s="33" t="s">
        <v>83</v>
      </c>
      <c r="B23" s="60">
        <v>0</v>
      </c>
      <c r="C23" s="59">
        <f t="shared" si="2"/>
        <v>0</v>
      </c>
      <c r="D23" s="60">
        <v>0</v>
      </c>
      <c r="E23" s="33" t="s">
        <v>84</v>
      </c>
      <c r="F23" s="60">
        <v>0</v>
      </c>
      <c r="G23" s="59">
        <f t="shared" si="1"/>
        <v>0</v>
      </c>
      <c r="H23" s="60">
        <v>0</v>
      </c>
    </row>
    <row r="24" spans="1:8" ht="18" customHeight="1">
      <c r="A24" s="33" t="s">
        <v>85</v>
      </c>
      <c r="B24" s="60">
        <v>0</v>
      </c>
      <c r="C24" s="59">
        <f t="shared" si="2"/>
        <v>0</v>
      </c>
      <c r="D24" s="60">
        <v>0</v>
      </c>
      <c r="E24" s="33" t="s">
        <v>86</v>
      </c>
      <c r="F24" s="60">
        <v>0</v>
      </c>
      <c r="G24" s="59">
        <f t="shared" si="1"/>
        <v>0</v>
      </c>
      <c r="H24" s="60">
        <v>0</v>
      </c>
    </row>
    <row r="25" spans="1:8" ht="18" customHeight="1">
      <c r="A25" s="33" t="s">
        <v>86</v>
      </c>
      <c r="B25" s="60">
        <v>0</v>
      </c>
      <c r="C25" s="59">
        <f t="shared" si="2"/>
        <v>0</v>
      </c>
      <c r="D25" s="60">
        <v>0</v>
      </c>
      <c r="E25" s="33" t="s">
        <v>87</v>
      </c>
      <c r="F25" s="60">
        <v>0</v>
      </c>
      <c r="G25" s="59">
        <f t="shared" si="1"/>
        <v>0</v>
      </c>
      <c r="H25" s="60">
        <v>0</v>
      </c>
    </row>
    <row r="26" spans="1:8" ht="18" customHeight="1">
      <c r="A26" s="33" t="s">
        <v>88</v>
      </c>
      <c r="B26" s="60">
        <v>0</v>
      </c>
      <c r="C26" s="59">
        <f t="shared" si="2"/>
        <v>0</v>
      </c>
      <c r="D26" s="60">
        <v>0</v>
      </c>
      <c r="E26" s="33" t="s">
        <v>89</v>
      </c>
      <c r="F26" s="60">
        <v>73</v>
      </c>
      <c r="G26" s="59">
        <f t="shared" si="1"/>
        <v>-19</v>
      </c>
      <c r="H26" s="60">
        <v>54</v>
      </c>
    </row>
    <row r="27" spans="1:8" ht="18" customHeight="1">
      <c r="A27" s="33" t="s">
        <v>86</v>
      </c>
      <c r="B27" s="60">
        <v>0</v>
      </c>
      <c r="C27" s="59">
        <f t="shared" si="2"/>
        <v>0</v>
      </c>
      <c r="D27" s="60">
        <v>0</v>
      </c>
      <c r="E27" s="33" t="s">
        <v>85</v>
      </c>
      <c r="F27" s="60">
        <v>0</v>
      </c>
      <c r="G27" s="59">
        <f t="shared" si="1"/>
        <v>0</v>
      </c>
      <c r="H27" s="60">
        <v>0</v>
      </c>
    </row>
    <row r="28" spans="1:8" ht="18" customHeight="1">
      <c r="A28" s="33" t="s">
        <v>87</v>
      </c>
      <c r="B28" s="60">
        <v>0</v>
      </c>
      <c r="C28" s="59">
        <f t="shared" si="2"/>
        <v>0</v>
      </c>
      <c r="D28" s="60">
        <v>0</v>
      </c>
      <c r="E28" s="33" t="s">
        <v>86</v>
      </c>
      <c r="F28" s="60">
        <v>73</v>
      </c>
      <c r="G28" s="59">
        <f t="shared" si="1"/>
        <v>-19</v>
      </c>
      <c r="H28" s="60">
        <v>54</v>
      </c>
    </row>
    <row r="29" spans="1:8" ht="18" customHeight="1">
      <c r="A29" s="33" t="s">
        <v>90</v>
      </c>
      <c r="B29" s="60">
        <v>2409</v>
      </c>
      <c r="C29" s="59">
        <f t="shared" si="2"/>
        <v>-722</v>
      </c>
      <c r="D29" s="60">
        <v>1687</v>
      </c>
      <c r="E29" s="33" t="s">
        <v>91</v>
      </c>
      <c r="F29" s="60">
        <v>3324</v>
      </c>
      <c r="G29" s="59">
        <f t="shared" si="1"/>
        <v>3794</v>
      </c>
      <c r="H29" s="60">
        <f>H22+H26</f>
        <v>7118</v>
      </c>
    </row>
    <row r="30" spans="1:8" ht="18" customHeight="1">
      <c r="A30" s="33" t="s">
        <v>92</v>
      </c>
      <c r="B30" s="61">
        <v>0</v>
      </c>
      <c r="C30" s="59">
        <f t="shared" si="2"/>
        <v>0</v>
      </c>
      <c r="D30" s="61">
        <v>0</v>
      </c>
      <c r="E30" s="33" t="s">
        <v>93</v>
      </c>
      <c r="F30" s="60">
        <v>-915</v>
      </c>
      <c r="G30" s="59">
        <f t="shared" si="1"/>
        <v>-4516</v>
      </c>
      <c r="H30" s="60">
        <f>D29-H29</f>
        <v>-5431</v>
      </c>
    </row>
    <row r="31" spans="1:8" ht="18" customHeight="1">
      <c r="A31" s="33" t="s">
        <v>92</v>
      </c>
      <c r="B31" s="60">
        <v>0</v>
      </c>
      <c r="C31" s="59">
        <f t="shared" si="2"/>
        <v>0</v>
      </c>
      <c r="D31" s="60">
        <v>0</v>
      </c>
      <c r="E31" s="33" t="s">
        <v>94</v>
      </c>
      <c r="F31" s="60">
        <v>0</v>
      </c>
      <c r="G31" s="59">
        <f t="shared" si="1"/>
        <v>0</v>
      </c>
      <c r="H31" s="60">
        <v>0</v>
      </c>
    </row>
    <row r="32" spans="1:8" ht="18" customHeight="1">
      <c r="A32" s="33" t="s">
        <v>95</v>
      </c>
      <c r="B32" s="135">
        <v>18731</v>
      </c>
      <c r="C32" s="59">
        <v>222</v>
      </c>
      <c r="D32" s="60">
        <v>18953</v>
      </c>
      <c r="E32" s="62" t="s">
        <v>96</v>
      </c>
      <c r="F32" s="60">
        <v>17816</v>
      </c>
      <c r="G32" s="59">
        <f t="shared" si="1"/>
        <v>-4294</v>
      </c>
      <c r="H32" s="60">
        <f>D32+H30</f>
        <v>13522</v>
      </c>
    </row>
    <row r="33" spans="1:8" ht="23.25" customHeight="1">
      <c r="A33" s="26" t="s">
        <v>38</v>
      </c>
      <c r="B33" s="60">
        <v>21140</v>
      </c>
      <c r="C33" s="59">
        <f t="shared" si="2"/>
        <v>-500</v>
      </c>
      <c r="D33" s="60">
        <f>D29+D32</f>
        <v>20640</v>
      </c>
      <c r="E33" s="27" t="s">
        <v>38</v>
      </c>
      <c r="F33" s="60">
        <v>21140</v>
      </c>
      <c r="G33" s="59">
        <f t="shared" si="1"/>
        <v>-500</v>
      </c>
      <c r="H33" s="60">
        <f>H29+H32</f>
        <v>20640</v>
      </c>
    </row>
  </sheetData>
  <mergeCells count="1">
    <mergeCell ref="A2:H2"/>
  </mergeCells>
  <phoneticPr fontId="24" type="noConversion"/>
  <pageMargins left="0.74803149606299202" right="0.74803149606299202" top="0.37" bottom="0.59" header="0.28000000000000003" footer="0.511811023622047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预算总表</vt:lpstr>
      <vt:lpstr>2020年企业职工基本养老保险基金预算调整表</vt:lpstr>
      <vt:lpstr>机关事业单位基本养老保险基金收支预算调整表</vt:lpstr>
      <vt:lpstr>2020年职工基本医疗保险（含生育保险）基金预算调整表</vt:lpstr>
      <vt:lpstr>2020年工伤保险基金预算调整表</vt:lpstr>
      <vt:lpstr>2020年失业保险预算调整表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冯小珊</cp:lastModifiedBy>
  <cp:lastPrinted>2020-11-17T03:37:15Z</cp:lastPrinted>
  <dcterms:created xsi:type="dcterms:W3CDTF">2020-08-25T14:41:00Z</dcterms:created>
  <dcterms:modified xsi:type="dcterms:W3CDTF">2020-11-17T03:41:41Z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