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4760" windowHeight="7455" tabRatio="748" activeTab="3"/>
  </bookViews>
  <sheets>
    <sheet name="全市封面" sheetId="1" r:id="rId1"/>
    <sheet name="全市收支总表" sheetId="2" r:id="rId2"/>
    <sheet name="全市一般预算收入" sheetId="3" r:id="rId3"/>
    <sheet name="全市一般预算支出-功能" sheetId="4" r:id="rId4"/>
    <sheet name="全市一般预算支出-经济" sheetId="5" r:id="rId5"/>
  </sheets>
  <externalReferences>
    <externalReference r:id="rId6"/>
  </externalReferences>
  <definedNames>
    <definedName name="_xlnm._FilterDatabase" localSheetId="3" hidden="1">'全市一般预算支出-功能'!$A$5:$J$1355</definedName>
    <definedName name="_xlnm.Print_Titles" localSheetId="2">全市一般预算收入!$4:$4</definedName>
  </definedNames>
  <calcPr calcId="145621"/>
</workbook>
</file>

<file path=xl/calcChain.xml><?xml version="1.0" encoding="utf-8"?>
<calcChain xmlns="http://schemas.openxmlformats.org/spreadsheetml/2006/main">
  <c r="E1347" i="4" l="1"/>
  <c r="E1348" i="4"/>
  <c r="C21" i="3" l="1"/>
  <c r="E22" i="3" l="1"/>
  <c r="D103" i="4" l="1"/>
  <c r="D112" i="4"/>
  <c r="D1282" i="4"/>
  <c r="D398" i="4" l="1"/>
  <c r="C623" i="4" l="1"/>
  <c r="E14" i="4" l="1"/>
  <c r="E19" i="4"/>
  <c r="F19" i="4" s="1"/>
  <c r="D81" i="5" l="1"/>
  <c r="C81" i="5"/>
  <c r="C78" i="5"/>
  <c r="C77" i="5"/>
  <c r="D76" i="5"/>
  <c r="D75" i="5" s="1"/>
  <c r="C76" i="5"/>
  <c r="D74" i="5"/>
  <c r="C74" i="5"/>
  <c r="D12" i="2"/>
  <c r="C12" i="2"/>
  <c r="G24" i="2" l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7" i="2"/>
  <c r="D80" i="5" l="1"/>
  <c r="D79" i="5" s="1"/>
  <c r="C80" i="5"/>
  <c r="F80" i="5" s="1"/>
  <c r="D73" i="5"/>
  <c r="C75" i="5"/>
  <c r="C73" i="5" s="1"/>
  <c r="D68" i="5"/>
  <c r="C68" i="5"/>
  <c r="F68" i="5" s="1"/>
  <c r="D60" i="5"/>
  <c r="C60" i="5"/>
  <c r="F60" i="5" s="1"/>
  <c r="D65" i="5"/>
  <c r="C65" i="5"/>
  <c r="F65" i="5" s="1"/>
  <c r="D57" i="5"/>
  <c r="C57" i="5"/>
  <c r="F57" i="5" s="1"/>
  <c r="D51" i="5"/>
  <c r="C51" i="5"/>
  <c r="D48" i="5"/>
  <c r="C48" i="5"/>
  <c r="D44" i="5"/>
  <c r="C44" i="5"/>
  <c r="D41" i="5"/>
  <c r="C41" i="5"/>
  <c r="D37" i="5"/>
  <c r="C37" i="5"/>
  <c r="D30" i="5"/>
  <c r="C30" i="5"/>
  <c r="D22" i="5"/>
  <c r="C22" i="5"/>
  <c r="D11" i="5"/>
  <c r="C11" i="5"/>
  <c r="D6" i="5"/>
  <c r="C6" i="5"/>
  <c r="F18" i="5"/>
  <c r="F23" i="5"/>
  <c r="F24" i="5"/>
  <c r="F25" i="5"/>
  <c r="F26" i="5"/>
  <c r="F31" i="5"/>
  <c r="F32" i="5"/>
  <c r="F33" i="5"/>
  <c r="F34" i="5"/>
  <c r="F35" i="5"/>
  <c r="F36" i="5"/>
  <c r="F40" i="5"/>
  <c r="F43" i="5"/>
  <c r="F45" i="5"/>
  <c r="F46" i="5"/>
  <c r="F49" i="5"/>
  <c r="F50" i="5"/>
  <c r="F56" i="5"/>
  <c r="F58" i="5"/>
  <c r="F59" i="5"/>
  <c r="F61" i="5"/>
  <c r="F62" i="5"/>
  <c r="F63" i="5"/>
  <c r="F64" i="5"/>
  <c r="F66" i="5"/>
  <c r="F67" i="5"/>
  <c r="F69" i="5"/>
  <c r="F70" i="5"/>
  <c r="F71" i="5"/>
  <c r="F72" i="5"/>
  <c r="F74" i="5"/>
  <c r="F81" i="5"/>
  <c r="F84" i="5"/>
  <c r="E84" i="5"/>
  <c r="E81" i="5"/>
  <c r="E78" i="5"/>
  <c r="F78" i="5" s="1"/>
  <c r="E77" i="5"/>
  <c r="F77" i="5" s="1"/>
  <c r="E76" i="5"/>
  <c r="F76" i="5" s="1"/>
  <c r="E74" i="5"/>
  <c r="E72" i="5"/>
  <c r="E71" i="5"/>
  <c r="E70" i="5"/>
  <c r="E69" i="5"/>
  <c r="E67" i="5"/>
  <c r="E66" i="5"/>
  <c r="E64" i="5"/>
  <c r="E63" i="5"/>
  <c r="E62" i="5"/>
  <c r="E61" i="5"/>
  <c r="E59" i="5"/>
  <c r="E58" i="5"/>
  <c r="E56" i="5"/>
  <c r="E55" i="5"/>
  <c r="F55" i="5" s="1"/>
  <c r="E54" i="5"/>
  <c r="F54" i="5" s="1"/>
  <c r="E53" i="5"/>
  <c r="F53" i="5" s="1"/>
  <c r="E52" i="5"/>
  <c r="F52" i="5" s="1"/>
  <c r="E50" i="5"/>
  <c r="E49" i="5"/>
  <c r="E47" i="5"/>
  <c r="F47" i="5" s="1"/>
  <c r="E46" i="5"/>
  <c r="E45" i="5"/>
  <c r="E43" i="5"/>
  <c r="E42" i="5"/>
  <c r="F42" i="5" s="1"/>
  <c r="E40" i="5"/>
  <c r="E39" i="5"/>
  <c r="F39" i="5" s="1"/>
  <c r="E38" i="5"/>
  <c r="F38" i="5" s="1"/>
  <c r="E36" i="5"/>
  <c r="E35" i="5"/>
  <c r="E34" i="5"/>
  <c r="E33" i="5"/>
  <c r="E32" i="5"/>
  <c r="E31" i="5"/>
  <c r="E29" i="5"/>
  <c r="F29" i="5" s="1"/>
  <c r="E28" i="5"/>
  <c r="F28" i="5" s="1"/>
  <c r="E27" i="5"/>
  <c r="F27" i="5" s="1"/>
  <c r="E26" i="5"/>
  <c r="E25" i="5"/>
  <c r="E24" i="5"/>
  <c r="E23" i="5"/>
  <c r="E21" i="5"/>
  <c r="F21" i="5" s="1"/>
  <c r="E20" i="5"/>
  <c r="F20" i="5" s="1"/>
  <c r="E19" i="5"/>
  <c r="F19" i="5" s="1"/>
  <c r="E18" i="5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0" i="5"/>
  <c r="F10" i="5" s="1"/>
  <c r="E9" i="5"/>
  <c r="F9" i="5" s="1"/>
  <c r="E8" i="5"/>
  <c r="F8" i="5" s="1"/>
  <c r="E7" i="5"/>
  <c r="F7" i="5" s="1"/>
  <c r="E30" i="5" l="1"/>
  <c r="E48" i="5"/>
  <c r="E22" i="5"/>
  <c r="F22" i="5" s="1"/>
  <c r="E51" i="5"/>
  <c r="F51" i="5" s="1"/>
  <c r="C5" i="5"/>
  <c r="E6" i="5"/>
  <c r="F6" i="5" s="1"/>
  <c r="E37" i="5"/>
  <c r="F37" i="5" s="1"/>
  <c r="E68" i="5"/>
  <c r="E60" i="5"/>
  <c r="F30" i="5"/>
  <c r="E44" i="5"/>
  <c r="F44" i="5" s="1"/>
  <c r="D5" i="5"/>
  <c r="E11" i="5"/>
  <c r="F11" i="5" s="1"/>
  <c r="E41" i="5"/>
  <c r="F41" i="5" s="1"/>
  <c r="E57" i="5"/>
  <c r="E80" i="5"/>
  <c r="C79" i="5"/>
  <c r="E79" i="5" s="1"/>
  <c r="E75" i="5"/>
  <c r="F75" i="5" s="1"/>
  <c r="E73" i="5"/>
  <c r="F73" i="5" s="1"/>
  <c r="E65" i="5"/>
  <c r="F48" i="5"/>
  <c r="D889" i="4"/>
  <c r="D818" i="4"/>
  <c r="D593" i="4"/>
  <c r="E5" i="5" l="1"/>
  <c r="F5" i="5" s="1"/>
  <c r="F79" i="5"/>
  <c r="C10" i="4"/>
  <c r="C17" i="4"/>
  <c r="E17" i="4" s="1"/>
  <c r="C9" i="4"/>
  <c r="C11" i="4"/>
  <c r="C12" i="4"/>
  <c r="C15" i="4"/>
  <c r="E15" i="4" s="1"/>
  <c r="C16" i="4"/>
  <c r="E16" i="4" s="1"/>
  <c r="C18" i="4"/>
  <c r="E18" i="4" s="1"/>
  <c r="F9" i="4" l="1"/>
  <c r="F10" i="4"/>
  <c r="F11" i="4"/>
  <c r="F12" i="4"/>
  <c r="F15" i="4"/>
  <c r="F16" i="4"/>
  <c r="F17" i="4"/>
  <c r="F18" i="4"/>
  <c r="F383" i="4"/>
  <c r="F450" i="4"/>
  <c r="F461" i="4"/>
  <c r="F543" i="4"/>
  <c r="F597" i="4"/>
  <c r="F782" i="4"/>
  <c r="F1078" i="4"/>
  <c r="F1249" i="4"/>
  <c r="F1344" i="4"/>
  <c r="F1351" i="4"/>
  <c r="F1354" i="4"/>
  <c r="E9" i="4"/>
  <c r="E10" i="4"/>
  <c r="E11" i="4"/>
  <c r="E12" i="4"/>
  <c r="E13" i="4"/>
  <c r="F13" i="4" s="1"/>
  <c r="F14" i="4"/>
  <c r="E383" i="4"/>
  <c r="E450" i="4"/>
  <c r="E461" i="4"/>
  <c r="E543" i="4"/>
  <c r="E597" i="4"/>
  <c r="E782" i="4"/>
  <c r="E1078" i="4"/>
  <c r="E1249" i="4"/>
  <c r="E1344" i="4"/>
  <c r="E1346" i="4"/>
  <c r="F1346" i="4" s="1"/>
  <c r="F1347" i="4"/>
  <c r="F1348" i="4"/>
  <c r="E1351" i="4"/>
  <c r="E1354" i="4"/>
  <c r="D1349" i="4"/>
  <c r="D1345" i="4"/>
  <c r="D1343" i="4" s="1"/>
  <c r="D1339" i="4"/>
  <c r="D1334" i="4"/>
  <c r="D1333" i="4"/>
  <c r="D1332" i="4"/>
  <c r="D1329" i="4"/>
  <c r="D1327" i="4"/>
  <c r="D1325" i="4"/>
  <c r="D1323" i="4"/>
  <c r="D1319" i="4"/>
  <c r="D1315" i="4"/>
  <c r="D1302" i="4"/>
  <c r="D1294" i="4"/>
  <c r="D1288" i="4"/>
  <c r="D1270" i="4"/>
  <c r="D1257" i="4"/>
  <c r="D1251" i="4"/>
  <c r="D1245" i="4"/>
  <c r="D1227" i="4"/>
  <c r="D1222" i="4"/>
  <c r="D1216" i="4"/>
  <c r="D1205" i="4"/>
  <c r="D1202" i="4"/>
  <c r="D1187" i="4"/>
  <c r="D1160" i="4"/>
  <c r="D1149" i="4"/>
  <c r="D1147" i="4"/>
  <c r="D1144" i="4"/>
  <c r="D1138" i="4"/>
  <c r="D1128" i="4"/>
  <c r="D1121" i="4"/>
  <c r="D1117" i="4"/>
  <c r="D1111" i="4"/>
  <c r="D1101" i="4"/>
  <c r="D1094" i="4"/>
  <c r="D1087" i="4"/>
  <c r="D1080" i="4"/>
  <c r="D1069" i="4"/>
  <c r="D1064" i="4"/>
  <c r="D1048" i="4"/>
  <c r="D1038" i="4"/>
  <c r="D1034" i="4"/>
  <c r="D1029" i="4"/>
  <c r="D1022" i="4"/>
  <c r="D1017" i="4"/>
  <c r="D1007" i="4"/>
  <c r="D997" i="4"/>
  <c r="D974" i="4"/>
  <c r="D970" i="4"/>
  <c r="D967" i="4"/>
  <c r="D960" i="4"/>
  <c r="D953" i="4"/>
  <c r="D942" i="4"/>
  <c r="D914" i="4"/>
  <c r="D863" i="4"/>
  <c r="D860" i="4"/>
  <c r="D858" i="4"/>
  <c r="D856" i="4"/>
  <c r="D853" i="4"/>
  <c r="D851" i="4"/>
  <c r="D840" i="4"/>
  <c r="D837" i="4"/>
  <c r="D822" i="4"/>
  <c r="D820" i="4"/>
  <c r="D812" i="4"/>
  <c r="D810" i="4"/>
  <c r="D808" i="4"/>
  <c r="D805" i="4"/>
  <c r="D802" i="4"/>
  <c r="D796" i="4"/>
  <c r="D789" i="4"/>
  <c r="D784" i="4"/>
  <c r="D775" i="4"/>
  <c r="D771" i="4"/>
  <c r="D761" i="4"/>
  <c r="D758" i="4"/>
  <c r="D756" i="4"/>
  <c r="D747" i="4"/>
  <c r="D744" i="4"/>
  <c r="D740" i="4"/>
  <c r="D736" i="4"/>
  <c r="D729" i="4"/>
  <c r="D725" i="4"/>
  <c r="D722" i="4"/>
  <c r="D710" i="4"/>
  <c r="D706" i="4"/>
  <c r="D692" i="4"/>
  <c r="D687" i="4"/>
  <c r="D684" i="4"/>
  <c r="D681" i="4"/>
  <c r="D673" i="4"/>
  <c r="D669" i="4"/>
  <c r="D665" i="4"/>
  <c r="D662" i="4"/>
  <c r="D659" i="4"/>
  <c r="D656" i="4"/>
  <c r="D653" i="4"/>
  <c r="D650" i="4"/>
  <c r="D645" i="4"/>
  <c r="D636" i="4"/>
  <c r="D628" i="4"/>
  <c r="D621" i="4"/>
  <c r="D613" i="4"/>
  <c r="D603" i="4"/>
  <c r="D599" i="4"/>
  <c r="D588" i="4"/>
  <c r="D578" i="4"/>
  <c r="D570" i="4"/>
  <c r="D551" i="4"/>
  <c r="D546" i="4"/>
  <c r="D538" i="4"/>
  <c r="D529" i="4"/>
  <c r="D518" i="4"/>
  <c r="D510" i="4"/>
  <c r="D494" i="4"/>
  <c r="D488" i="4"/>
  <c r="D484" i="4"/>
  <c r="D480" i="4"/>
  <c r="D473" i="4"/>
  <c r="D468" i="4"/>
  <c r="D463" i="4"/>
  <c r="D458" i="4"/>
  <c r="D452" i="4"/>
  <c r="D443" i="4"/>
  <c r="D438" i="4"/>
  <c r="D435" i="4"/>
  <c r="D428" i="4"/>
  <c r="D422" i="4"/>
  <c r="D418" i="4"/>
  <c r="D414" i="4"/>
  <c r="D410" i="4"/>
  <c r="D404" i="4"/>
  <c r="D391" i="4"/>
  <c r="D386" i="4"/>
  <c r="D382" i="4"/>
  <c r="D376" i="4"/>
  <c r="D368" i="4"/>
  <c r="D358" i="4"/>
  <c r="D348" i="4"/>
  <c r="D334" i="4"/>
  <c r="D325" i="4"/>
  <c r="D317" i="4"/>
  <c r="D310" i="4"/>
  <c r="D299" i="4"/>
  <c r="D296" i="4"/>
  <c r="D293" i="4"/>
  <c r="D283" i="4"/>
  <c r="D281" i="4"/>
  <c r="D279" i="4"/>
  <c r="D277" i="4"/>
  <c r="D274" i="4"/>
  <c r="D268" i="4"/>
  <c r="D263" i="4"/>
  <c r="D261" i="4"/>
  <c r="D256" i="4"/>
  <c r="D250" i="4"/>
  <c r="D247" i="4"/>
  <c r="D244" i="4"/>
  <c r="D237" i="4"/>
  <c r="D233" i="4"/>
  <c r="D218" i="4"/>
  <c r="D211" i="4"/>
  <c r="D205" i="4"/>
  <c r="D199" i="4"/>
  <c r="D191" i="4"/>
  <c r="D184" i="4"/>
  <c r="D177" i="4"/>
  <c r="D170" i="4"/>
  <c r="D163" i="4"/>
  <c r="D156" i="4"/>
  <c r="D150" i="4"/>
  <c r="D142" i="4"/>
  <c r="D135" i="4"/>
  <c r="D123" i="4"/>
  <c r="D90" i="4"/>
  <c r="D81" i="4"/>
  <c r="D73" i="4"/>
  <c r="D62" i="4"/>
  <c r="D51" i="4"/>
  <c r="D40" i="4"/>
  <c r="D29" i="4"/>
  <c r="D20" i="4"/>
  <c r="D8" i="4"/>
  <c r="C1350" i="4"/>
  <c r="C1345" i="4"/>
  <c r="C1342" i="4"/>
  <c r="F1342" i="4" s="1"/>
  <c r="C1341" i="4"/>
  <c r="F1341" i="4" s="1"/>
  <c r="C1340" i="4"/>
  <c r="F1340" i="4" s="1"/>
  <c r="C1338" i="4"/>
  <c r="F1338" i="4" s="1"/>
  <c r="C1337" i="4"/>
  <c r="F1337" i="4" s="1"/>
  <c r="C1336" i="4"/>
  <c r="F1336" i="4" s="1"/>
  <c r="C1335" i="4"/>
  <c r="F1335" i="4" s="1"/>
  <c r="C1333" i="4"/>
  <c r="F1333" i="4" s="1"/>
  <c r="C1332" i="4"/>
  <c r="F1332" i="4" s="1"/>
  <c r="C1330" i="4"/>
  <c r="F1330" i="4" s="1"/>
  <c r="C1328" i="4"/>
  <c r="C1325" i="4"/>
  <c r="C1324" i="4"/>
  <c r="C1318" i="4"/>
  <c r="F1318" i="4" s="1"/>
  <c r="C1317" i="4"/>
  <c r="F1317" i="4" s="1"/>
  <c r="C1316" i="4"/>
  <c r="F1316" i="4" s="1"/>
  <c r="C1314" i="4"/>
  <c r="F1314" i="4" s="1"/>
  <c r="C1313" i="4"/>
  <c r="F1313" i="4" s="1"/>
  <c r="C1312" i="4"/>
  <c r="F1312" i="4" s="1"/>
  <c r="C1311" i="4"/>
  <c r="F1311" i="4" s="1"/>
  <c r="C1310" i="4"/>
  <c r="F1310" i="4" s="1"/>
  <c r="C1309" i="4"/>
  <c r="F1309" i="4" s="1"/>
  <c r="C1308" i="4"/>
  <c r="F1308" i="4" s="1"/>
  <c r="C1307" i="4"/>
  <c r="F1307" i="4" s="1"/>
  <c r="C1306" i="4"/>
  <c r="F1306" i="4" s="1"/>
  <c r="C1305" i="4"/>
  <c r="F1305" i="4" s="1"/>
  <c r="C1304" i="4"/>
  <c r="F1304" i="4" s="1"/>
  <c r="C1303" i="4"/>
  <c r="F1303" i="4" s="1"/>
  <c r="C1301" i="4"/>
  <c r="F1301" i="4" s="1"/>
  <c r="C1300" i="4"/>
  <c r="F1300" i="4" s="1"/>
  <c r="C1299" i="4"/>
  <c r="F1299" i="4" s="1"/>
  <c r="C1298" i="4"/>
  <c r="F1298" i="4" s="1"/>
  <c r="C1297" i="4"/>
  <c r="F1297" i="4" s="1"/>
  <c r="C1296" i="4"/>
  <c r="F1296" i="4" s="1"/>
  <c r="C1295" i="4"/>
  <c r="F1295" i="4" s="1"/>
  <c r="C1293" i="4"/>
  <c r="F1293" i="4" s="1"/>
  <c r="C1292" i="4"/>
  <c r="F1292" i="4" s="1"/>
  <c r="C1291" i="4"/>
  <c r="F1291" i="4" s="1"/>
  <c r="C1290" i="4"/>
  <c r="F1290" i="4" s="1"/>
  <c r="C1289" i="4"/>
  <c r="F1289" i="4" s="1"/>
  <c r="C1286" i="4"/>
  <c r="F1286" i="4" s="1"/>
  <c r="C1285" i="4"/>
  <c r="F1285" i="4" s="1"/>
  <c r="C1284" i="4"/>
  <c r="F1284" i="4" s="1"/>
  <c r="C1283" i="4"/>
  <c r="F1283" i="4" s="1"/>
  <c r="C1281" i="4"/>
  <c r="F1281" i="4" s="1"/>
  <c r="C1280" i="4"/>
  <c r="F1280" i="4" s="1"/>
  <c r="C1279" i="4"/>
  <c r="F1279" i="4" s="1"/>
  <c r="C1278" i="4"/>
  <c r="F1278" i="4" s="1"/>
  <c r="C1277" i="4"/>
  <c r="F1277" i="4" s="1"/>
  <c r="C1275" i="4"/>
  <c r="F1275" i="4" s="1"/>
  <c r="C1274" i="4"/>
  <c r="F1274" i="4" s="1"/>
  <c r="C1273" i="4"/>
  <c r="F1273" i="4" s="1"/>
  <c r="C1272" i="4"/>
  <c r="F1272" i="4" s="1"/>
  <c r="C1271" i="4"/>
  <c r="F1271" i="4" s="1"/>
  <c r="C1268" i="4"/>
  <c r="F1268" i="4" s="1"/>
  <c r="C1267" i="4"/>
  <c r="F1267" i="4" s="1"/>
  <c r="C1266" i="4"/>
  <c r="F1266" i="4" s="1"/>
  <c r="C1265" i="4"/>
  <c r="F1265" i="4" s="1"/>
  <c r="C1264" i="4"/>
  <c r="F1264" i="4" s="1"/>
  <c r="C1263" i="4"/>
  <c r="F1263" i="4" s="1"/>
  <c r="C1262" i="4"/>
  <c r="F1262" i="4" s="1"/>
  <c r="C1261" i="4"/>
  <c r="F1261" i="4" s="1"/>
  <c r="C1260" i="4"/>
  <c r="F1260" i="4" s="1"/>
  <c r="C1259" i="4"/>
  <c r="F1259" i="4" s="1"/>
  <c r="C1258" i="4"/>
  <c r="F1258" i="4" s="1"/>
  <c r="C1256" i="4"/>
  <c r="F1256" i="4" s="1"/>
  <c r="C1255" i="4"/>
  <c r="F1255" i="4" s="1"/>
  <c r="C1254" i="4"/>
  <c r="F1254" i="4" s="1"/>
  <c r="C1253" i="4"/>
  <c r="F1253" i="4" s="1"/>
  <c r="C1252" i="4"/>
  <c r="F1252" i="4" s="1"/>
  <c r="C1250" i="4"/>
  <c r="F1250" i="4" s="1"/>
  <c r="C1248" i="4"/>
  <c r="F1248" i="4" s="1"/>
  <c r="C1247" i="4"/>
  <c r="F1247" i="4" s="1"/>
  <c r="C1246" i="4"/>
  <c r="F1246" i="4" s="1"/>
  <c r="C1244" i="4"/>
  <c r="F1244" i="4" s="1"/>
  <c r="C1243" i="4"/>
  <c r="F1243" i="4" s="1"/>
  <c r="C1242" i="4"/>
  <c r="F1242" i="4" s="1"/>
  <c r="C1241" i="4"/>
  <c r="F1241" i="4" s="1"/>
  <c r="C1240" i="4"/>
  <c r="F1240" i="4" s="1"/>
  <c r="C1239" i="4"/>
  <c r="F1239" i="4" s="1"/>
  <c r="C1238" i="4"/>
  <c r="F1238" i="4" s="1"/>
  <c r="C1237" i="4"/>
  <c r="F1237" i="4" s="1"/>
  <c r="C1236" i="4"/>
  <c r="F1236" i="4" s="1"/>
  <c r="C1235" i="4"/>
  <c r="F1235" i="4" s="1"/>
  <c r="C1234" i="4"/>
  <c r="F1234" i="4" s="1"/>
  <c r="C1233" i="4"/>
  <c r="F1233" i="4" s="1"/>
  <c r="C1232" i="4"/>
  <c r="F1232" i="4" s="1"/>
  <c r="C1231" i="4"/>
  <c r="F1231" i="4" s="1"/>
  <c r="C1230" i="4"/>
  <c r="F1230" i="4" s="1"/>
  <c r="C1229" i="4"/>
  <c r="F1229" i="4" s="1"/>
  <c r="C1228" i="4"/>
  <c r="F1228" i="4" s="1"/>
  <c r="C1225" i="4"/>
  <c r="F1225" i="4" s="1"/>
  <c r="C1224" i="4"/>
  <c r="F1224" i="4" s="1"/>
  <c r="C1223" i="4"/>
  <c r="F1223" i="4" s="1"/>
  <c r="C1221" i="4"/>
  <c r="F1221" i="4" s="1"/>
  <c r="C1220" i="4"/>
  <c r="F1220" i="4" s="1"/>
  <c r="C1219" i="4"/>
  <c r="F1219" i="4" s="1"/>
  <c r="C1215" i="4"/>
  <c r="F1215" i="4" s="1"/>
  <c r="C1214" i="4"/>
  <c r="F1214" i="4" s="1"/>
  <c r="C1213" i="4"/>
  <c r="C1212" i="4"/>
  <c r="C1211" i="4"/>
  <c r="F1211" i="4" s="1"/>
  <c r="C1210" i="4"/>
  <c r="F1210" i="4" s="1"/>
  <c r="C1209" i="4"/>
  <c r="C1208" i="4"/>
  <c r="C1207" i="4"/>
  <c r="F1207" i="4" s="1"/>
  <c r="C1206" i="4"/>
  <c r="F1206" i="4" s="1"/>
  <c r="C1203" i="4"/>
  <c r="C1201" i="4"/>
  <c r="C1200" i="4"/>
  <c r="F1200" i="4" s="1"/>
  <c r="C1199" i="4"/>
  <c r="F1199" i="4" s="1"/>
  <c r="C1198" i="4"/>
  <c r="C1197" i="4"/>
  <c r="C1196" i="4"/>
  <c r="F1196" i="4" s="1"/>
  <c r="C1195" i="4"/>
  <c r="F1195" i="4" s="1"/>
  <c r="C1194" i="4"/>
  <c r="C1193" i="4"/>
  <c r="C1192" i="4"/>
  <c r="F1192" i="4" s="1"/>
  <c r="C1191" i="4"/>
  <c r="F1191" i="4" s="1"/>
  <c r="C1190" i="4"/>
  <c r="C1189" i="4"/>
  <c r="C1188" i="4"/>
  <c r="F1188" i="4" s="1"/>
  <c r="C1186" i="4"/>
  <c r="C1185" i="4"/>
  <c r="C1184" i="4"/>
  <c r="C1183" i="4"/>
  <c r="F1183" i="4" s="1"/>
  <c r="C1182" i="4"/>
  <c r="C1181" i="4"/>
  <c r="C1180" i="4"/>
  <c r="C1179" i="4"/>
  <c r="F1179" i="4" s="1"/>
  <c r="C1178" i="4"/>
  <c r="C1177" i="4"/>
  <c r="C1176" i="4"/>
  <c r="C1175" i="4"/>
  <c r="F1175" i="4" s="1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58" i="4"/>
  <c r="C1157" i="4"/>
  <c r="C1156" i="4"/>
  <c r="C1155" i="4"/>
  <c r="C1154" i="4"/>
  <c r="C1153" i="4"/>
  <c r="C1152" i="4"/>
  <c r="C1151" i="4"/>
  <c r="C1150" i="4"/>
  <c r="C1148" i="4"/>
  <c r="C1147" i="4" s="1"/>
  <c r="F1147" i="4" s="1"/>
  <c r="C1146" i="4"/>
  <c r="C1145" i="4"/>
  <c r="C1143" i="4"/>
  <c r="C1142" i="4"/>
  <c r="C1141" i="4"/>
  <c r="C1140" i="4"/>
  <c r="C1139" i="4"/>
  <c r="C1137" i="4"/>
  <c r="C1136" i="4"/>
  <c r="C1135" i="4"/>
  <c r="C1134" i="4"/>
  <c r="C1133" i="4"/>
  <c r="C1132" i="4"/>
  <c r="C1131" i="4"/>
  <c r="C1130" i="4"/>
  <c r="C1129" i="4"/>
  <c r="C1127" i="4"/>
  <c r="C1126" i="4"/>
  <c r="C1125" i="4"/>
  <c r="C1124" i="4"/>
  <c r="C1123" i="4"/>
  <c r="C1122" i="4"/>
  <c r="C1119" i="4"/>
  <c r="C1118" i="4"/>
  <c r="C1116" i="4"/>
  <c r="C1115" i="4"/>
  <c r="C1114" i="4"/>
  <c r="C1113" i="4"/>
  <c r="C1112" i="4"/>
  <c r="C1110" i="4"/>
  <c r="C1109" i="4"/>
  <c r="C1108" i="4"/>
  <c r="C1107" i="4"/>
  <c r="C1106" i="4"/>
  <c r="C1105" i="4"/>
  <c r="C1104" i="4"/>
  <c r="C1103" i="4"/>
  <c r="C1102" i="4"/>
  <c r="C1099" i="4"/>
  <c r="C1098" i="4"/>
  <c r="C1097" i="4"/>
  <c r="C1096" i="4"/>
  <c r="C1095" i="4"/>
  <c r="C1093" i="4"/>
  <c r="C1091" i="4"/>
  <c r="C1090" i="4"/>
  <c r="C1089" i="4"/>
  <c r="C1088" i="4"/>
  <c r="C1086" i="4"/>
  <c r="C1085" i="4"/>
  <c r="C1084" i="4"/>
  <c r="C1083" i="4"/>
  <c r="C1082" i="4"/>
  <c r="C1081" i="4"/>
  <c r="C1079" i="4"/>
  <c r="C1077" i="4"/>
  <c r="C1076" i="4"/>
  <c r="C1075" i="4"/>
  <c r="C1074" i="4"/>
  <c r="C1073" i="4"/>
  <c r="C1072" i="4"/>
  <c r="C1071" i="4"/>
  <c r="C1070" i="4"/>
  <c r="C1068" i="4"/>
  <c r="C1067" i="4"/>
  <c r="C1066" i="4"/>
  <c r="C1065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7" i="4"/>
  <c r="C1046" i="4"/>
  <c r="C1045" i="4"/>
  <c r="C1044" i="4"/>
  <c r="C1043" i="4"/>
  <c r="C1042" i="4"/>
  <c r="C1041" i="4"/>
  <c r="C1040" i="4"/>
  <c r="C1039" i="4"/>
  <c r="C1035" i="4"/>
  <c r="C1033" i="4"/>
  <c r="C1032" i="4"/>
  <c r="C1031" i="4"/>
  <c r="C1030" i="4"/>
  <c r="C1028" i="4"/>
  <c r="C1027" i="4"/>
  <c r="C1026" i="4"/>
  <c r="C1025" i="4"/>
  <c r="C1024" i="4"/>
  <c r="C1023" i="4"/>
  <c r="C1021" i="4"/>
  <c r="C1020" i="4"/>
  <c r="C1019" i="4"/>
  <c r="C1018" i="4"/>
  <c r="C1016" i="4"/>
  <c r="C1015" i="4"/>
  <c r="C1014" i="4"/>
  <c r="C1013" i="4"/>
  <c r="C1012" i="4"/>
  <c r="C1011" i="4"/>
  <c r="C1010" i="4"/>
  <c r="C1009" i="4"/>
  <c r="C1008" i="4"/>
  <c r="C1006" i="4"/>
  <c r="C1005" i="4"/>
  <c r="C1004" i="4"/>
  <c r="C1003" i="4"/>
  <c r="C1002" i="4"/>
  <c r="C1001" i="4"/>
  <c r="C1000" i="4"/>
  <c r="C999" i="4"/>
  <c r="C998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7" i="4"/>
  <c r="C976" i="4"/>
  <c r="C975" i="4"/>
  <c r="C971" i="4"/>
  <c r="C969" i="4"/>
  <c r="C968" i="4"/>
  <c r="C966" i="4"/>
  <c r="C965" i="4"/>
  <c r="C964" i="4"/>
  <c r="C962" i="4"/>
  <c r="C961" i="4"/>
  <c r="C959" i="4"/>
  <c r="C958" i="4"/>
  <c r="C957" i="4"/>
  <c r="C956" i="4"/>
  <c r="C955" i="4"/>
  <c r="C951" i="4"/>
  <c r="C950" i="4"/>
  <c r="C949" i="4"/>
  <c r="C948" i="4"/>
  <c r="C947" i="4"/>
  <c r="C946" i="4"/>
  <c r="C945" i="4"/>
  <c r="C944" i="4"/>
  <c r="C943" i="4"/>
  <c r="C940" i="4"/>
  <c r="C939" i="4"/>
  <c r="C938" i="4"/>
  <c r="C936" i="4"/>
  <c r="C935" i="4"/>
  <c r="C933" i="4"/>
  <c r="C932" i="4"/>
  <c r="C931" i="4"/>
  <c r="C930" i="4"/>
  <c r="C929" i="4"/>
  <c r="C928" i="4"/>
  <c r="C927" i="4"/>
  <c r="C926" i="4"/>
  <c r="C924" i="4"/>
  <c r="C923" i="4"/>
  <c r="C922" i="4"/>
  <c r="C921" i="4"/>
  <c r="C920" i="4"/>
  <c r="C917" i="4"/>
  <c r="C916" i="4"/>
  <c r="C915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8" i="4"/>
  <c r="C896" i="4"/>
  <c r="C895" i="4"/>
  <c r="C894" i="4"/>
  <c r="C893" i="4"/>
  <c r="C892" i="4"/>
  <c r="C891" i="4"/>
  <c r="C890" i="4"/>
  <c r="C887" i="4"/>
  <c r="C885" i="4"/>
  <c r="C883" i="4"/>
  <c r="C882" i="4"/>
  <c r="C878" i="4"/>
  <c r="C877" i="4"/>
  <c r="C876" i="4"/>
  <c r="C875" i="4"/>
  <c r="C874" i="4"/>
  <c r="C873" i="4"/>
  <c r="C872" i="4"/>
  <c r="C868" i="4"/>
  <c r="C867" i="4"/>
  <c r="C865" i="4"/>
  <c r="C864" i="4"/>
  <c r="C859" i="4"/>
  <c r="C857" i="4"/>
  <c r="C854" i="4"/>
  <c r="C850" i="4"/>
  <c r="C849" i="4"/>
  <c r="C848" i="4"/>
  <c r="C847" i="4"/>
  <c r="C846" i="4"/>
  <c r="C845" i="4"/>
  <c r="C844" i="4"/>
  <c r="C843" i="4"/>
  <c r="C842" i="4"/>
  <c r="C838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1" i="4"/>
  <c r="C819" i="4"/>
  <c r="C817" i="4"/>
  <c r="C816" i="4"/>
  <c r="C815" i="4"/>
  <c r="C814" i="4"/>
  <c r="C813" i="4"/>
  <c r="C811" i="4"/>
  <c r="C809" i="4"/>
  <c r="C807" i="4"/>
  <c r="C806" i="4"/>
  <c r="C804" i="4"/>
  <c r="C803" i="4"/>
  <c r="C801" i="4"/>
  <c r="C800" i="4"/>
  <c r="C799" i="4"/>
  <c r="C798" i="4"/>
  <c r="C797" i="4"/>
  <c r="C795" i="4"/>
  <c r="C794" i="4"/>
  <c r="C793" i="4"/>
  <c r="C792" i="4"/>
  <c r="C791" i="4"/>
  <c r="C790" i="4"/>
  <c r="C788" i="4"/>
  <c r="C787" i="4"/>
  <c r="C785" i="4"/>
  <c r="C783" i="4"/>
  <c r="C781" i="4"/>
  <c r="C780" i="4"/>
  <c r="C779" i="4"/>
  <c r="C778" i="4"/>
  <c r="C776" i="4"/>
  <c r="C774" i="4"/>
  <c r="C773" i="4"/>
  <c r="C772" i="4"/>
  <c r="C770" i="4"/>
  <c r="C769" i="4"/>
  <c r="C768" i="4"/>
  <c r="C767" i="4"/>
  <c r="C766" i="4"/>
  <c r="C765" i="4"/>
  <c r="C764" i="4"/>
  <c r="C763" i="4"/>
  <c r="C762" i="4"/>
  <c r="C758" i="4"/>
  <c r="C757" i="4"/>
  <c r="C755" i="4"/>
  <c r="C754" i="4"/>
  <c r="C753" i="4"/>
  <c r="C752" i="4"/>
  <c r="C751" i="4"/>
  <c r="C750" i="4"/>
  <c r="C749" i="4"/>
  <c r="C748" i="4"/>
  <c r="C742" i="4"/>
  <c r="C741" i="4"/>
  <c r="C739" i="4"/>
  <c r="C737" i="4"/>
  <c r="C735" i="4"/>
  <c r="C726" i="4"/>
  <c r="C724" i="4"/>
  <c r="C723" i="4"/>
  <c r="C721" i="4"/>
  <c r="C717" i="4"/>
  <c r="C716" i="4"/>
  <c r="C715" i="4"/>
  <c r="C714" i="4"/>
  <c r="C713" i="4"/>
  <c r="C712" i="4"/>
  <c r="C711" i="4"/>
  <c r="C707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1" i="4"/>
  <c r="C690" i="4"/>
  <c r="C689" i="4"/>
  <c r="C688" i="4"/>
  <c r="C683" i="4"/>
  <c r="C682" i="4"/>
  <c r="C679" i="4"/>
  <c r="C678" i="4"/>
  <c r="C677" i="4"/>
  <c r="C676" i="4"/>
  <c r="C675" i="4"/>
  <c r="C674" i="4"/>
  <c r="C672" i="4"/>
  <c r="C671" i="4"/>
  <c r="C670" i="4"/>
  <c r="C668" i="4"/>
  <c r="C666" i="4"/>
  <c r="C663" i="4"/>
  <c r="C661" i="4"/>
  <c r="C660" i="4"/>
  <c r="C655" i="4"/>
  <c r="C654" i="4"/>
  <c r="C649" i="4"/>
  <c r="C648" i="4"/>
  <c r="C647" i="4"/>
  <c r="C646" i="4"/>
  <c r="C643" i="4"/>
  <c r="C642" i="4"/>
  <c r="C640" i="4"/>
  <c r="C639" i="4"/>
  <c r="C638" i="4"/>
  <c r="C637" i="4"/>
  <c r="C635" i="4"/>
  <c r="C634" i="4"/>
  <c r="C633" i="4"/>
  <c r="C631" i="4"/>
  <c r="C629" i="4"/>
  <c r="C627" i="4"/>
  <c r="C626" i="4"/>
  <c r="C624" i="4"/>
  <c r="C617" i="4"/>
  <c r="C611" i="4"/>
  <c r="C610" i="4"/>
  <c r="C609" i="4"/>
  <c r="C608" i="4"/>
  <c r="C607" i="4"/>
  <c r="C605" i="4"/>
  <c r="C604" i="4"/>
  <c r="C602" i="4"/>
  <c r="C601" i="4"/>
  <c r="C600" i="4"/>
  <c r="C598" i="4"/>
  <c r="C596" i="4"/>
  <c r="C595" i="4"/>
  <c r="C594" i="4"/>
  <c r="C592" i="4"/>
  <c r="C590" i="4"/>
  <c r="C589" i="4"/>
  <c r="C587" i="4"/>
  <c r="C584" i="4"/>
  <c r="C583" i="4"/>
  <c r="C579" i="4"/>
  <c r="C576" i="4"/>
  <c r="C575" i="4"/>
  <c r="C574" i="4"/>
  <c r="C573" i="4"/>
  <c r="C572" i="4"/>
  <c r="C571" i="4"/>
  <c r="C568" i="4"/>
  <c r="C567" i="4"/>
  <c r="C566" i="4"/>
  <c r="C565" i="4"/>
  <c r="C564" i="4"/>
  <c r="C563" i="4"/>
  <c r="C562" i="4"/>
  <c r="C561" i="4"/>
  <c r="C560" i="4"/>
  <c r="C559" i="4"/>
  <c r="C558" i="4"/>
  <c r="C556" i="4"/>
  <c r="C555" i="4"/>
  <c r="C554" i="4"/>
  <c r="C553" i="4"/>
  <c r="C552" i="4"/>
  <c r="C548" i="4"/>
  <c r="C545" i="4"/>
  <c r="C544" i="4"/>
  <c r="C542" i="4"/>
  <c r="C541" i="4"/>
  <c r="C540" i="4"/>
  <c r="C539" i="4"/>
  <c r="C537" i="4"/>
  <c r="C536" i="4"/>
  <c r="C535" i="4"/>
  <c r="C534" i="4"/>
  <c r="C533" i="4"/>
  <c r="C532" i="4"/>
  <c r="C531" i="4"/>
  <c r="C530" i="4"/>
  <c r="C528" i="4"/>
  <c r="C527" i="4"/>
  <c r="C526" i="4"/>
  <c r="C525" i="4"/>
  <c r="C524" i="4"/>
  <c r="C523" i="4"/>
  <c r="C522" i="4"/>
  <c r="C521" i="4"/>
  <c r="C520" i="4"/>
  <c r="C519" i="4"/>
  <c r="C516" i="4"/>
  <c r="C514" i="4"/>
  <c r="C513" i="4"/>
  <c r="C512" i="4"/>
  <c r="C511" i="4"/>
  <c r="C507" i="4"/>
  <c r="C506" i="4"/>
  <c r="C505" i="4"/>
  <c r="C504" i="4"/>
  <c r="C502" i="4"/>
  <c r="C501" i="4"/>
  <c r="C500" i="4"/>
  <c r="C498" i="4"/>
  <c r="C496" i="4"/>
  <c r="C495" i="4"/>
  <c r="C492" i="4"/>
  <c r="C491" i="4"/>
  <c r="C490" i="4"/>
  <c r="C489" i="4"/>
  <c r="C487" i="4"/>
  <c r="C486" i="4"/>
  <c r="C485" i="4"/>
  <c r="C483" i="4"/>
  <c r="C482" i="4"/>
  <c r="C481" i="4"/>
  <c r="C479" i="4"/>
  <c r="C478" i="4"/>
  <c r="C477" i="4"/>
  <c r="C476" i="4"/>
  <c r="C475" i="4"/>
  <c r="C474" i="4"/>
  <c r="C472" i="4"/>
  <c r="C471" i="4"/>
  <c r="C470" i="4"/>
  <c r="C469" i="4"/>
  <c r="C467" i="4"/>
  <c r="C466" i="4"/>
  <c r="C465" i="4"/>
  <c r="C464" i="4"/>
  <c r="C462" i="4"/>
  <c r="C460" i="4"/>
  <c r="C459" i="4"/>
  <c r="C457" i="4"/>
  <c r="C456" i="4"/>
  <c r="C455" i="4"/>
  <c r="C454" i="4"/>
  <c r="C453" i="4"/>
  <c r="C451" i="4"/>
  <c r="C449" i="4"/>
  <c r="C448" i="4"/>
  <c r="C447" i="4"/>
  <c r="C446" i="4"/>
  <c r="C445" i="4"/>
  <c r="C444" i="4"/>
  <c r="C442" i="4"/>
  <c r="C441" i="4"/>
  <c r="C440" i="4"/>
  <c r="C439" i="4"/>
  <c r="C435" i="4"/>
  <c r="C433" i="4"/>
  <c r="C432" i="4"/>
  <c r="C431" i="4"/>
  <c r="C430" i="4"/>
  <c r="C427" i="4"/>
  <c r="C426" i="4"/>
  <c r="C424" i="4"/>
  <c r="C423" i="4"/>
  <c r="C421" i="4"/>
  <c r="C420" i="4"/>
  <c r="C417" i="4"/>
  <c r="C416" i="4"/>
  <c r="C415" i="4"/>
  <c r="C413" i="4"/>
  <c r="C412" i="4"/>
  <c r="C411" i="4"/>
  <c r="C409" i="4"/>
  <c r="C408" i="4"/>
  <c r="C407" i="4"/>
  <c r="C406" i="4"/>
  <c r="C405" i="4"/>
  <c r="C403" i="4"/>
  <c r="C401" i="4"/>
  <c r="C399" i="4"/>
  <c r="C390" i="4"/>
  <c r="C389" i="4"/>
  <c r="C388" i="4"/>
  <c r="C387" i="4"/>
  <c r="C381" i="4"/>
  <c r="C380" i="4"/>
  <c r="C379" i="4"/>
  <c r="C378" i="4"/>
  <c r="C377" i="4"/>
  <c r="C375" i="4"/>
  <c r="C374" i="4"/>
  <c r="C373" i="4"/>
  <c r="C372" i="4"/>
  <c r="C371" i="4"/>
  <c r="C370" i="4"/>
  <c r="C369" i="4"/>
  <c r="C367" i="4"/>
  <c r="C366" i="4"/>
  <c r="C365" i="4"/>
  <c r="C364" i="4"/>
  <c r="C363" i="4"/>
  <c r="C362" i="4"/>
  <c r="C361" i="4"/>
  <c r="C360" i="4"/>
  <c r="C359" i="4"/>
  <c r="C357" i="4"/>
  <c r="C356" i="4"/>
  <c r="C355" i="4"/>
  <c r="C354" i="4"/>
  <c r="C353" i="4"/>
  <c r="C352" i="4"/>
  <c r="C351" i="4"/>
  <c r="C350" i="4"/>
  <c r="C349" i="4"/>
  <c r="C346" i="4"/>
  <c r="C345" i="4"/>
  <c r="C344" i="4"/>
  <c r="C343" i="4"/>
  <c r="C342" i="4"/>
  <c r="C341" i="4"/>
  <c r="C340" i="4"/>
  <c r="C339" i="4"/>
  <c r="C337" i="4"/>
  <c r="C336" i="4"/>
  <c r="C333" i="4"/>
  <c r="C332" i="4"/>
  <c r="C331" i="4"/>
  <c r="C330" i="4"/>
  <c r="C329" i="4"/>
  <c r="C328" i="4"/>
  <c r="C327" i="4"/>
  <c r="C326" i="4"/>
  <c r="C324" i="4"/>
  <c r="C323" i="4"/>
  <c r="C322" i="4"/>
  <c r="C321" i="4"/>
  <c r="C320" i="4"/>
  <c r="C319" i="4"/>
  <c r="C318" i="4"/>
  <c r="C316" i="4"/>
  <c r="C315" i="4"/>
  <c r="C314" i="4"/>
  <c r="C313" i="4"/>
  <c r="C312" i="4"/>
  <c r="C311" i="4"/>
  <c r="C308" i="4"/>
  <c r="C307" i="4"/>
  <c r="C306" i="4"/>
  <c r="C305" i="4"/>
  <c r="C304" i="4"/>
  <c r="C303" i="4"/>
  <c r="C298" i="4"/>
  <c r="C297" i="4"/>
  <c r="C292" i="4"/>
  <c r="C291" i="4"/>
  <c r="C290" i="4"/>
  <c r="C289" i="4"/>
  <c r="C288" i="4"/>
  <c r="C287" i="4"/>
  <c r="C286" i="4"/>
  <c r="C285" i="4"/>
  <c r="C284" i="4"/>
  <c r="C282" i="4"/>
  <c r="C280" i="4"/>
  <c r="C279" i="4" s="1"/>
  <c r="F279" i="4" s="1"/>
  <c r="C278" i="4"/>
  <c r="C275" i="4"/>
  <c r="C273" i="4"/>
  <c r="C272" i="4"/>
  <c r="C271" i="4"/>
  <c r="C270" i="4"/>
  <c r="C269" i="4"/>
  <c r="C267" i="4"/>
  <c r="C266" i="4"/>
  <c r="C265" i="4"/>
  <c r="C264" i="4"/>
  <c r="C262" i="4"/>
  <c r="C260" i="4"/>
  <c r="C259" i="4"/>
  <c r="C258" i="4"/>
  <c r="C257" i="4"/>
  <c r="C255" i="4"/>
  <c r="C254" i="4"/>
  <c r="C253" i="4"/>
  <c r="C252" i="4"/>
  <c r="C251" i="4"/>
  <c r="C249" i="4"/>
  <c r="C248" i="4"/>
  <c r="C246" i="4"/>
  <c r="C245" i="4"/>
  <c r="C243" i="4"/>
  <c r="C242" i="4"/>
  <c r="C241" i="4"/>
  <c r="C240" i="4"/>
  <c r="C239" i="4"/>
  <c r="C238" i="4"/>
  <c r="C234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7" i="4"/>
  <c r="C216" i="4"/>
  <c r="C215" i="4"/>
  <c r="C214" i="4"/>
  <c r="C213" i="4"/>
  <c r="C212" i="4"/>
  <c r="C210" i="4"/>
  <c r="C209" i="4"/>
  <c r="C208" i="4"/>
  <c r="C207" i="4"/>
  <c r="C206" i="4"/>
  <c r="C204" i="4"/>
  <c r="C203" i="4"/>
  <c r="C202" i="4"/>
  <c r="C201" i="4"/>
  <c r="C200" i="4"/>
  <c r="C198" i="4"/>
  <c r="C197" i="4"/>
  <c r="C195" i="4"/>
  <c r="C194" i="4"/>
  <c r="C193" i="4"/>
  <c r="C192" i="4"/>
  <c r="C189" i="4"/>
  <c r="C188" i="4"/>
  <c r="C187" i="4"/>
  <c r="C186" i="4"/>
  <c r="C185" i="4"/>
  <c r="C182" i="4"/>
  <c r="C180" i="4"/>
  <c r="C175" i="4"/>
  <c r="C174" i="4"/>
  <c r="C173" i="4"/>
  <c r="C172" i="4"/>
  <c r="C171" i="4"/>
  <c r="C168" i="4"/>
  <c r="C167" i="4"/>
  <c r="C166" i="4"/>
  <c r="C165" i="4"/>
  <c r="C164" i="4"/>
  <c r="C162" i="4"/>
  <c r="C161" i="4"/>
  <c r="C160" i="4"/>
  <c r="C159" i="4"/>
  <c r="C158" i="4"/>
  <c r="C157" i="4"/>
  <c r="C155" i="4"/>
  <c r="C154" i="4"/>
  <c r="C153" i="4"/>
  <c r="C152" i="4"/>
  <c r="C151" i="4"/>
  <c r="C149" i="4"/>
  <c r="C148" i="4"/>
  <c r="C147" i="4"/>
  <c r="C146" i="4"/>
  <c r="C145" i="4"/>
  <c r="C144" i="4"/>
  <c r="C143" i="4"/>
  <c r="C141" i="4"/>
  <c r="C140" i="4"/>
  <c r="C139" i="4"/>
  <c r="C138" i="4"/>
  <c r="C137" i="4"/>
  <c r="C136" i="4"/>
  <c r="C134" i="4"/>
  <c r="C133" i="4"/>
  <c r="C132" i="4"/>
  <c r="C131" i="4"/>
  <c r="C130" i="4"/>
  <c r="C129" i="4"/>
  <c r="C128" i="4"/>
  <c r="C127" i="4"/>
  <c r="C126" i="4"/>
  <c r="C125" i="4"/>
  <c r="C124" i="4"/>
  <c r="C121" i="4"/>
  <c r="C120" i="4"/>
  <c r="C119" i="4"/>
  <c r="C118" i="4"/>
  <c r="C117" i="4"/>
  <c r="C116" i="4"/>
  <c r="C115" i="4"/>
  <c r="C114" i="4"/>
  <c r="C113" i="4"/>
  <c r="C110" i="4"/>
  <c r="C109" i="4"/>
  <c r="C108" i="4"/>
  <c r="C107" i="4"/>
  <c r="C106" i="4"/>
  <c r="C105" i="4"/>
  <c r="C104" i="4"/>
  <c r="C102" i="4"/>
  <c r="C101" i="4"/>
  <c r="C100" i="4"/>
  <c r="C99" i="4"/>
  <c r="C98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2" i="4"/>
  <c r="C79" i="4"/>
  <c r="C78" i="4"/>
  <c r="C77" i="4"/>
  <c r="C76" i="4"/>
  <c r="C75" i="4"/>
  <c r="C74" i="4"/>
  <c r="C71" i="4"/>
  <c r="C70" i="4"/>
  <c r="C69" i="4"/>
  <c r="C68" i="4"/>
  <c r="C67" i="4"/>
  <c r="C66" i="4"/>
  <c r="C64" i="4"/>
  <c r="C61" i="4"/>
  <c r="C60" i="4"/>
  <c r="C59" i="4"/>
  <c r="C57" i="4"/>
  <c r="C56" i="4"/>
  <c r="C55" i="4"/>
  <c r="C54" i="4"/>
  <c r="C53" i="4"/>
  <c r="C52" i="4"/>
  <c r="C50" i="4"/>
  <c r="C49" i="4"/>
  <c r="C48" i="4"/>
  <c r="C47" i="4"/>
  <c r="C46" i="4"/>
  <c r="C45" i="4"/>
  <c r="C44" i="4"/>
  <c r="C43" i="4"/>
  <c r="C42" i="4"/>
  <c r="C41" i="4"/>
  <c r="C37" i="4"/>
  <c r="C36" i="4"/>
  <c r="C35" i="4"/>
  <c r="C34" i="4"/>
  <c r="C33" i="4"/>
  <c r="C32" i="4"/>
  <c r="C31" i="4"/>
  <c r="F31" i="4" s="1"/>
  <c r="C30" i="4"/>
  <c r="F30" i="4" s="1"/>
  <c r="C28" i="4"/>
  <c r="C27" i="4"/>
  <c r="C26" i="4"/>
  <c r="C25" i="4"/>
  <c r="C24" i="4"/>
  <c r="C23" i="4"/>
  <c r="C22" i="4"/>
  <c r="C21" i="4"/>
  <c r="F1325" i="4" l="1"/>
  <c r="C744" i="4"/>
  <c r="E744" i="4" s="1"/>
  <c r="E1332" i="4"/>
  <c r="E1333" i="4"/>
  <c r="E1350" i="4"/>
  <c r="F24" i="4"/>
  <c r="E24" i="4"/>
  <c r="F37" i="4"/>
  <c r="E37" i="4"/>
  <c r="F50" i="4"/>
  <c r="E50" i="4"/>
  <c r="F64" i="4"/>
  <c r="E64" i="4"/>
  <c r="F77" i="4"/>
  <c r="E77" i="4"/>
  <c r="F82" i="4"/>
  <c r="E82" i="4"/>
  <c r="F95" i="4"/>
  <c r="E95" i="4"/>
  <c r="F104" i="4"/>
  <c r="E104" i="4"/>
  <c r="F117" i="4"/>
  <c r="E117" i="4"/>
  <c r="F126" i="4"/>
  <c r="E126" i="4"/>
  <c r="F139" i="4"/>
  <c r="E139" i="4"/>
  <c r="F148" i="4"/>
  <c r="E148" i="4"/>
  <c r="F162" i="4"/>
  <c r="E162" i="4"/>
  <c r="F172" i="4"/>
  <c r="E172" i="4"/>
  <c r="E181" i="4"/>
  <c r="F181" i="4" s="1"/>
  <c r="E190" i="4"/>
  <c r="F190" i="4" s="1"/>
  <c r="F200" i="4"/>
  <c r="E200" i="4"/>
  <c r="F209" i="4"/>
  <c r="E209" i="4"/>
  <c r="F219" i="4"/>
  <c r="E219" i="4"/>
  <c r="F227" i="4"/>
  <c r="E227" i="4"/>
  <c r="F231" i="4"/>
  <c r="E231" i="4"/>
  <c r="F242" i="4"/>
  <c r="E242" i="4"/>
  <c r="F253" i="4"/>
  <c r="E253" i="4"/>
  <c r="F262" i="4"/>
  <c r="E262" i="4"/>
  <c r="F267" i="4"/>
  <c r="E267" i="4"/>
  <c r="F363" i="4"/>
  <c r="E363" i="4"/>
  <c r="F21" i="4"/>
  <c r="E21" i="4"/>
  <c r="E30" i="4"/>
  <c r="F34" i="4"/>
  <c r="E34" i="4"/>
  <c r="E38" i="4"/>
  <c r="F38" i="4" s="1"/>
  <c r="F43" i="4"/>
  <c r="E43" i="4"/>
  <c r="F52" i="4"/>
  <c r="E52" i="4"/>
  <c r="F56" i="4"/>
  <c r="E56" i="4"/>
  <c r="E65" i="4"/>
  <c r="F65" i="4" s="1"/>
  <c r="F69" i="4"/>
  <c r="E69" i="4"/>
  <c r="F78" i="4"/>
  <c r="E78" i="4"/>
  <c r="F83" i="4"/>
  <c r="E83" i="4"/>
  <c r="F87" i="4"/>
  <c r="E87" i="4"/>
  <c r="F96" i="4"/>
  <c r="E96" i="4"/>
  <c r="F100" i="4"/>
  <c r="E100" i="4"/>
  <c r="F109" i="4"/>
  <c r="E109" i="4"/>
  <c r="F118" i="4"/>
  <c r="E118" i="4"/>
  <c r="E122" i="4"/>
  <c r="F122" i="4" s="1"/>
  <c r="F127" i="4"/>
  <c r="E127" i="4"/>
  <c r="F136" i="4"/>
  <c r="E136" i="4"/>
  <c r="F140" i="4"/>
  <c r="E140" i="4"/>
  <c r="F145" i="4"/>
  <c r="E145" i="4"/>
  <c r="F154" i="4"/>
  <c r="E154" i="4"/>
  <c r="F159" i="4"/>
  <c r="E159" i="4"/>
  <c r="C163" i="4"/>
  <c r="F164" i="4"/>
  <c r="E164" i="4"/>
  <c r="F168" i="4"/>
  <c r="E168" i="4"/>
  <c r="F173" i="4"/>
  <c r="E173" i="4"/>
  <c r="F182" i="4"/>
  <c r="E182" i="4"/>
  <c r="F187" i="4"/>
  <c r="E187" i="4"/>
  <c r="F192" i="4"/>
  <c r="E192" i="4"/>
  <c r="E196" i="4"/>
  <c r="F196" i="4" s="1"/>
  <c r="F206" i="4"/>
  <c r="E206" i="4"/>
  <c r="F210" i="4"/>
  <c r="E210" i="4"/>
  <c r="F220" i="4"/>
  <c r="E220" i="4"/>
  <c r="F228" i="4"/>
  <c r="E228" i="4"/>
  <c r="F239" i="4"/>
  <c r="E239" i="4"/>
  <c r="F249" i="4"/>
  <c r="E249" i="4"/>
  <c r="F254" i="4"/>
  <c r="E254" i="4"/>
  <c r="F259" i="4"/>
  <c r="E259" i="4"/>
  <c r="F269" i="4"/>
  <c r="E269" i="4"/>
  <c r="F273" i="4"/>
  <c r="E273" i="4"/>
  <c r="F286" i="4"/>
  <c r="E286" i="4"/>
  <c r="F290" i="4"/>
  <c r="E290" i="4"/>
  <c r="E302" i="4"/>
  <c r="F302" i="4" s="1"/>
  <c r="F311" i="4"/>
  <c r="E311" i="4"/>
  <c r="F320" i="4"/>
  <c r="E320" i="4"/>
  <c r="F333" i="4"/>
  <c r="E333" i="4"/>
  <c r="F373" i="4"/>
  <c r="E373" i="4"/>
  <c r="F22" i="4"/>
  <c r="E22" i="4"/>
  <c r="F26" i="4"/>
  <c r="E26" i="4"/>
  <c r="E31" i="4"/>
  <c r="F35" i="4"/>
  <c r="E35" i="4"/>
  <c r="E39" i="4"/>
  <c r="F39" i="4" s="1"/>
  <c r="F44" i="4"/>
  <c r="E44" i="4"/>
  <c r="F48" i="4"/>
  <c r="E48" i="4"/>
  <c r="F53" i="4"/>
  <c r="E53" i="4"/>
  <c r="F57" i="4"/>
  <c r="E57" i="4"/>
  <c r="F61" i="4"/>
  <c r="E61" i="4"/>
  <c r="F66" i="4"/>
  <c r="E66" i="4"/>
  <c r="F70" i="4"/>
  <c r="E70" i="4"/>
  <c r="F75" i="4"/>
  <c r="E75" i="4"/>
  <c r="F79" i="4"/>
  <c r="E79" i="4"/>
  <c r="F84" i="4"/>
  <c r="E84" i="4"/>
  <c r="F88" i="4"/>
  <c r="E88" i="4"/>
  <c r="F93" i="4"/>
  <c r="E93" i="4"/>
  <c r="F97" i="4"/>
  <c r="E97" i="4"/>
  <c r="F101" i="4"/>
  <c r="E101" i="4"/>
  <c r="F106" i="4"/>
  <c r="E106" i="4"/>
  <c r="F110" i="4"/>
  <c r="E110" i="4"/>
  <c r="F115" i="4"/>
  <c r="E115" i="4"/>
  <c r="F119" i="4"/>
  <c r="E119" i="4"/>
  <c r="F124" i="4"/>
  <c r="E124" i="4"/>
  <c r="F128" i="4"/>
  <c r="E128" i="4"/>
  <c r="F132" i="4"/>
  <c r="E132" i="4"/>
  <c r="F137" i="4"/>
  <c r="E137" i="4"/>
  <c r="F141" i="4"/>
  <c r="E141" i="4"/>
  <c r="F146" i="4"/>
  <c r="E146" i="4"/>
  <c r="F151" i="4"/>
  <c r="E151" i="4"/>
  <c r="F155" i="4"/>
  <c r="E155" i="4"/>
  <c r="F160" i="4"/>
  <c r="E160" i="4"/>
  <c r="F165" i="4"/>
  <c r="E165" i="4"/>
  <c r="E169" i="4"/>
  <c r="F169" i="4" s="1"/>
  <c r="F174" i="4"/>
  <c r="E174" i="4"/>
  <c r="F179" i="4"/>
  <c r="E179" i="4"/>
  <c r="E183" i="4"/>
  <c r="F183" i="4" s="1"/>
  <c r="F188" i="4"/>
  <c r="E188" i="4"/>
  <c r="F193" i="4"/>
  <c r="E193" i="4"/>
  <c r="F197" i="4"/>
  <c r="E197" i="4"/>
  <c r="F202" i="4"/>
  <c r="E202" i="4"/>
  <c r="F207" i="4"/>
  <c r="E207" i="4"/>
  <c r="F212" i="4"/>
  <c r="E212" i="4"/>
  <c r="F216" i="4"/>
  <c r="E216" i="4"/>
  <c r="F221" i="4"/>
  <c r="E221" i="4"/>
  <c r="F225" i="4"/>
  <c r="E225" i="4"/>
  <c r="F229" i="4"/>
  <c r="E229" i="4"/>
  <c r="F234" i="4"/>
  <c r="E234" i="4"/>
  <c r="F240" i="4"/>
  <c r="E240" i="4"/>
  <c r="F245" i="4"/>
  <c r="E245" i="4"/>
  <c r="F251" i="4"/>
  <c r="E251" i="4"/>
  <c r="F255" i="4"/>
  <c r="E255" i="4"/>
  <c r="F260" i="4"/>
  <c r="E260" i="4"/>
  <c r="F265" i="4"/>
  <c r="E265" i="4"/>
  <c r="F270" i="4"/>
  <c r="E270" i="4"/>
  <c r="F275" i="4"/>
  <c r="E275" i="4"/>
  <c r="F282" i="4"/>
  <c r="E282" i="4"/>
  <c r="F287" i="4"/>
  <c r="E287" i="4"/>
  <c r="F291" i="4"/>
  <c r="E291" i="4"/>
  <c r="F298" i="4"/>
  <c r="E298" i="4"/>
  <c r="F303" i="4"/>
  <c r="E303" i="4"/>
  <c r="F307" i="4"/>
  <c r="E307" i="4"/>
  <c r="F312" i="4"/>
  <c r="E312" i="4"/>
  <c r="F316" i="4"/>
  <c r="E316" i="4"/>
  <c r="F321" i="4"/>
  <c r="E321" i="4"/>
  <c r="F326" i="4"/>
  <c r="E326" i="4"/>
  <c r="F330" i="4"/>
  <c r="E330" i="4"/>
  <c r="E335" i="4"/>
  <c r="F335" i="4" s="1"/>
  <c r="F339" i="4"/>
  <c r="E339" i="4"/>
  <c r="F343" i="4"/>
  <c r="E343" i="4"/>
  <c r="E347" i="4"/>
  <c r="F347" i="4" s="1"/>
  <c r="F352" i="4"/>
  <c r="E352" i="4"/>
  <c r="F356" i="4"/>
  <c r="E356" i="4"/>
  <c r="F361" i="4"/>
  <c r="E361" i="4"/>
  <c r="F365" i="4"/>
  <c r="E365" i="4"/>
  <c r="F370" i="4"/>
  <c r="E370" i="4"/>
  <c r="F374" i="4"/>
  <c r="E374" i="4"/>
  <c r="F379" i="4"/>
  <c r="E379" i="4"/>
  <c r="F387" i="4"/>
  <c r="E387" i="4"/>
  <c r="E392" i="4"/>
  <c r="F392" i="4" s="1"/>
  <c r="E396" i="4"/>
  <c r="F396" i="4" s="1"/>
  <c r="F401" i="4"/>
  <c r="E401" i="4"/>
  <c r="F406" i="4"/>
  <c r="E406" i="4"/>
  <c r="F411" i="4"/>
  <c r="E411" i="4"/>
  <c r="F416" i="4"/>
  <c r="E416" i="4"/>
  <c r="F421" i="4"/>
  <c r="E421" i="4"/>
  <c r="F426" i="4"/>
  <c r="E426" i="4"/>
  <c r="F431" i="4"/>
  <c r="E431" i="4"/>
  <c r="F441" i="4"/>
  <c r="E441" i="4"/>
  <c r="F446" i="4"/>
  <c r="E446" i="4"/>
  <c r="F451" i="4"/>
  <c r="E451" i="4"/>
  <c r="F456" i="4"/>
  <c r="E456" i="4"/>
  <c r="F462" i="4"/>
  <c r="E462" i="4"/>
  <c r="F467" i="4"/>
  <c r="E467" i="4"/>
  <c r="F472" i="4"/>
  <c r="E472" i="4"/>
  <c r="F477" i="4"/>
  <c r="E477" i="4"/>
  <c r="F482" i="4"/>
  <c r="E482" i="4"/>
  <c r="F487" i="4"/>
  <c r="E487" i="4"/>
  <c r="F492" i="4"/>
  <c r="E492" i="4"/>
  <c r="F498" i="4"/>
  <c r="E498" i="4"/>
  <c r="F502" i="4"/>
  <c r="E502" i="4"/>
  <c r="F506" i="4"/>
  <c r="E506" i="4"/>
  <c r="F511" i="4"/>
  <c r="E511" i="4"/>
  <c r="E515" i="4"/>
  <c r="F515" i="4" s="1"/>
  <c r="F520" i="4"/>
  <c r="E520" i="4"/>
  <c r="F524" i="4"/>
  <c r="E524" i="4"/>
  <c r="F528" i="4"/>
  <c r="E528" i="4"/>
  <c r="F533" i="4"/>
  <c r="E533" i="4"/>
  <c r="F537" i="4"/>
  <c r="E537" i="4"/>
  <c r="F542" i="4"/>
  <c r="E542" i="4"/>
  <c r="F548" i="4"/>
  <c r="E548" i="4"/>
  <c r="F554" i="4"/>
  <c r="E554" i="4"/>
  <c r="F558" i="4"/>
  <c r="E558" i="4"/>
  <c r="F562" i="4"/>
  <c r="E562" i="4"/>
  <c r="F566" i="4"/>
  <c r="E566" i="4"/>
  <c r="F571" i="4"/>
  <c r="E571" i="4"/>
  <c r="F575" i="4"/>
  <c r="E575" i="4"/>
  <c r="E581" i="4"/>
  <c r="F581" i="4" s="1"/>
  <c r="F587" i="4"/>
  <c r="E587" i="4"/>
  <c r="F594" i="4"/>
  <c r="E594" i="4"/>
  <c r="F600" i="4"/>
  <c r="E600" i="4"/>
  <c r="F605" i="4"/>
  <c r="E605" i="4"/>
  <c r="F609" i="4"/>
  <c r="E609" i="4"/>
  <c r="E614" i="4"/>
  <c r="F614" i="4" s="1"/>
  <c r="E618" i="4"/>
  <c r="F618" i="4" s="1"/>
  <c r="F623" i="4"/>
  <c r="E623" i="4"/>
  <c r="F627" i="4"/>
  <c r="E627" i="4"/>
  <c r="E632" i="4"/>
  <c r="F632" i="4" s="1"/>
  <c r="F637" i="4"/>
  <c r="E637" i="4"/>
  <c r="E641" i="4"/>
  <c r="F641" i="4" s="1"/>
  <c r="F646" i="4"/>
  <c r="E646" i="4"/>
  <c r="E651" i="4"/>
  <c r="F651" i="4" s="1"/>
  <c r="E657" i="4"/>
  <c r="F657" i="4" s="1"/>
  <c r="F663" i="4"/>
  <c r="E663" i="4"/>
  <c r="F668" i="4"/>
  <c r="E668" i="4"/>
  <c r="F674" i="4"/>
  <c r="E674" i="4"/>
  <c r="F678" i="4"/>
  <c r="E678" i="4"/>
  <c r="F683" i="4"/>
  <c r="E683" i="4"/>
  <c r="F690" i="4"/>
  <c r="E690" i="4"/>
  <c r="F695" i="4"/>
  <c r="E695" i="4"/>
  <c r="F699" i="4"/>
  <c r="E699" i="4"/>
  <c r="F703" i="4"/>
  <c r="E703" i="4"/>
  <c r="E708" i="4"/>
  <c r="F708" i="4" s="1"/>
  <c r="F713" i="4"/>
  <c r="E713" i="4"/>
  <c r="F717" i="4"/>
  <c r="E717" i="4"/>
  <c r="F721" i="4"/>
  <c r="E721" i="4"/>
  <c r="E727" i="4"/>
  <c r="F727" i="4" s="1"/>
  <c r="E733" i="4"/>
  <c r="F733" i="4" s="1"/>
  <c r="E738" i="4"/>
  <c r="F738" i="4" s="1"/>
  <c r="E743" i="4"/>
  <c r="F743" i="4" s="1"/>
  <c r="F748" i="4"/>
  <c r="E748" i="4"/>
  <c r="F752" i="4"/>
  <c r="E752" i="4"/>
  <c r="F757" i="4"/>
  <c r="E757" i="4"/>
  <c r="F763" i="4"/>
  <c r="E763" i="4"/>
  <c r="F767" i="4"/>
  <c r="E767" i="4"/>
  <c r="F772" i="4"/>
  <c r="E772" i="4"/>
  <c r="E777" i="4"/>
  <c r="F777" i="4" s="1"/>
  <c r="F781" i="4"/>
  <c r="E781" i="4"/>
  <c r="F787" i="4"/>
  <c r="E787" i="4"/>
  <c r="F792" i="4"/>
  <c r="E792" i="4"/>
  <c r="F797" i="4"/>
  <c r="E797" i="4"/>
  <c r="F801" i="4"/>
  <c r="E801" i="4"/>
  <c r="F807" i="4"/>
  <c r="E807" i="4"/>
  <c r="F814" i="4"/>
  <c r="E814" i="4"/>
  <c r="F819" i="4"/>
  <c r="E819" i="4"/>
  <c r="F825" i="4"/>
  <c r="E825" i="4"/>
  <c r="F829" i="4"/>
  <c r="E829" i="4"/>
  <c r="F833" i="4"/>
  <c r="E833" i="4"/>
  <c r="F838" i="4"/>
  <c r="E838" i="4"/>
  <c r="F844" i="4"/>
  <c r="E844" i="4"/>
  <c r="F848" i="4"/>
  <c r="E848" i="4"/>
  <c r="F854" i="4"/>
  <c r="E854" i="4"/>
  <c r="E861" i="4"/>
  <c r="F861" i="4" s="1"/>
  <c r="F867" i="4"/>
  <c r="E867" i="4"/>
  <c r="E871" i="4"/>
  <c r="F871" i="4" s="1"/>
  <c r="F875" i="4"/>
  <c r="E875" i="4"/>
  <c r="E879" i="4"/>
  <c r="F879" i="4" s="1"/>
  <c r="F883" i="4"/>
  <c r="E883" i="4"/>
  <c r="F887" i="4"/>
  <c r="E887" i="4"/>
  <c r="F892" i="4"/>
  <c r="E892" i="4"/>
  <c r="F896" i="4"/>
  <c r="E896" i="4"/>
  <c r="F900" i="4"/>
  <c r="E900" i="4"/>
  <c r="F904" i="4"/>
  <c r="E904" i="4"/>
  <c r="F908" i="4"/>
  <c r="E908" i="4"/>
  <c r="F912" i="4"/>
  <c r="E912" i="4"/>
  <c r="F917" i="4"/>
  <c r="E917" i="4"/>
  <c r="F921" i="4"/>
  <c r="E921" i="4"/>
  <c r="E925" i="4"/>
  <c r="F925" i="4" s="1"/>
  <c r="F929" i="4"/>
  <c r="E929" i="4"/>
  <c r="F933" i="4"/>
  <c r="E933" i="4"/>
  <c r="E937" i="4"/>
  <c r="F937" i="4" s="1"/>
  <c r="E941" i="4"/>
  <c r="F941" i="4" s="1"/>
  <c r="F946" i="4"/>
  <c r="E946" i="4"/>
  <c r="F950" i="4"/>
  <c r="E950" i="4"/>
  <c r="F955" i="4"/>
  <c r="E955" i="4"/>
  <c r="F959" i="4"/>
  <c r="E959" i="4"/>
  <c r="F964" i="4"/>
  <c r="E964" i="4"/>
  <c r="F969" i="4"/>
  <c r="E969" i="4"/>
  <c r="F976" i="4"/>
  <c r="E976" i="4"/>
  <c r="F980" i="4"/>
  <c r="E980" i="4"/>
  <c r="F984" i="4"/>
  <c r="E984" i="4"/>
  <c r="F988" i="4"/>
  <c r="E988" i="4"/>
  <c r="F992" i="4"/>
  <c r="E992" i="4"/>
  <c r="E996" i="4"/>
  <c r="F996" i="4" s="1"/>
  <c r="F1001" i="4"/>
  <c r="E1001" i="4"/>
  <c r="F1005" i="4"/>
  <c r="E1005" i="4"/>
  <c r="F1010" i="4"/>
  <c r="E1010" i="4"/>
  <c r="F1014" i="4"/>
  <c r="E1014" i="4"/>
  <c r="F1019" i="4"/>
  <c r="E1019" i="4"/>
  <c r="F1024" i="4"/>
  <c r="E1024" i="4"/>
  <c r="F1028" i="4"/>
  <c r="E1028" i="4"/>
  <c r="F1033" i="4"/>
  <c r="E1033" i="4"/>
  <c r="F1040" i="4"/>
  <c r="E1040" i="4"/>
  <c r="F1044" i="4"/>
  <c r="E1044" i="4"/>
  <c r="F1049" i="4"/>
  <c r="E1049" i="4"/>
  <c r="F1053" i="4"/>
  <c r="E1053" i="4"/>
  <c r="F1057" i="4"/>
  <c r="E1057" i="4"/>
  <c r="F1061" i="4"/>
  <c r="E1061" i="4"/>
  <c r="F1066" i="4"/>
  <c r="E1066" i="4"/>
  <c r="F1071" i="4"/>
  <c r="E1071" i="4"/>
  <c r="F1075" i="4"/>
  <c r="E1075" i="4"/>
  <c r="C1080" i="4"/>
  <c r="F1080" i="4" s="1"/>
  <c r="F1081" i="4"/>
  <c r="E1081" i="4"/>
  <c r="F1085" i="4"/>
  <c r="E1085" i="4"/>
  <c r="F1090" i="4"/>
  <c r="E1090" i="4"/>
  <c r="F1095" i="4"/>
  <c r="E1095" i="4"/>
  <c r="F1099" i="4"/>
  <c r="E1099" i="4"/>
  <c r="F1105" i="4"/>
  <c r="E1105" i="4"/>
  <c r="F1109" i="4"/>
  <c r="E1109" i="4"/>
  <c r="F1114" i="4"/>
  <c r="E1114" i="4"/>
  <c r="F1119" i="4"/>
  <c r="E1119" i="4"/>
  <c r="F1125" i="4"/>
  <c r="E1125" i="4"/>
  <c r="F1130" i="4"/>
  <c r="E1130" i="4"/>
  <c r="F1134" i="4"/>
  <c r="E1134" i="4"/>
  <c r="F1139" i="4"/>
  <c r="E1139" i="4"/>
  <c r="F1143" i="4"/>
  <c r="E1143" i="4"/>
  <c r="F1148" i="4"/>
  <c r="E1148" i="4"/>
  <c r="F1153" i="4"/>
  <c r="E1153" i="4"/>
  <c r="F1157" i="4"/>
  <c r="E1157" i="4"/>
  <c r="F1163" i="4"/>
  <c r="E1163" i="4"/>
  <c r="F1167" i="4"/>
  <c r="E1167" i="4"/>
  <c r="F1171" i="4"/>
  <c r="E1171" i="4"/>
  <c r="F33" i="4"/>
  <c r="E33" i="4"/>
  <c r="F59" i="4"/>
  <c r="E59" i="4"/>
  <c r="F86" i="4"/>
  <c r="E86" i="4"/>
  <c r="F113" i="4"/>
  <c r="E113" i="4"/>
  <c r="F23" i="4"/>
  <c r="E23" i="4"/>
  <c r="F27" i="4"/>
  <c r="E27" i="4"/>
  <c r="F32" i="4"/>
  <c r="E32" i="4"/>
  <c r="F36" i="4"/>
  <c r="E36" i="4"/>
  <c r="F41" i="4"/>
  <c r="E41" i="4"/>
  <c r="F45" i="4"/>
  <c r="E45" i="4"/>
  <c r="F49" i="4"/>
  <c r="E49" i="4"/>
  <c r="F54" i="4"/>
  <c r="E54" i="4"/>
  <c r="E58" i="4"/>
  <c r="F58" i="4" s="1"/>
  <c r="C62" i="4"/>
  <c r="E63" i="4"/>
  <c r="F63" i="4" s="1"/>
  <c r="F67" i="4"/>
  <c r="E67" i="4"/>
  <c r="F71" i="4"/>
  <c r="E71" i="4"/>
  <c r="F76" i="4"/>
  <c r="E76" i="4"/>
  <c r="E80" i="4"/>
  <c r="F80" i="4" s="1"/>
  <c r="F85" i="4"/>
  <c r="E85" i="4"/>
  <c r="F89" i="4"/>
  <c r="E89" i="4"/>
  <c r="F94" i="4"/>
  <c r="E94" i="4"/>
  <c r="F98" i="4"/>
  <c r="E98" i="4"/>
  <c r="F102" i="4"/>
  <c r="E102" i="4"/>
  <c r="F107" i="4"/>
  <c r="E107" i="4"/>
  <c r="E111" i="4"/>
  <c r="F111" i="4" s="1"/>
  <c r="F116" i="4"/>
  <c r="E116" i="4"/>
  <c r="F120" i="4"/>
  <c r="E120" i="4"/>
  <c r="F125" i="4"/>
  <c r="E125" i="4"/>
  <c r="F129" i="4"/>
  <c r="E129" i="4"/>
  <c r="F133" i="4"/>
  <c r="E133" i="4"/>
  <c r="F138" i="4"/>
  <c r="E138" i="4"/>
  <c r="F143" i="4"/>
  <c r="E143" i="4"/>
  <c r="F147" i="4"/>
  <c r="E147" i="4"/>
  <c r="F152" i="4"/>
  <c r="E152" i="4"/>
  <c r="F157" i="4"/>
  <c r="E157" i="4"/>
  <c r="F161" i="4"/>
  <c r="E161" i="4"/>
  <c r="F166" i="4"/>
  <c r="E166" i="4"/>
  <c r="F171" i="4"/>
  <c r="E171" i="4"/>
  <c r="F175" i="4"/>
  <c r="E175" i="4"/>
  <c r="F180" i="4"/>
  <c r="E180" i="4"/>
  <c r="F185" i="4"/>
  <c r="E185" i="4"/>
  <c r="F189" i="4"/>
  <c r="E189" i="4"/>
  <c r="F194" i="4"/>
  <c r="E194" i="4"/>
  <c r="F198" i="4"/>
  <c r="E198" i="4"/>
  <c r="F203" i="4"/>
  <c r="E203" i="4"/>
  <c r="F208" i="4"/>
  <c r="E208" i="4"/>
  <c r="F213" i="4"/>
  <c r="E213" i="4"/>
  <c r="F217" i="4"/>
  <c r="E217" i="4"/>
  <c r="F222" i="4"/>
  <c r="E222" i="4"/>
  <c r="F226" i="4"/>
  <c r="E226" i="4"/>
  <c r="F230" i="4"/>
  <c r="E230" i="4"/>
  <c r="E235" i="4"/>
  <c r="F235" i="4" s="1"/>
  <c r="F241" i="4"/>
  <c r="E241" i="4"/>
  <c r="F246" i="4"/>
  <c r="E246" i="4"/>
  <c r="F252" i="4"/>
  <c r="E252" i="4"/>
  <c r="F257" i="4"/>
  <c r="E257" i="4"/>
  <c r="C261" i="4"/>
  <c r="F261" i="4" s="1"/>
  <c r="F266" i="4"/>
  <c r="E266" i="4"/>
  <c r="F271" i="4"/>
  <c r="E271" i="4"/>
  <c r="F278" i="4"/>
  <c r="E278" i="4"/>
  <c r="F284" i="4"/>
  <c r="E284" i="4"/>
  <c r="F288" i="4"/>
  <c r="E288" i="4"/>
  <c r="F292" i="4"/>
  <c r="E292" i="4"/>
  <c r="E300" i="4"/>
  <c r="F300" i="4" s="1"/>
  <c r="F304" i="4"/>
  <c r="E304" i="4"/>
  <c r="F308" i="4"/>
  <c r="E308" i="4"/>
  <c r="F313" i="4"/>
  <c r="E313" i="4"/>
  <c r="F318" i="4"/>
  <c r="E318" i="4"/>
  <c r="F322" i="4"/>
  <c r="E322" i="4"/>
  <c r="F327" i="4"/>
  <c r="E327" i="4"/>
  <c r="F331" i="4"/>
  <c r="E331" i="4"/>
  <c r="F336" i="4"/>
  <c r="E336" i="4"/>
  <c r="F340" i="4"/>
  <c r="E340" i="4"/>
  <c r="F344" i="4"/>
  <c r="E344" i="4"/>
  <c r="F349" i="4"/>
  <c r="E349" i="4"/>
  <c r="F353" i="4"/>
  <c r="E353" i="4"/>
  <c r="F357" i="4"/>
  <c r="E357" i="4"/>
  <c r="F362" i="4"/>
  <c r="E362" i="4"/>
  <c r="F366" i="4"/>
  <c r="E366" i="4"/>
  <c r="F371" i="4"/>
  <c r="E371" i="4"/>
  <c r="F375" i="4"/>
  <c r="E375" i="4"/>
  <c r="F380" i="4"/>
  <c r="E380" i="4"/>
  <c r="F388" i="4"/>
  <c r="E388" i="4"/>
  <c r="E393" i="4"/>
  <c r="F393" i="4" s="1"/>
  <c r="E397" i="4"/>
  <c r="F397" i="4" s="1"/>
  <c r="E402" i="4"/>
  <c r="F402" i="4" s="1"/>
  <c r="F407" i="4"/>
  <c r="E407" i="4"/>
  <c r="F412" i="4"/>
  <c r="E412" i="4"/>
  <c r="F417" i="4"/>
  <c r="E417" i="4"/>
  <c r="F423" i="4"/>
  <c r="E423" i="4"/>
  <c r="F427" i="4"/>
  <c r="E427" i="4"/>
  <c r="F432" i="4"/>
  <c r="E432" i="4"/>
  <c r="E436" i="4"/>
  <c r="F436" i="4" s="1"/>
  <c r="F442" i="4"/>
  <c r="E442" i="4"/>
  <c r="F447" i="4"/>
  <c r="E447" i="4"/>
  <c r="F453" i="4"/>
  <c r="E453" i="4"/>
  <c r="F457" i="4"/>
  <c r="E457" i="4"/>
  <c r="F464" i="4"/>
  <c r="E464" i="4"/>
  <c r="F469" i="4"/>
  <c r="E469" i="4"/>
  <c r="F474" i="4"/>
  <c r="E474" i="4"/>
  <c r="F478" i="4"/>
  <c r="E478" i="4"/>
  <c r="F483" i="4"/>
  <c r="E483" i="4"/>
  <c r="F489" i="4"/>
  <c r="E489" i="4"/>
  <c r="F495" i="4"/>
  <c r="E495" i="4"/>
  <c r="E499" i="4"/>
  <c r="F499" i="4" s="1"/>
  <c r="E503" i="4"/>
  <c r="F503" i="4" s="1"/>
  <c r="F507" i="4"/>
  <c r="E507" i="4"/>
  <c r="F512" i="4"/>
  <c r="E512" i="4"/>
  <c r="F516" i="4"/>
  <c r="E516" i="4"/>
  <c r="F521" i="4"/>
  <c r="E521" i="4"/>
  <c r="F525" i="4"/>
  <c r="E525" i="4"/>
  <c r="F530" i="4"/>
  <c r="E530" i="4"/>
  <c r="F534" i="4"/>
  <c r="E534" i="4"/>
  <c r="F539" i="4"/>
  <c r="E539" i="4"/>
  <c r="F544" i="4"/>
  <c r="E544" i="4"/>
  <c r="E549" i="4"/>
  <c r="F549" i="4" s="1"/>
  <c r="F555" i="4"/>
  <c r="E555" i="4"/>
  <c r="F559" i="4"/>
  <c r="E559" i="4"/>
  <c r="F563" i="4"/>
  <c r="E563" i="4"/>
  <c r="F567" i="4"/>
  <c r="E567" i="4"/>
  <c r="F572" i="4"/>
  <c r="E572" i="4"/>
  <c r="F576" i="4"/>
  <c r="E576" i="4"/>
  <c r="F583" i="4"/>
  <c r="E583" i="4"/>
  <c r="F589" i="4"/>
  <c r="E589" i="4"/>
  <c r="F595" i="4"/>
  <c r="E595" i="4"/>
  <c r="F601" i="4"/>
  <c r="E601" i="4"/>
  <c r="E606" i="4"/>
  <c r="F606" i="4" s="1"/>
  <c r="F610" i="4"/>
  <c r="E610" i="4"/>
  <c r="E615" i="4"/>
  <c r="F615" i="4" s="1"/>
  <c r="E619" i="4"/>
  <c r="F619" i="4" s="1"/>
  <c r="F624" i="4"/>
  <c r="E624" i="4"/>
  <c r="F629" i="4"/>
  <c r="E629" i="4"/>
  <c r="F633" i="4"/>
  <c r="E633" i="4"/>
  <c r="F638" i="4"/>
  <c r="E638" i="4"/>
  <c r="F642" i="4"/>
  <c r="E642" i="4"/>
  <c r="F647" i="4"/>
  <c r="E647" i="4"/>
  <c r="E652" i="4"/>
  <c r="F652" i="4" s="1"/>
  <c r="E658" i="4"/>
  <c r="F658" i="4" s="1"/>
  <c r="E664" i="4"/>
  <c r="F664" i="4" s="1"/>
  <c r="F670" i="4"/>
  <c r="E670" i="4"/>
  <c r="F675" i="4"/>
  <c r="E675" i="4"/>
  <c r="F679" i="4"/>
  <c r="E679" i="4"/>
  <c r="E685" i="4"/>
  <c r="F685" i="4" s="1"/>
  <c r="F691" i="4"/>
  <c r="E691" i="4"/>
  <c r="F696" i="4"/>
  <c r="E696" i="4"/>
  <c r="F700" i="4"/>
  <c r="E700" i="4"/>
  <c r="F704" i="4"/>
  <c r="E704" i="4"/>
  <c r="E709" i="4"/>
  <c r="F709" i="4" s="1"/>
  <c r="F714" i="4"/>
  <c r="E714" i="4"/>
  <c r="E718" i="4"/>
  <c r="F718" i="4" s="1"/>
  <c r="F723" i="4"/>
  <c r="E723" i="4"/>
  <c r="E728" i="4"/>
  <c r="F728" i="4" s="1"/>
  <c r="E734" i="4"/>
  <c r="F734" i="4" s="1"/>
  <c r="F739" i="4"/>
  <c r="E739" i="4"/>
  <c r="F749" i="4"/>
  <c r="E749" i="4"/>
  <c r="F753" i="4"/>
  <c r="E753" i="4"/>
  <c r="F764" i="4"/>
  <c r="E764" i="4"/>
  <c r="F768" i="4"/>
  <c r="E768" i="4"/>
  <c r="F773" i="4"/>
  <c r="E773" i="4"/>
  <c r="F778" i="4"/>
  <c r="E778" i="4"/>
  <c r="F783" i="4"/>
  <c r="E783" i="4"/>
  <c r="F788" i="4"/>
  <c r="E788" i="4"/>
  <c r="F793" i="4"/>
  <c r="E793" i="4"/>
  <c r="F798" i="4"/>
  <c r="E798" i="4"/>
  <c r="F803" i="4"/>
  <c r="E803" i="4"/>
  <c r="F809" i="4"/>
  <c r="E809" i="4"/>
  <c r="F815" i="4"/>
  <c r="E815" i="4"/>
  <c r="F821" i="4"/>
  <c r="E821" i="4"/>
  <c r="F826" i="4"/>
  <c r="E826" i="4"/>
  <c r="F830" i="4"/>
  <c r="E830" i="4"/>
  <c r="F834" i="4"/>
  <c r="E834" i="4"/>
  <c r="E841" i="4"/>
  <c r="F841" i="4" s="1"/>
  <c r="F845" i="4"/>
  <c r="E845" i="4"/>
  <c r="F849" i="4"/>
  <c r="E849" i="4"/>
  <c r="E855" i="4"/>
  <c r="F855" i="4" s="1"/>
  <c r="C863" i="4"/>
  <c r="F864" i="4"/>
  <c r="E864" i="4"/>
  <c r="F868" i="4"/>
  <c r="E868" i="4"/>
  <c r="F872" i="4"/>
  <c r="E872" i="4"/>
  <c r="F876" i="4"/>
  <c r="E876" i="4"/>
  <c r="E880" i="4"/>
  <c r="F880" i="4" s="1"/>
  <c r="E884" i="4"/>
  <c r="F884" i="4" s="1"/>
  <c r="E888" i="4"/>
  <c r="F888" i="4" s="1"/>
  <c r="F893" i="4"/>
  <c r="E893" i="4"/>
  <c r="E897" i="4"/>
  <c r="F897" i="4" s="1"/>
  <c r="F901" i="4"/>
  <c r="E901" i="4"/>
  <c r="F905" i="4"/>
  <c r="E905" i="4"/>
  <c r="F909" i="4"/>
  <c r="E909" i="4"/>
  <c r="F913" i="4"/>
  <c r="E913" i="4"/>
  <c r="E918" i="4"/>
  <c r="F918" i="4" s="1"/>
  <c r="F922" i="4"/>
  <c r="E922" i="4"/>
  <c r="F926" i="4"/>
  <c r="E926" i="4"/>
  <c r="F930" i="4"/>
  <c r="E930" i="4"/>
  <c r="E934" i="4"/>
  <c r="F934" i="4" s="1"/>
  <c r="F938" i="4"/>
  <c r="E938" i="4"/>
  <c r="F943" i="4"/>
  <c r="E943" i="4"/>
  <c r="F947" i="4"/>
  <c r="E947" i="4"/>
  <c r="F951" i="4"/>
  <c r="E951" i="4"/>
  <c r="F956" i="4"/>
  <c r="E956" i="4"/>
  <c r="F961" i="4"/>
  <c r="E961" i="4"/>
  <c r="F965" i="4"/>
  <c r="E965" i="4"/>
  <c r="F971" i="4"/>
  <c r="E971" i="4"/>
  <c r="F977" i="4"/>
  <c r="E977" i="4"/>
  <c r="F981" i="4"/>
  <c r="E981" i="4"/>
  <c r="F985" i="4"/>
  <c r="E985" i="4"/>
  <c r="F989" i="4"/>
  <c r="E989" i="4"/>
  <c r="F993" i="4"/>
  <c r="E993" i="4"/>
  <c r="F998" i="4"/>
  <c r="E998" i="4"/>
  <c r="F1002" i="4"/>
  <c r="E1002" i="4"/>
  <c r="F1006" i="4"/>
  <c r="E1006" i="4"/>
  <c r="F1011" i="4"/>
  <c r="E1011" i="4"/>
  <c r="F1015" i="4"/>
  <c r="E1015" i="4"/>
  <c r="F1020" i="4"/>
  <c r="E1020" i="4"/>
  <c r="F1025" i="4"/>
  <c r="E1025" i="4"/>
  <c r="F1030" i="4"/>
  <c r="E1030" i="4"/>
  <c r="F1035" i="4"/>
  <c r="E1035" i="4"/>
  <c r="F1041" i="4"/>
  <c r="E1041" i="4"/>
  <c r="F1045" i="4"/>
  <c r="E1045" i="4"/>
  <c r="F1050" i="4"/>
  <c r="E1050" i="4"/>
  <c r="F1054" i="4"/>
  <c r="E1054" i="4"/>
  <c r="F1058" i="4"/>
  <c r="E1058" i="4"/>
  <c r="F1062" i="4"/>
  <c r="E1062" i="4"/>
  <c r="C1064" i="4"/>
  <c r="F1064" i="4" s="1"/>
  <c r="F1067" i="4"/>
  <c r="E1067" i="4"/>
  <c r="F1072" i="4"/>
  <c r="E1072" i="4"/>
  <c r="F1076" i="4"/>
  <c r="E1076" i="4"/>
  <c r="F1082" i="4"/>
  <c r="E1082" i="4"/>
  <c r="F1086" i="4"/>
  <c r="E1086" i="4"/>
  <c r="F1091" i="4"/>
  <c r="E1091" i="4"/>
  <c r="F1096" i="4"/>
  <c r="E1096" i="4"/>
  <c r="F1102" i="4"/>
  <c r="E1102" i="4"/>
  <c r="F1106" i="4"/>
  <c r="E1106" i="4"/>
  <c r="F1110" i="4"/>
  <c r="E1110" i="4"/>
  <c r="F1115" i="4"/>
  <c r="E1115" i="4"/>
  <c r="F1122" i="4"/>
  <c r="E1122" i="4"/>
  <c r="F1126" i="4"/>
  <c r="E1126" i="4"/>
  <c r="F1131" i="4"/>
  <c r="E1131" i="4"/>
  <c r="F1135" i="4"/>
  <c r="E1135" i="4"/>
  <c r="F1140" i="4"/>
  <c r="E1140" i="4"/>
  <c r="F1145" i="4"/>
  <c r="E1145" i="4"/>
  <c r="F1150" i="4"/>
  <c r="E1150" i="4"/>
  <c r="F1154" i="4"/>
  <c r="E1154" i="4"/>
  <c r="F1158" i="4"/>
  <c r="E1158" i="4"/>
  <c r="F1164" i="4"/>
  <c r="E1164" i="4"/>
  <c r="F1168" i="4"/>
  <c r="E1168" i="4"/>
  <c r="F1172" i="4"/>
  <c r="E1172" i="4"/>
  <c r="F1176" i="4"/>
  <c r="E1176" i="4"/>
  <c r="F1180" i="4"/>
  <c r="E1180" i="4"/>
  <c r="F1184" i="4"/>
  <c r="E1184" i="4"/>
  <c r="F1189" i="4"/>
  <c r="E1189" i="4"/>
  <c r="F1193" i="4"/>
  <c r="E1193" i="4"/>
  <c r="F1197" i="4"/>
  <c r="E1197" i="4"/>
  <c r="F1201" i="4"/>
  <c r="E1201" i="4"/>
  <c r="F1208" i="4"/>
  <c r="E1208" i="4"/>
  <c r="F1212" i="4"/>
  <c r="E1212" i="4"/>
  <c r="E1218" i="4"/>
  <c r="F1218" i="4" s="1"/>
  <c r="C1217" i="4"/>
  <c r="C1216" i="4" s="1"/>
  <c r="E1216" i="4" s="1"/>
  <c r="F46" i="4"/>
  <c r="E46" i="4"/>
  <c r="F68" i="4"/>
  <c r="E68" i="4"/>
  <c r="F99" i="4"/>
  <c r="E99" i="4"/>
  <c r="F134" i="4"/>
  <c r="E134" i="4"/>
  <c r="F158" i="4"/>
  <c r="E158" i="4"/>
  <c r="F204" i="4"/>
  <c r="E204" i="4"/>
  <c r="F285" i="4"/>
  <c r="E285" i="4"/>
  <c r="F289" i="4"/>
  <c r="E289" i="4"/>
  <c r="E294" i="4"/>
  <c r="F294" i="4" s="1"/>
  <c r="E301" i="4"/>
  <c r="F301" i="4" s="1"/>
  <c r="F305" i="4"/>
  <c r="E305" i="4"/>
  <c r="E309" i="4"/>
  <c r="F309" i="4" s="1"/>
  <c r="F314" i="4"/>
  <c r="E314" i="4"/>
  <c r="F319" i="4"/>
  <c r="E319" i="4"/>
  <c r="F323" i="4"/>
  <c r="E323" i="4"/>
  <c r="F328" i="4"/>
  <c r="E328" i="4"/>
  <c r="F332" i="4"/>
  <c r="E332" i="4"/>
  <c r="F337" i="4"/>
  <c r="E337" i="4"/>
  <c r="F341" i="4"/>
  <c r="E341" i="4"/>
  <c r="F345" i="4"/>
  <c r="E345" i="4"/>
  <c r="F350" i="4"/>
  <c r="E350" i="4"/>
  <c r="F359" i="4"/>
  <c r="E359" i="4"/>
  <c r="F367" i="4"/>
  <c r="E367" i="4"/>
  <c r="F372" i="4"/>
  <c r="E372" i="4"/>
  <c r="F377" i="4"/>
  <c r="E377" i="4"/>
  <c r="F381" i="4"/>
  <c r="E381" i="4"/>
  <c r="F389" i="4"/>
  <c r="E389" i="4"/>
  <c r="E394" i="4"/>
  <c r="F394" i="4" s="1"/>
  <c r="F399" i="4"/>
  <c r="E399" i="4"/>
  <c r="F403" i="4"/>
  <c r="E403" i="4"/>
  <c r="F408" i="4"/>
  <c r="E408" i="4"/>
  <c r="F413" i="4"/>
  <c r="E413" i="4"/>
  <c r="E419" i="4"/>
  <c r="F419" i="4" s="1"/>
  <c r="F424" i="4"/>
  <c r="E424" i="4"/>
  <c r="E429" i="4"/>
  <c r="F429" i="4" s="1"/>
  <c r="F433" i="4"/>
  <c r="E433" i="4"/>
  <c r="F439" i="4"/>
  <c r="E439" i="4"/>
  <c r="F444" i="4"/>
  <c r="E444" i="4"/>
  <c r="F448" i="4"/>
  <c r="E448" i="4"/>
  <c r="F454" i="4"/>
  <c r="E454" i="4"/>
  <c r="F459" i="4"/>
  <c r="E459" i="4"/>
  <c r="F465" i="4"/>
  <c r="E465" i="4"/>
  <c r="F470" i="4"/>
  <c r="E470" i="4"/>
  <c r="F475" i="4"/>
  <c r="E475" i="4"/>
  <c r="F479" i="4"/>
  <c r="E479" i="4"/>
  <c r="F485" i="4"/>
  <c r="E485" i="4"/>
  <c r="F490" i="4"/>
  <c r="E490" i="4"/>
  <c r="F496" i="4"/>
  <c r="E496" i="4"/>
  <c r="F500" i="4"/>
  <c r="E500" i="4"/>
  <c r="F504" i="4"/>
  <c r="E504" i="4"/>
  <c r="E508" i="4"/>
  <c r="F508" i="4" s="1"/>
  <c r="F513" i="4"/>
  <c r="E513" i="4"/>
  <c r="E517" i="4"/>
  <c r="F517" i="4" s="1"/>
  <c r="F522" i="4"/>
  <c r="E522" i="4"/>
  <c r="F526" i="4"/>
  <c r="E526" i="4"/>
  <c r="F531" i="4"/>
  <c r="E531" i="4"/>
  <c r="F535" i="4"/>
  <c r="E535" i="4"/>
  <c r="F540" i="4"/>
  <c r="E540" i="4"/>
  <c r="F545" i="4"/>
  <c r="E545" i="4"/>
  <c r="F552" i="4"/>
  <c r="E552" i="4"/>
  <c r="F556" i="4"/>
  <c r="E556" i="4"/>
  <c r="F560" i="4"/>
  <c r="E560" i="4"/>
  <c r="F564" i="4"/>
  <c r="E564" i="4"/>
  <c r="F568" i="4"/>
  <c r="E568" i="4"/>
  <c r="F573" i="4"/>
  <c r="E573" i="4"/>
  <c r="E577" i="4"/>
  <c r="F577" i="4" s="1"/>
  <c r="F584" i="4"/>
  <c r="E584" i="4"/>
  <c r="F590" i="4"/>
  <c r="E590" i="4"/>
  <c r="F596" i="4"/>
  <c r="E596" i="4"/>
  <c r="F602" i="4"/>
  <c r="E602" i="4"/>
  <c r="F607" i="4"/>
  <c r="E607" i="4"/>
  <c r="F611" i="4"/>
  <c r="E611" i="4"/>
  <c r="E616" i="4"/>
  <c r="F616" i="4" s="1"/>
  <c r="E620" i="4"/>
  <c r="F620" i="4" s="1"/>
  <c r="E625" i="4"/>
  <c r="F625" i="4" s="1"/>
  <c r="E630" i="4"/>
  <c r="F630" i="4" s="1"/>
  <c r="F634" i="4"/>
  <c r="E634" i="4"/>
  <c r="F639" i="4"/>
  <c r="E639" i="4"/>
  <c r="F643" i="4"/>
  <c r="E643" i="4"/>
  <c r="F648" i="4"/>
  <c r="E648" i="4"/>
  <c r="F654" i="4"/>
  <c r="E654" i="4"/>
  <c r="F660" i="4"/>
  <c r="E660" i="4"/>
  <c r="F666" i="4"/>
  <c r="E666" i="4"/>
  <c r="F671" i="4"/>
  <c r="E671" i="4"/>
  <c r="F676" i="4"/>
  <c r="E676" i="4"/>
  <c r="E680" i="4"/>
  <c r="F680" i="4" s="1"/>
  <c r="F688" i="4"/>
  <c r="E688" i="4"/>
  <c r="F693" i="4"/>
  <c r="E693" i="4"/>
  <c r="F697" i="4"/>
  <c r="E697" i="4"/>
  <c r="F701" i="4"/>
  <c r="E701" i="4"/>
  <c r="F705" i="4"/>
  <c r="E705" i="4"/>
  <c r="F711" i="4"/>
  <c r="E711" i="4"/>
  <c r="F715" i="4"/>
  <c r="E715" i="4"/>
  <c r="E719" i="4"/>
  <c r="F719" i="4" s="1"/>
  <c r="F724" i="4"/>
  <c r="E724" i="4"/>
  <c r="E730" i="4"/>
  <c r="F730" i="4" s="1"/>
  <c r="F735" i="4"/>
  <c r="E735" i="4"/>
  <c r="F741" i="4"/>
  <c r="E741" i="4"/>
  <c r="E745" i="4"/>
  <c r="F745" i="4" s="1"/>
  <c r="F750" i="4"/>
  <c r="E750" i="4"/>
  <c r="F754" i="4"/>
  <c r="E754" i="4"/>
  <c r="E759" i="4"/>
  <c r="F759" i="4" s="1"/>
  <c r="F765" i="4"/>
  <c r="E765" i="4"/>
  <c r="F769" i="4"/>
  <c r="E769" i="4"/>
  <c r="F774" i="4"/>
  <c r="E774" i="4"/>
  <c r="F779" i="4"/>
  <c r="E779" i="4"/>
  <c r="F785" i="4"/>
  <c r="E785" i="4"/>
  <c r="F790" i="4"/>
  <c r="E790" i="4"/>
  <c r="F794" i="4"/>
  <c r="E794" i="4"/>
  <c r="F799" i="4"/>
  <c r="E799" i="4"/>
  <c r="F804" i="4"/>
  <c r="E804" i="4"/>
  <c r="F811" i="4"/>
  <c r="E811" i="4"/>
  <c r="F816" i="4"/>
  <c r="E816" i="4"/>
  <c r="F823" i="4"/>
  <c r="E823" i="4"/>
  <c r="F827" i="4"/>
  <c r="E827" i="4"/>
  <c r="F831" i="4"/>
  <c r="E831" i="4"/>
  <c r="F835" i="4"/>
  <c r="E835" i="4"/>
  <c r="F842" i="4"/>
  <c r="E842" i="4"/>
  <c r="F846" i="4"/>
  <c r="E846" i="4"/>
  <c r="F850" i="4"/>
  <c r="E850" i="4"/>
  <c r="F857" i="4"/>
  <c r="E857" i="4"/>
  <c r="F865" i="4"/>
  <c r="E865" i="4"/>
  <c r="E869" i="4"/>
  <c r="F869" i="4" s="1"/>
  <c r="F873" i="4"/>
  <c r="E873" i="4"/>
  <c r="F877" i="4"/>
  <c r="E877" i="4"/>
  <c r="E881" i="4"/>
  <c r="F881" i="4" s="1"/>
  <c r="F885" i="4"/>
  <c r="E885" i="4"/>
  <c r="F890" i="4"/>
  <c r="E890" i="4"/>
  <c r="F894" i="4"/>
  <c r="E894" i="4"/>
  <c r="F898" i="4"/>
  <c r="E898" i="4"/>
  <c r="F902" i="4"/>
  <c r="E902" i="4"/>
  <c r="F906" i="4"/>
  <c r="E906" i="4"/>
  <c r="F910" i="4"/>
  <c r="E910" i="4"/>
  <c r="F915" i="4"/>
  <c r="E915" i="4"/>
  <c r="E919" i="4"/>
  <c r="F919" i="4" s="1"/>
  <c r="F923" i="4"/>
  <c r="E923" i="4"/>
  <c r="F927" i="4"/>
  <c r="E927" i="4"/>
  <c r="F931" i="4"/>
  <c r="E931" i="4"/>
  <c r="F935" i="4"/>
  <c r="E935" i="4"/>
  <c r="F939" i="4"/>
  <c r="E939" i="4"/>
  <c r="F944" i="4"/>
  <c r="E944" i="4"/>
  <c r="F948" i="4"/>
  <c r="E948" i="4"/>
  <c r="E952" i="4"/>
  <c r="F952" i="4" s="1"/>
  <c r="F957" i="4"/>
  <c r="E957" i="4"/>
  <c r="F962" i="4"/>
  <c r="E962" i="4"/>
  <c r="F966" i="4"/>
  <c r="E966" i="4"/>
  <c r="E972" i="4"/>
  <c r="F972" i="4" s="1"/>
  <c r="E978" i="4"/>
  <c r="F978" i="4" s="1"/>
  <c r="F982" i="4"/>
  <c r="E982" i="4"/>
  <c r="F986" i="4"/>
  <c r="E986" i="4"/>
  <c r="F990" i="4"/>
  <c r="E990" i="4"/>
  <c r="F994" i="4"/>
  <c r="E994" i="4"/>
  <c r="F999" i="4"/>
  <c r="E999" i="4"/>
  <c r="F1003" i="4"/>
  <c r="E1003" i="4"/>
  <c r="F1008" i="4"/>
  <c r="E1008" i="4"/>
  <c r="F1012" i="4"/>
  <c r="E1012" i="4"/>
  <c r="F1016" i="4"/>
  <c r="E1016" i="4"/>
  <c r="F1021" i="4"/>
  <c r="E1021" i="4"/>
  <c r="F1026" i="4"/>
  <c r="E1026" i="4"/>
  <c r="F1031" i="4"/>
  <c r="E1031" i="4"/>
  <c r="E1036" i="4"/>
  <c r="F1036" i="4" s="1"/>
  <c r="F1042" i="4"/>
  <c r="E1042" i="4"/>
  <c r="F1046" i="4"/>
  <c r="E1046" i="4"/>
  <c r="F1051" i="4"/>
  <c r="E1051" i="4"/>
  <c r="F1055" i="4"/>
  <c r="E1055" i="4"/>
  <c r="F1059" i="4"/>
  <c r="E1059" i="4"/>
  <c r="F1063" i="4"/>
  <c r="E1063" i="4"/>
  <c r="F1068" i="4"/>
  <c r="E1068" i="4"/>
  <c r="F1073" i="4"/>
  <c r="E1073" i="4"/>
  <c r="F1077" i="4"/>
  <c r="E1077" i="4"/>
  <c r="F1083" i="4"/>
  <c r="E1083" i="4"/>
  <c r="F1088" i="4"/>
  <c r="E1088" i="4"/>
  <c r="E1092" i="4"/>
  <c r="F1092" i="4" s="1"/>
  <c r="F1097" i="4"/>
  <c r="E1097" i="4"/>
  <c r="F1103" i="4"/>
  <c r="E1103" i="4"/>
  <c r="F1107" i="4"/>
  <c r="E1107" i="4"/>
  <c r="F1112" i="4"/>
  <c r="E1112" i="4"/>
  <c r="F1116" i="4"/>
  <c r="E1116" i="4"/>
  <c r="F1123" i="4"/>
  <c r="E1123" i="4"/>
  <c r="F1127" i="4"/>
  <c r="E1127" i="4"/>
  <c r="F1132" i="4"/>
  <c r="E1132" i="4"/>
  <c r="F1136" i="4"/>
  <c r="E1136" i="4"/>
  <c r="F1141" i="4"/>
  <c r="E1141" i="4"/>
  <c r="F1146" i="4"/>
  <c r="E1146" i="4"/>
  <c r="F1151" i="4"/>
  <c r="E1151" i="4"/>
  <c r="F1155" i="4"/>
  <c r="E1155" i="4"/>
  <c r="F1161" i="4"/>
  <c r="E1161" i="4"/>
  <c r="F1165" i="4"/>
  <c r="E1165" i="4"/>
  <c r="F1169" i="4"/>
  <c r="E1169" i="4"/>
  <c r="F1173" i="4"/>
  <c r="E1173" i="4"/>
  <c r="F1177" i="4"/>
  <c r="E1177" i="4"/>
  <c r="F1181" i="4"/>
  <c r="E1181" i="4"/>
  <c r="F1185" i="4"/>
  <c r="E1185" i="4"/>
  <c r="F1190" i="4"/>
  <c r="E1190" i="4"/>
  <c r="F1194" i="4"/>
  <c r="E1194" i="4"/>
  <c r="F1198" i="4"/>
  <c r="E1198" i="4"/>
  <c r="F1203" i="4"/>
  <c r="E1203" i="4"/>
  <c r="F1209" i="4"/>
  <c r="E1209" i="4"/>
  <c r="F1213" i="4"/>
  <c r="E1213" i="4"/>
  <c r="F28" i="4"/>
  <c r="E28" i="4"/>
  <c r="F42" i="4"/>
  <c r="E42" i="4"/>
  <c r="F55" i="4"/>
  <c r="E55" i="4"/>
  <c r="E72" i="4"/>
  <c r="F72" i="4" s="1"/>
  <c r="F91" i="4"/>
  <c r="E91" i="4"/>
  <c r="F108" i="4"/>
  <c r="E108" i="4"/>
  <c r="F121" i="4"/>
  <c r="E121" i="4"/>
  <c r="F130" i="4"/>
  <c r="E130" i="4"/>
  <c r="F144" i="4"/>
  <c r="E144" i="4"/>
  <c r="F153" i="4"/>
  <c r="E153" i="4"/>
  <c r="F167" i="4"/>
  <c r="E167" i="4"/>
  <c r="E176" i="4"/>
  <c r="F176" i="4" s="1"/>
  <c r="F186" i="4"/>
  <c r="E186" i="4"/>
  <c r="F195" i="4"/>
  <c r="E195" i="4"/>
  <c r="F214" i="4"/>
  <c r="E214" i="4"/>
  <c r="F223" i="4"/>
  <c r="E223" i="4"/>
  <c r="F238" i="4"/>
  <c r="E238" i="4"/>
  <c r="F248" i="4"/>
  <c r="E248" i="4"/>
  <c r="F258" i="4"/>
  <c r="E258" i="4"/>
  <c r="F272" i="4"/>
  <c r="E272" i="4"/>
  <c r="F354" i="4"/>
  <c r="E354" i="4"/>
  <c r="F25" i="4"/>
  <c r="E25" i="4"/>
  <c r="F47" i="4"/>
  <c r="E47" i="4"/>
  <c r="F60" i="4"/>
  <c r="E60" i="4"/>
  <c r="F74" i="4"/>
  <c r="E74" i="4"/>
  <c r="F92" i="4"/>
  <c r="E92" i="4"/>
  <c r="F105" i="4"/>
  <c r="E105" i="4"/>
  <c r="F114" i="4"/>
  <c r="E114" i="4"/>
  <c r="F131" i="4"/>
  <c r="E131" i="4"/>
  <c r="F149" i="4"/>
  <c r="E149" i="4"/>
  <c r="E178" i="4"/>
  <c r="F178" i="4" s="1"/>
  <c r="F201" i="4"/>
  <c r="E201" i="4"/>
  <c r="F215" i="4"/>
  <c r="E215" i="4"/>
  <c r="F224" i="4"/>
  <c r="E224" i="4"/>
  <c r="F232" i="4"/>
  <c r="E232" i="4"/>
  <c r="F243" i="4"/>
  <c r="E243" i="4"/>
  <c r="F264" i="4"/>
  <c r="E264" i="4"/>
  <c r="F280" i="4"/>
  <c r="E280" i="4"/>
  <c r="C296" i="4"/>
  <c r="F296" i="4" s="1"/>
  <c r="F297" i="4"/>
  <c r="E297" i="4"/>
  <c r="F306" i="4"/>
  <c r="E306" i="4"/>
  <c r="F315" i="4"/>
  <c r="E315" i="4"/>
  <c r="F324" i="4"/>
  <c r="E324" i="4"/>
  <c r="F329" i="4"/>
  <c r="E329" i="4"/>
  <c r="E338" i="4"/>
  <c r="F338" i="4" s="1"/>
  <c r="F342" i="4"/>
  <c r="E342" i="4"/>
  <c r="F346" i="4"/>
  <c r="E346" i="4"/>
  <c r="F351" i="4"/>
  <c r="E351" i="4"/>
  <c r="F355" i="4"/>
  <c r="E355" i="4"/>
  <c r="F360" i="4"/>
  <c r="E360" i="4"/>
  <c r="F364" i="4"/>
  <c r="E364" i="4"/>
  <c r="F369" i="4"/>
  <c r="E369" i="4"/>
  <c r="F378" i="4"/>
  <c r="E378" i="4"/>
  <c r="C382" i="4"/>
  <c r="E384" i="4"/>
  <c r="F384" i="4" s="1"/>
  <c r="F390" i="4"/>
  <c r="E390" i="4"/>
  <c r="E395" i="4"/>
  <c r="F395" i="4" s="1"/>
  <c r="E400" i="4"/>
  <c r="F400" i="4" s="1"/>
  <c r="F405" i="4"/>
  <c r="E405" i="4"/>
  <c r="F409" i="4"/>
  <c r="E409" i="4"/>
  <c r="F415" i="4"/>
  <c r="E415" i="4"/>
  <c r="F420" i="4"/>
  <c r="E420" i="4"/>
  <c r="E425" i="4"/>
  <c r="F425" i="4" s="1"/>
  <c r="F430" i="4"/>
  <c r="E430" i="4"/>
  <c r="E434" i="4"/>
  <c r="F434" i="4" s="1"/>
  <c r="F440" i="4"/>
  <c r="E440" i="4"/>
  <c r="F445" i="4"/>
  <c r="E445" i="4"/>
  <c r="F449" i="4"/>
  <c r="E449" i="4"/>
  <c r="F455" i="4"/>
  <c r="E455" i="4"/>
  <c r="F460" i="4"/>
  <c r="E460" i="4"/>
  <c r="F466" i="4"/>
  <c r="E466" i="4"/>
  <c r="F471" i="4"/>
  <c r="E471" i="4"/>
  <c r="F476" i="4"/>
  <c r="E476" i="4"/>
  <c r="F481" i="4"/>
  <c r="E481" i="4"/>
  <c r="F486" i="4"/>
  <c r="E486" i="4"/>
  <c r="F491" i="4"/>
  <c r="E491" i="4"/>
  <c r="E497" i="4"/>
  <c r="F497" i="4" s="1"/>
  <c r="F501" i="4"/>
  <c r="E501" i="4"/>
  <c r="F505" i="4"/>
  <c r="E505" i="4"/>
  <c r="E509" i="4"/>
  <c r="F509" i="4" s="1"/>
  <c r="F514" i="4"/>
  <c r="E514" i="4"/>
  <c r="F519" i="4"/>
  <c r="E519" i="4"/>
  <c r="F523" i="4"/>
  <c r="E523" i="4"/>
  <c r="F527" i="4"/>
  <c r="E527" i="4"/>
  <c r="F532" i="4"/>
  <c r="E532" i="4"/>
  <c r="F536" i="4"/>
  <c r="E536" i="4"/>
  <c r="F541" i="4"/>
  <c r="E541" i="4"/>
  <c r="E547" i="4"/>
  <c r="F547" i="4" s="1"/>
  <c r="F553" i="4"/>
  <c r="E553" i="4"/>
  <c r="E557" i="4"/>
  <c r="F557" i="4" s="1"/>
  <c r="F561" i="4"/>
  <c r="E561" i="4"/>
  <c r="F565" i="4"/>
  <c r="E565" i="4"/>
  <c r="E569" i="4"/>
  <c r="F569" i="4" s="1"/>
  <c r="F574" i="4"/>
  <c r="E574" i="4"/>
  <c r="F579" i="4"/>
  <c r="E579" i="4"/>
  <c r="E585" i="4"/>
  <c r="F585" i="4" s="1"/>
  <c r="F592" i="4"/>
  <c r="E592" i="4"/>
  <c r="F598" i="4"/>
  <c r="E598" i="4"/>
  <c r="F604" i="4"/>
  <c r="E604" i="4"/>
  <c r="F608" i="4"/>
  <c r="E608" i="4"/>
  <c r="E612" i="4"/>
  <c r="F612" i="4" s="1"/>
  <c r="F617" i="4"/>
  <c r="E617" i="4"/>
  <c r="E622" i="4"/>
  <c r="F622" i="4" s="1"/>
  <c r="F626" i="4"/>
  <c r="E626" i="4"/>
  <c r="F631" i="4"/>
  <c r="E631" i="4"/>
  <c r="F635" i="4"/>
  <c r="E635" i="4"/>
  <c r="F640" i="4"/>
  <c r="E640" i="4"/>
  <c r="E644" i="4"/>
  <c r="F644" i="4" s="1"/>
  <c r="F649" i="4"/>
  <c r="E649" i="4"/>
  <c r="F655" i="4"/>
  <c r="E655" i="4"/>
  <c r="F661" i="4"/>
  <c r="E661" i="4"/>
  <c r="E667" i="4"/>
  <c r="F667" i="4" s="1"/>
  <c r="F672" i="4"/>
  <c r="E672" i="4"/>
  <c r="F677" i="4"/>
  <c r="E677" i="4"/>
  <c r="F682" i="4"/>
  <c r="E682" i="4"/>
  <c r="F689" i="4"/>
  <c r="E689" i="4"/>
  <c r="F694" i="4"/>
  <c r="E694" i="4"/>
  <c r="F698" i="4"/>
  <c r="E698" i="4"/>
  <c r="F702" i="4"/>
  <c r="E702" i="4"/>
  <c r="F707" i="4"/>
  <c r="E707" i="4"/>
  <c r="F712" i="4"/>
  <c r="E712" i="4"/>
  <c r="F716" i="4"/>
  <c r="E716" i="4"/>
  <c r="E720" i="4"/>
  <c r="F720" i="4" s="1"/>
  <c r="F726" i="4"/>
  <c r="E726" i="4"/>
  <c r="E732" i="4"/>
  <c r="F732" i="4" s="1"/>
  <c r="F737" i="4"/>
  <c r="E737" i="4"/>
  <c r="F742" i="4"/>
  <c r="E742" i="4"/>
  <c r="E746" i="4"/>
  <c r="F746" i="4" s="1"/>
  <c r="F751" i="4"/>
  <c r="E751" i="4"/>
  <c r="F755" i="4"/>
  <c r="E755" i="4"/>
  <c r="F762" i="4"/>
  <c r="E762" i="4"/>
  <c r="F766" i="4"/>
  <c r="E766" i="4"/>
  <c r="F770" i="4"/>
  <c r="E770" i="4"/>
  <c r="F776" i="4"/>
  <c r="E776" i="4"/>
  <c r="F780" i="4"/>
  <c r="E780" i="4"/>
  <c r="E786" i="4"/>
  <c r="F786" i="4" s="1"/>
  <c r="F791" i="4"/>
  <c r="E791" i="4"/>
  <c r="F795" i="4"/>
  <c r="E795" i="4"/>
  <c r="F800" i="4"/>
  <c r="E800" i="4"/>
  <c r="F806" i="4"/>
  <c r="E806" i="4"/>
  <c r="F813" i="4"/>
  <c r="E813" i="4"/>
  <c r="F817" i="4"/>
  <c r="E817" i="4"/>
  <c r="F824" i="4"/>
  <c r="E824" i="4"/>
  <c r="F828" i="4"/>
  <c r="E828" i="4"/>
  <c r="F832" i="4"/>
  <c r="E832" i="4"/>
  <c r="F836" i="4"/>
  <c r="E836" i="4"/>
  <c r="F843" i="4"/>
  <c r="E843" i="4"/>
  <c r="F847" i="4"/>
  <c r="E847" i="4"/>
  <c r="C851" i="4"/>
  <c r="E852" i="4"/>
  <c r="F852" i="4" s="1"/>
  <c r="F859" i="4"/>
  <c r="E859" i="4"/>
  <c r="E866" i="4"/>
  <c r="F866" i="4" s="1"/>
  <c r="E870" i="4"/>
  <c r="F870" i="4" s="1"/>
  <c r="F874" i="4"/>
  <c r="E874" i="4"/>
  <c r="F878" i="4"/>
  <c r="E878" i="4"/>
  <c r="F882" i="4"/>
  <c r="E882" i="4"/>
  <c r="E886" i="4"/>
  <c r="F886" i="4" s="1"/>
  <c r="F891" i="4"/>
  <c r="E891" i="4"/>
  <c r="F895" i="4"/>
  <c r="E895" i="4"/>
  <c r="E899" i="4"/>
  <c r="F899" i="4" s="1"/>
  <c r="F903" i="4"/>
  <c r="E903" i="4"/>
  <c r="F907" i="4"/>
  <c r="E907" i="4"/>
  <c r="F911" i="4"/>
  <c r="E911" i="4"/>
  <c r="F916" i="4"/>
  <c r="E916" i="4"/>
  <c r="F920" i="4"/>
  <c r="E920" i="4"/>
  <c r="F924" i="4"/>
  <c r="E924" i="4"/>
  <c r="F928" i="4"/>
  <c r="E928" i="4"/>
  <c r="F932" i="4"/>
  <c r="E932" i="4"/>
  <c r="F936" i="4"/>
  <c r="E936" i="4"/>
  <c r="F940" i="4"/>
  <c r="E940" i="4"/>
  <c r="F945" i="4"/>
  <c r="E945" i="4"/>
  <c r="F949" i="4"/>
  <c r="E949" i="4"/>
  <c r="E954" i="4"/>
  <c r="F954" i="4" s="1"/>
  <c r="F958" i="4"/>
  <c r="E958" i="4"/>
  <c r="E963" i="4"/>
  <c r="F963" i="4" s="1"/>
  <c r="F968" i="4"/>
  <c r="E968" i="4"/>
  <c r="F975" i="4"/>
  <c r="E975" i="4"/>
  <c r="E979" i="4"/>
  <c r="F979" i="4" s="1"/>
  <c r="F983" i="4"/>
  <c r="E983" i="4"/>
  <c r="F987" i="4"/>
  <c r="E987" i="4"/>
  <c r="F991" i="4"/>
  <c r="E991" i="4"/>
  <c r="F995" i="4"/>
  <c r="E995" i="4"/>
  <c r="F1000" i="4"/>
  <c r="E1000" i="4"/>
  <c r="F1004" i="4"/>
  <c r="E1004" i="4"/>
  <c r="F1009" i="4"/>
  <c r="E1009" i="4"/>
  <c r="F1013" i="4"/>
  <c r="E1013" i="4"/>
  <c r="F1018" i="4"/>
  <c r="E1018" i="4"/>
  <c r="F1023" i="4"/>
  <c r="E1023" i="4"/>
  <c r="F1027" i="4"/>
  <c r="E1027" i="4"/>
  <c r="F1032" i="4"/>
  <c r="E1032" i="4"/>
  <c r="F1039" i="4"/>
  <c r="E1039" i="4"/>
  <c r="F1043" i="4"/>
  <c r="E1043" i="4"/>
  <c r="F1047" i="4"/>
  <c r="E1047" i="4"/>
  <c r="F1052" i="4"/>
  <c r="E1052" i="4"/>
  <c r="F1056" i="4"/>
  <c r="E1056" i="4"/>
  <c r="F1060" i="4"/>
  <c r="E1060" i="4"/>
  <c r="F1065" i="4"/>
  <c r="E1065" i="4"/>
  <c r="F1070" i="4"/>
  <c r="E1070" i="4"/>
  <c r="F1074" i="4"/>
  <c r="E1074" i="4"/>
  <c r="F1079" i="4"/>
  <c r="E1079" i="4"/>
  <c r="F1084" i="4"/>
  <c r="E1084" i="4"/>
  <c r="F1089" i="4"/>
  <c r="E1089" i="4"/>
  <c r="F1093" i="4"/>
  <c r="E1093" i="4"/>
  <c r="F1098" i="4"/>
  <c r="E1098" i="4"/>
  <c r="F1104" i="4"/>
  <c r="E1104" i="4"/>
  <c r="F1108" i="4"/>
  <c r="E1108" i="4"/>
  <c r="F1113" i="4"/>
  <c r="E1113" i="4"/>
  <c r="F1118" i="4"/>
  <c r="E1118" i="4"/>
  <c r="F1124" i="4"/>
  <c r="E1124" i="4"/>
  <c r="F1129" i="4"/>
  <c r="E1129" i="4"/>
  <c r="F1133" i="4"/>
  <c r="E1133" i="4"/>
  <c r="F1137" i="4"/>
  <c r="E1137" i="4"/>
  <c r="F1142" i="4"/>
  <c r="E1142" i="4"/>
  <c r="F1152" i="4"/>
  <c r="E1152" i="4"/>
  <c r="F1156" i="4"/>
  <c r="E1156" i="4"/>
  <c r="F1162" i="4"/>
  <c r="E1162" i="4"/>
  <c r="F1166" i="4"/>
  <c r="E1166" i="4"/>
  <c r="F1170" i="4"/>
  <c r="E1170" i="4"/>
  <c r="F1174" i="4"/>
  <c r="E1174" i="4"/>
  <c r="F1178" i="4"/>
  <c r="E1178" i="4"/>
  <c r="F1182" i="4"/>
  <c r="E1182" i="4"/>
  <c r="F1186" i="4"/>
  <c r="E1186" i="4"/>
  <c r="C1323" i="4"/>
  <c r="F1323" i="4" s="1"/>
  <c r="F1324" i="4"/>
  <c r="E1342" i="4"/>
  <c r="E1337" i="4"/>
  <c r="E1321" i="4"/>
  <c r="F1321" i="4" s="1"/>
  <c r="E1316" i="4"/>
  <c r="E1311" i="4"/>
  <c r="E1307" i="4"/>
  <c r="E1303" i="4"/>
  <c r="E1298" i="4"/>
  <c r="E1293" i="4"/>
  <c r="E1289" i="4"/>
  <c r="E1284" i="4"/>
  <c r="E1279" i="4"/>
  <c r="E1275" i="4"/>
  <c r="E1271" i="4"/>
  <c r="E1265" i="4"/>
  <c r="E1261" i="4"/>
  <c r="E1256" i="4"/>
  <c r="E1252" i="4"/>
  <c r="E1247" i="4"/>
  <c r="E1242" i="4"/>
  <c r="E1238" i="4"/>
  <c r="E1234" i="4"/>
  <c r="E1230" i="4"/>
  <c r="E1224" i="4"/>
  <c r="E1219" i="4"/>
  <c r="E1214" i="4"/>
  <c r="E1210" i="4"/>
  <c r="E1206" i="4"/>
  <c r="E1199" i="4"/>
  <c r="E1195" i="4"/>
  <c r="E1191" i="4"/>
  <c r="E1345" i="4"/>
  <c r="F1345" i="4" s="1"/>
  <c r="E1341" i="4"/>
  <c r="E1336" i="4"/>
  <c r="E1330" i="4"/>
  <c r="E1325" i="4"/>
  <c r="E1320" i="4"/>
  <c r="F1320" i="4" s="1"/>
  <c r="E1314" i="4"/>
  <c r="E1310" i="4"/>
  <c r="E1306" i="4"/>
  <c r="E1301" i="4"/>
  <c r="E1297" i="4"/>
  <c r="E1292" i="4"/>
  <c r="E1287" i="4"/>
  <c r="F1287" i="4" s="1"/>
  <c r="E1283" i="4"/>
  <c r="E1278" i="4"/>
  <c r="E1274" i="4"/>
  <c r="E1268" i="4"/>
  <c r="E1264" i="4"/>
  <c r="E1260" i="4"/>
  <c r="E1255" i="4"/>
  <c r="E1250" i="4"/>
  <c r="E1246" i="4"/>
  <c r="E1241" i="4"/>
  <c r="E1237" i="4"/>
  <c r="E1233" i="4"/>
  <c r="E1229" i="4"/>
  <c r="E1223" i="4"/>
  <c r="C1327" i="4"/>
  <c r="F1327" i="4" s="1"/>
  <c r="F1328" i="4"/>
  <c r="C1349" i="4"/>
  <c r="F1350" i="4"/>
  <c r="E261" i="4"/>
  <c r="E758" i="4"/>
  <c r="F758" i="4" s="1"/>
  <c r="E1340" i="4"/>
  <c r="E1335" i="4"/>
  <c r="E1324" i="4"/>
  <c r="E1318" i="4"/>
  <c r="E1313" i="4"/>
  <c r="E1309" i="4"/>
  <c r="E1305" i="4"/>
  <c r="E1300" i="4"/>
  <c r="E1296" i="4"/>
  <c r="E1291" i="4"/>
  <c r="E1286" i="4"/>
  <c r="E1281" i="4"/>
  <c r="E1277" i="4"/>
  <c r="E1273" i="4"/>
  <c r="E1267" i="4"/>
  <c r="E1263" i="4"/>
  <c r="E1259" i="4"/>
  <c r="E1254" i="4"/>
  <c r="E1244" i="4"/>
  <c r="E1240" i="4"/>
  <c r="E1236" i="4"/>
  <c r="E1232" i="4"/>
  <c r="E1228" i="4"/>
  <c r="E1221" i="4"/>
  <c r="E279" i="4"/>
  <c r="E435" i="4"/>
  <c r="F435" i="4" s="1"/>
  <c r="E1147" i="4"/>
  <c r="E1338" i="4"/>
  <c r="E1328" i="4"/>
  <c r="E1322" i="4"/>
  <c r="F1322" i="4" s="1"/>
  <c r="E1317" i="4"/>
  <c r="E1312" i="4"/>
  <c r="E1308" i="4"/>
  <c r="E1304" i="4"/>
  <c r="E1299" i="4"/>
  <c r="E1295" i="4"/>
  <c r="E1290" i="4"/>
  <c r="E1285" i="4"/>
  <c r="E1280" i="4"/>
  <c r="E1276" i="4"/>
  <c r="F1276" i="4" s="1"/>
  <c r="E1272" i="4"/>
  <c r="E1266" i="4"/>
  <c r="E1262" i="4"/>
  <c r="E1258" i="4"/>
  <c r="E1253" i="4"/>
  <c r="E1248" i="4"/>
  <c r="E1243" i="4"/>
  <c r="E1239" i="4"/>
  <c r="E1235" i="4"/>
  <c r="E1231" i="4"/>
  <c r="E1225" i="4"/>
  <c r="E1220" i="4"/>
  <c r="E1215" i="4"/>
  <c r="E1211" i="4"/>
  <c r="E1207" i="4"/>
  <c r="E1200" i="4"/>
  <c r="E1196" i="4"/>
  <c r="E1192" i="4"/>
  <c r="E1188" i="4"/>
  <c r="E1183" i="4"/>
  <c r="E1179" i="4"/>
  <c r="E1175" i="4"/>
  <c r="D1226" i="4"/>
  <c r="D1204" i="4"/>
  <c r="I23" i="2" s="1"/>
  <c r="D1120" i="4"/>
  <c r="D1100" i="4"/>
  <c r="D1037" i="4"/>
  <c r="I19" i="2" s="1"/>
  <c r="D760" i="4"/>
  <c r="I15" i="2" s="1"/>
  <c r="D580" i="4"/>
  <c r="D493" i="4"/>
  <c r="I12" i="2" s="1"/>
  <c r="D437" i="4"/>
  <c r="D1326" i="4"/>
  <c r="D1331" i="4"/>
  <c r="D385" i="4"/>
  <c r="I10" i="2" s="1"/>
  <c r="D295" i="4"/>
  <c r="I9" i="2" s="1"/>
  <c r="D276" i="4"/>
  <c r="I8" i="2" s="1"/>
  <c r="D7" i="4"/>
  <c r="I7" i="2" s="1"/>
  <c r="D236" i="4"/>
  <c r="D862" i="4"/>
  <c r="I17" i="2" s="1"/>
  <c r="D973" i="4"/>
  <c r="I18" i="2" s="1"/>
  <c r="D1269" i="4"/>
  <c r="I25" i="2" s="1"/>
  <c r="D839" i="4"/>
  <c r="I16" i="2" s="1"/>
  <c r="D1159" i="4"/>
  <c r="D686" i="4"/>
  <c r="I14" i="2" s="1"/>
  <c r="C368" i="4"/>
  <c r="F368" i="4" s="1"/>
  <c r="C621" i="4"/>
  <c r="C422" i="4"/>
  <c r="C484" i="4"/>
  <c r="F484" i="4" s="1"/>
  <c r="C538" i="4"/>
  <c r="F538" i="4" s="1"/>
  <c r="C40" i="4"/>
  <c r="F40" i="4" s="1"/>
  <c r="C310" i="4"/>
  <c r="F310" i="4" s="1"/>
  <c r="C588" i="4"/>
  <c r="F588" i="4" s="1"/>
  <c r="C656" i="4"/>
  <c r="C684" i="4"/>
  <c r="C1138" i="4"/>
  <c r="F1138" i="4" s="1"/>
  <c r="C1205" i="4"/>
  <c r="F1205" i="4" s="1"/>
  <c r="C796" i="4"/>
  <c r="F796" i="4" s="1"/>
  <c r="C840" i="4"/>
  <c r="C1007" i="4"/>
  <c r="F1007" i="4" s="1"/>
  <c r="C1017" i="4"/>
  <c r="F1017" i="4" s="1"/>
  <c r="C488" i="4"/>
  <c r="F488" i="4" s="1"/>
  <c r="C551" i="4"/>
  <c r="C570" i="4"/>
  <c r="C645" i="4"/>
  <c r="F645" i="4" s="1"/>
  <c r="C1111" i="4"/>
  <c r="F1111" i="4" s="1"/>
  <c r="C191" i="4"/>
  <c r="C90" i="4"/>
  <c r="F90" i="4" s="1"/>
  <c r="C81" i="4"/>
  <c r="F81" i="4" s="1"/>
  <c r="C135" i="4"/>
  <c r="F135" i="4" s="1"/>
  <c r="C177" i="4"/>
  <c r="C237" i="4"/>
  <c r="F237" i="4" s="1"/>
  <c r="C293" i="4"/>
  <c r="C277" i="4"/>
  <c r="F277" i="4" s="1"/>
  <c r="C281" i="4"/>
  <c r="F281" i="4" s="1"/>
  <c r="C458" i="4"/>
  <c r="F458" i="4" s="1"/>
  <c r="C473" i="4"/>
  <c r="F473" i="4" s="1"/>
  <c r="C603" i="4"/>
  <c r="C613" i="4"/>
  <c r="C650" i="4"/>
  <c r="C662" i="4"/>
  <c r="C775" i="4"/>
  <c r="C810" i="4"/>
  <c r="F810" i="4" s="1"/>
  <c r="C818" i="4"/>
  <c r="C299" i="4"/>
  <c r="C404" i="4"/>
  <c r="F404" i="4" s="1"/>
  <c r="C808" i="4"/>
  <c r="F808" i="4" s="1"/>
  <c r="C820" i="4"/>
  <c r="F820" i="4" s="1"/>
  <c r="C414" i="4"/>
  <c r="F414" i="4" s="1"/>
  <c r="C438" i="4"/>
  <c r="F438" i="4" s="1"/>
  <c r="C443" i="4"/>
  <c r="F443" i="4" s="1"/>
  <c r="C722" i="4"/>
  <c r="F722" i="4" s="1"/>
  <c r="C837" i="4"/>
  <c r="F837" i="4" s="1"/>
  <c r="C756" i="4"/>
  <c r="F756" i="4" s="1"/>
  <c r="C858" i="4"/>
  <c r="F858" i="4" s="1"/>
  <c r="C1257" i="4"/>
  <c r="F1257" i="4" s="1"/>
  <c r="C1329" i="4"/>
  <c r="C805" i="4"/>
  <c r="F805" i="4" s="1"/>
  <c r="C812" i="4"/>
  <c r="F812" i="4" s="1"/>
  <c r="C822" i="4"/>
  <c r="F822" i="4" s="1"/>
  <c r="C856" i="4"/>
  <c r="F856" i="4" s="1"/>
  <c r="C860" i="4"/>
  <c r="C960" i="4"/>
  <c r="C974" i="4"/>
  <c r="C1029" i="4"/>
  <c r="F1029" i="4" s="1"/>
  <c r="C1069" i="4"/>
  <c r="F1069" i="4" s="1"/>
  <c r="C1087" i="4"/>
  <c r="C1094" i="4"/>
  <c r="F1094" i="4" s="1"/>
  <c r="C1202" i="4"/>
  <c r="F1202" i="4" s="1"/>
  <c r="C1294" i="4"/>
  <c r="F1294" i="4" s="1"/>
  <c r="C73" i="4"/>
  <c r="C205" i="4"/>
  <c r="F205" i="4" s="1"/>
  <c r="C263" i="4"/>
  <c r="F263" i="4" s="1"/>
  <c r="C142" i="4"/>
  <c r="F142" i="4" s="1"/>
  <c r="C156" i="4"/>
  <c r="F156" i="4" s="1"/>
  <c r="C170" i="4"/>
  <c r="C184" i="4"/>
  <c r="C256" i="4"/>
  <c r="F256" i="4" s="1"/>
  <c r="C29" i="4"/>
  <c r="C123" i="4"/>
  <c r="F123" i="4" s="1"/>
  <c r="C268" i="4"/>
  <c r="F268" i="4" s="1"/>
  <c r="C51" i="4"/>
  <c r="C8" i="4"/>
  <c r="C20" i="4"/>
  <c r="F20" i="4" s="1"/>
  <c r="C103" i="4"/>
  <c r="C112" i="4"/>
  <c r="C150" i="4"/>
  <c r="F150" i="4" s="1"/>
  <c r="C199" i="4"/>
  <c r="F199" i="4" s="1"/>
  <c r="C218" i="4"/>
  <c r="F218" i="4" s="1"/>
  <c r="C244" i="4"/>
  <c r="F244" i="4" s="1"/>
  <c r="C247" i="4"/>
  <c r="F247" i="4" s="1"/>
  <c r="C283" i="4"/>
  <c r="F283" i="4" s="1"/>
  <c r="C317" i="4"/>
  <c r="F317" i="4" s="1"/>
  <c r="C348" i="4"/>
  <c r="F348" i="4" s="1"/>
  <c r="C211" i="4"/>
  <c r="F211" i="4" s="1"/>
  <c r="C233" i="4"/>
  <c r="C250" i="4"/>
  <c r="F250" i="4" s="1"/>
  <c r="C274" i="4"/>
  <c r="F274" i="4" s="1"/>
  <c r="C325" i="4"/>
  <c r="F325" i="4" s="1"/>
  <c r="C334" i="4"/>
  <c r="C398" i="4"/>
  <c r="C418" i="4"/>
  <c r="C428" i="4"/>
  <c r="C529" i="4"/>
  <c r="F529" i="4" s="1"/>
  <c r="C546" i="4"/>
  <c r="C636" i="4"/>
  <c r="C659" i="4"/>
  <c r="F659" i="4" s="1"/>
  <c r="C681" i="4"/>
  <c r="F681" i="4" s="1"/>
  <c r="C518" i="4"/>
  <c r="F518" i="4" s="1"/>
  <c r="C669" i="4"/>
  <c r="F669" i="4" s="1"/>
  <c r="C358" i="4"/>
  <c r="F358" i="4" s="1"/>
  <c r="C376" i="4"/>
  <c r="F376" i="4" s="1"/>
  <c r="C386" i="4"/>
  <c r="F386" i="4" s="1"/>
  <c r="C391" i="4"/>
  <c r="C410" i="4"/>
  <c r="F410" i="4" s="1"/>
  <c r="C452" i="4"/>
  <c r="F452" i="4" s="1"/>
  <c r="C463" i="4"/>
  <c r="F463" i="4" s="1"/>
  <c r="C468" i="4"/>
  <c r="F468" i="4" s="1"/>
  <c r="C510" i="4"/>
  <c r="C578" i="4"/>
  <c r="F578" i="4" s="1"/>
  <c r="C593" i="4"/>
  <c r="C599" i="4"/>
  <c r="F599" i="4" s="1"/>
  <c r="C628" i="4"/>
  <c r="C653" i="4"/>
  <c r="F653" i="4" s="1"/>
  <c r="C665" i="4"/>
  <c r="C673" i="4"/>
  <c r="C480" i="4"/>
  <c r="F480" i="4" s="1"/>
  <c r="C494" i="4"/>
  <c r="C687" i="4"/>
  <c r="F687" i="4" s="1"/>
  <c r="C692" i="4"/>
  <c r="F692" i="4" s="1"/>
  <c r="C710" i="4"/>
  <c r="C784" i="4"/>
  <c r="C802" i="4"/>
  <c r="F802" i="4" s="1"/>
  <c r="C853" i="4"/>
  <c r="C747" i="4"/>
  <c r="F747" i="4" s="1"/>
  <c r="C761" i="4"/>
  <c r="F761" i="4" s="1"/>
  <c r="C789" i="4"/>
  <c r="F789" i="4" s="1"/>
  <c r="C725" i="4"/>
  <c r="C706" i="4"/>
  <c r="C736" i="4"/>
  <c r="C740" i="4"/>
  <c r="C771" i="4"/>
  <c r="F771" i="4" s="1"/>
  <c r="C914" i="4"/>
  <c r="C953" i="4"/>
  <c r="C967" i="4"/>
  <c r="F967" i="4" s="1"/>
  <c r="C942" i="4"/>
  <c r="C970" i="4"/>
  <c r="C1038" i="4"/>
  <c r="F1038" i="4" s="1"/>
  <c r="C1160" i="4"/>
  <c r="F1160" i="4" s="1"/>
  <c r="C889" i="4"/>
  <c r="C997" i="4"/>
  <c r="F997" i="4" s="1"/>
  <c r="C1022" i="4"/>
  <c r="F1022" i="4" s="1"/>
  <c r="C1034" i="4"/>
  <c r="C1128" i="4"/>
  <c r="F1128" i="4" s="1"/>
  <c r="C1149" i="4"/>
  <c r="F1149" i="4" s="1"/>
  <c r="C1048" i="4"/>
  <c r="F1048" i="4" s="1"/>
  <c r="C1101" i="4"/>
  <c r="F1101" i="4" s="1"/>
  <c r="C1121" i="4"/>
  <c r="F1121" i="4" s="1"/>
  <c r="C1144" i="4"/>
  <c r="F1144" i="4" s="1"/>
  <c r="C1222" i="4"/>
  <c r="F1222" i="4" s="1"/>
  <c r="C1117" i="4"/>
  <c r="F1117" i="4" s="1"/>
  <c r="C1187" i="4"/>
  <c r="F1187" i="4" s="1"/>
  <c r="C1251" i="4"/>
  <c r="F1251" i="4" s="1"/>
  <c r="C1270" i="4"/>
  <c r="C1245" i="4"/>
  <c r="F1245" i="4" s="1"/>
  <c r="C1282" i="4"/>
  <c r="C1319" i="4"/>
  <c r="C1227" i="4"/>
  <c r="F1227" i="4" s="1"/>
  <c r="C1288" i="4"/>
  <c r="F1288" i="4" s="1"/>
  <c r="C1302" i="4"/>
  <c r="F1302" i="4" s="1"/>
  <c r="C1315" i="4"/>
  <c r="F1315" i="4" s="1"/>
  <c r="C1334" i="4"/>
  <c r="F1334" i="4" s="1"/>
  <c r="C1339" i="4"/>
  <c r="E1080" i="4" l="1"/>
  <c r="E863" i="4"/>
  <c r="F863" i="4" s="1"/>
  <c r="E851" i="4"/>
  <c r="F851" i="4" s="1"/>
  <c r="F744" i="4"/>
  <c r="E163" i="4"/>
  <c r="F163" i="4" s="1"/>
  <c r="E62" i="4"/>
  <c r="F62" i="4" s="1"/>
  <c r="E382" i="4"/>
  <c r="F382" i="4" s="1"/>
  <c r="E1323" i="4"/>
  <c r="F1339" i="4"/>
  <c r="E1064" i="4"/>
  <c r="E1187" i="4"/>
  <c r="E613" i="4"/>
  <c r="F613" i="4" s="1"/>
  <c r="E325" i="4"/>
  <c r="E1149" i="4"/>
  <c r="E662" i="4"/>
  <c r="F662" i="4" s="1"/>
  <c r="C839" i="4"/>
  <c r="E839" i="4" s="1"/>
  <c r="E1302" i="4"/>
  <c r="E1029" i="4"/>
  <c r="E808" i="4"/>
  <c r="E546" i="4"/>
  <c r="F546" i="4" s="1"/>
  <c r="E293" i="4"/>
  <c r="F293" i="4" s="1"/>
  <c r="E858" i="4"/>
  <c r="E310" i="4"/>
  <c r="E914" i="4"/>
  <c r="F914" i="4" s="1"/>
  <c r="E621" i="4"/>
  <c r="F621" i="4" s="1"/>
  <c r="E268" i="4"/>
  <c r="E960" i="4"/>
  <c r="F960" i="4" s="1"/>
  <c r="E480" i="4"/>
  <c r="E473" i="4"/>
  <c r="E812" i="4"/>
  <c r="E103" i="4"/>
  <c r="F103" i="4" s="1"/>
  <c r="E1202" i="4"/>
  <c r="E263" i="4"/>
  <c r="E177" i="4"/>
  <c r="F177" i="4" s="1"/>
  <c r="E837" i="4"/>
  <c r="E551" i="4"/>
  <c r="F551" i="4" s="1"/>
  <c r="E588" i="4"/>
  <c r="E659" i="4"/>
  <c r="E218" i="4"/>
  <c r="E1087" i="4"/>
  <c r="F1087" i="4" s="1"/>
  <c r="E428" i="4"/>
  <c r="F428" i="4" s="1"/>
  <c r="E184" i="4"/>
  <c r="F184" i="4" s="1"/>
  <c r="E684" i="4"/>
  <c r="F684" i="4" s="1"/>
  <c r="E29" i="4"/>
  <c r="F29" i="4" s="1"/>
  <c r="E1334" i="4"/>
  <c r="E706" i="4"/>
  <c r="F706" i="4" s="1"/>
  <c r="E484" i="4"/>
  <c r="E853" i="4"/>
  <c r="F853" i="4" s="1"/>
  <c r="E358" i="4"/>
  <c r="E970" i="4"/>
  <c r="F970" i="4" s="1"/>
  <c r="E299" i="4"/>
  <c r="F299" i="4" s="1"/>
  <c r="E391" i="4"/>
  <c r="F391" i="4" s="1"/>
  <c r="E578" i="4"/>
  <c r="E1339" i="4"/>
  <c r="E599" i="4"/>
  <c r="E1007" i="4"/>
  <c r="E747" i="4"/>
  <c r="E233" i="4"/>
  <c r="F233" i="4" s="1"/>
  <c r="E731" i="4"/>
  <c r="F731" i="4" s="1"/>
  <c r="E1094" i="4"/>
  <c r="E692" i="4"/>
  <c r="E1022" i="4"/>
  <c r="E669" i="4"/>
  <c r="E40" i="4"/>
  <c r="E775" i="4"/>
  <c r="F775" i="4" s="1"/>
  <c r="E468" i="4"/>
  <c r="E274" i="4"/>
  <c r="E418" i="4"/>
  <c r="F418" i="4" s="1"/>
  <c r="F593" i="4"/>
  <c r="E593" i="4"/>
  <c r="F1329" i="4"/>
  <c r="E1329" i="4"/>
  <c r="E296" i="4"/>
  <c r="E494" i="4"/>
  <c r="F494" i="4" s="1"/>
  <c r="E761" i="4"/>
  <c r="E1101" i="4"/>
  <c r="E1205" i="4"/>
  <c r="E1270" i="4"/>
  <c r="F1270" i="4" s="1"/>
  <c r="E789" i="4"/>
  <c r="E673" i="4"/>
  <c r="F673" i="4" s="1"/>
  <c r="E458" i="4"/>
  <c r="E368" i="4"/>
  <c r="E247" i="4"/>
  <c r="E135" i="4"/>
  <c r="E1294" i="4"/>
  <c r="E1144" i="4"/>
  <c r="E974" i="4"/>
  <c r="F974" i="4" s="1"/>
  <c r="E820" i="4"/>
  <c r="E740" i="4"/>
  <c r="F740" i="4" s="1"/>
  <c r="E656" i="4"/>
  <c r="F656" i="4" s="1"/>
  <c r="E538" i="4"/>
  <c r="E410" i="4"/>
  <c r="E156" i="4"/>
  <c r="E1319" i="4"/>
  <c r="F1319" i="4" s="1"/>
  <c r="E1160" i="4"/>
  <c r="E1017" i="4"/>
  <c r="E840" i="4"/>
  <c r="F840" i="4" s="1"/>
  <c r="E756" i="4"/>
  <c r="E665" i="4"/>
  <c r="F665" i="4" s="1"/>
  <c r="E570" i="4"/>
  <c r="F570" i="4" s="1"/>
  <c r="E443" i="4"/>
  <c r="E348" i="4"/>
  <c r="E256" i="4"/>
  <c r="E150" i="4"/>
  <c r="E1315" i="4"/>
  <c r="E1128" i="4"/>
  <c r="E967" i="4"/>
  <c r="E810" i="4"/>
  <c r="E650" i="4"/>
  <c r="F650" i="4" s="1"/>
  <c r="E518" i="4"/>
  <c r="E398" i="4"/>
  <c r="F398" i="4" s="1"/>
  <c r="E281" i="4"/>
  <c r="E199" i="4"/>
  <c r="E1327" i="4"/>
  <c r="E1343" i="4"/>
  <c r="F1343" i="4" s="1"/>
  <c r="C1204" i="4"/>
  <c r="F1216" i="4"/>
  <c r="E889" i="4"/>
  <c r="F889" i="4" s="1"/>
  <c r="E582" i="4"/>
  <c r="F582" i="4" s="1"/>
  <c r="E805" i="4"/>
  <c r="E636" i="4"/>
  <c r="F636" i="4" s="1"/>
  <c r="E123" i="4"/>
  <c r="E1288" i="4"/>
  <c r="E653" i="4"/>
  <c r="E112" i="4"/>
  <c r="F112" i="4" s="1"/>
  <c r="E1282" i="4"/>
  <c r="F1282" i="4" s="1"/>
  <c r="E796" i="4"/>
  <c r="E20" i="4"/>
  <c r="E1117" i="4"/>
  <c r="F818" i="4"/>
  <c r="E818" i="4"/>
  <c r="E90" i="4"/>
  <c r="E1257" i="4"/>
  <c r="E953" i="4"/>
  <c r="F953" i="4" s="1"/>
  <c r="E722" i="4"/>
  <c r="E244" i="4"/>
  <c r="F1349" i="4"/>
  <c r="E1349" i="4"/>
  <c r="E1138" i="4"/>
  <c r="E736" i="4"/>
  <c r="F736" i="4" s="1"/>
  <c r="E529" i="4"/>
  <c r="E422" i="4"/>
  <c r="F422" i="4" s="1"/>
  <c r="E237" i="4"/>
  <c r="E1069" i="4"/>
  <c r="E376" i="4"/>
  <c r="E170" i="4"/>
  <c r="F170" i="4" s="1"/>
  <c r="C1326" i="4"/>
  <c r="E277" i="4"/>
  <c r="E386" i="4"/>
  <c r="E438" i="4"/>
  <c r="E1038" i="4"/>
  <c r="E1121" i="4"/>
  <c r="E1227" i="4"/>
  <c r="E997" i="4"/>
  <c r="E822" i="4"/>
  <c r="E725" i="4"/>
  <c r="F725" i="4" s="1"/>
  <c r="E645" i="4"/>
  <c r="E510" i="4"/>
  <c r="F510" i="4" s="1"/>
  <c r="E414" i="4"/>
  <c r="E191" i="4"/>
  <c r="F191" i="4" s="1"/>
  <c r="E51" i="4"/>
  <c r="F51" i="4" s="1"/>
  <c r="E1222" i="4"/>
  <c r="E1048" i="4"/>
  <c r="E860" i="4"/>
  <c r="F860" i="4" s="1"/>
  <c r="E784" i="4"/>
  <c r="F784" i="4" s="1"/>
  <c r="E687" i="4"/>
  <c r="E603" i="4"/>
  <c r="F603" i="4" s="1"/>
  <c r="E452" i="4"/>
  <c r="E317" i="4"/>
  <c r="E211" i="4"/>
  <c r="E81" i="4"/>
  <c r="E1251" i="4"/>
  <c r="E1111" i="4"/>
  <c r="E942" i="4"/>
  <c r="F942" i="4" s="1"/>
  <c r="E802" i="4"/>
  <c r="E710" i="4"/>
  <c r="F710" i="4" s="1"/>
  <c r="E628" i="4"/>
  <c r="F628" i="4" s="1"/>
  <c r="E488" i="4"/>
  <c r="E404" i="4"/>
  <c r="E283" i="4"/>
  <c r="E205" i="4"/>
  <c r="E73" i="4"/>
  <c r="F73" i="4" s="1"/>
  <c r="E1245" i="4"/>
  <c r="E1034" i="4"/>
  <c r="F1034" i="4" s="1"/>
  <c r="E856" i="4"/>
  <c r="E771" i="4"/>
  <c r="E681" i="4"/>
  <c r="E463" i="4"/>
  <c r="E334" i="4"/>
  <c r="F334" i="4" s="1"/>
  <c r="E250" i="4"/>
  <c r="E142" i="4"/>
  <c r="E1217" i="4"/>
  <c r="F1217" i="4" s="1"/>
  <c r="D550" i="4"/>
  <c r="I13" i="2" s="1"/>
  <c r="I6" i="2" s="1"/>
  <c r="E8" i="4"/>
  <c r="F8" i="4" s="1"/>
  <c r="C862" i="4"/>
  <c r="C580" i="4"/>
  <c r="C1159" i="4"/>
  <c r="C1226" i="4"/>
  <c r="C1120" i="4"/>
  <c r="C493" i="4"/>
  <c r="C295" i="4"/>
  <c r="C1269" i="4"/>
  <c r="C1100" i="4"/>
  <c r="C973" i="4"/>
  <c r="C437" i="4"/>
  <c r="C1331" i="4"/>
  <c r="C760" i="4"/>
  <c r="C385" i="4"/>
  <c r="C7" i="4"/>
  <c r="H7" i="2" s="1"/>
  <c r="J7" i="2" s="1"/>
  <c r="C1037" i="4"/>
  <c r="C729" i="4"/>
  <c r="C276" i="4"/>
  <c r="C236" i="4"/>
  <c r="F236" i="4" s="1"/>
  <c r="D60" i="3"/>
  <c r="C60" i="3"/>
  <c r="C37" i="3"/>
  <c r="D37" i="3"/>
  <c r="E11" i="2" l="1"/>
  <c r="F1326" i="4"/>
  <c r="F1331" i="4"/>
  <c r="F437" i="4"/>
  <c r="H15" i="2"/>
  <c r="J15" i="2" s="1"/>
  <c r="H17" i="2"/>
  <c r="J17" i="2" s="1"/>
  <c r="H10" i="2"/>
  <c r="J10" i="2" s="1"/>
  <c r="H23" i="2"/>
  <c r="J23" i="2" s="1"/>
  <c r="F1159" i="4"/>
  <c r="H25" i="2"/>
  <c r="J25" i="2" s="1"/>
  <c r="F1226" i="4"/>
  <c r="F1120" i="4"/>
  <c r="H8" i="2"/>
  <c r="J8" i="2" s="1"/>
  <c r="H12" i="2"/>
  <c r="J12" i="2" s="1"/>
  <c r="F839" i="4"/>
  <c r="H16" i="2"/>
  <c r="J16" i="2" s="1"/>
  <c r="F1100" i="4"/>
  <c r="H19" i="2"/>
  <c r="J19" i="2" s="1"/>
  <c r="H9" i="2"/>
  <c r="J9" i="2" s="1"/>
  <c r="H18" i="2"/>
  <c r="J18" i="2" s="1"/>
  <c r="J30" i="2"/>
  <c r="E1204" i="4"/>
  <c r="F1204" i="4" s="1"/>
  <c r="E760" i="4"/>
  <c r="F760" i="4" s="1"/>
  <c r="E1100" i="4"/>
  <c r="E729" i="4"/>
  <c r="F729" i="4" s="1"/>
  <c r="C686" i="4"/>
  <c r="H14" i="2" s="1"/>
  <c r="J14" i="2" s="1"/>
  <c r="E580" i="4"/>
  <c r="F580" i="4" s="1"/>
  <c r="C550" i="4"/>
  <c r="E1269" i="4"/>
  <c r="F1269" i="4" s="1"/>
  <c r="E1331" i="4"/>
  <c r="E586" i="4"/>
  <c r="F586" i="4" s="1"/>
  <c r="E1037" i="4"/>
  <c r="F1037" i="4" s="1"/>
  <c r="E1226" i="4"/>
  <c r="E591" i="4"/>
  <c r="F591" i="4" s="1"/>
  <c r="E385" i="4"/>
  <c r="F385" i="4" s="1"/>
  <c r="E437" i="4"/>
  <c r="E493" i="4"/>
  <c r="F493" i="4" s="1"/>
  <c r="E236" i="4"/>
  <c r="E862" i="4"/>
  <c r="F862" i="4" s="1"/>
  <c r="E276" i="4"/>
  <c r="F276" i="4" s="1"/>
  <c r="E973" i="4"/>
  <c r="F973" i="4" s="1"/>
  <c r="E295" i="4"/>
  <c r="F295" i="4" s="1"/>
  <c r="E1326" i="4"/>
  <c r="E1120" i="4"/>
  <c r="E1159" i="4"/>
  <c r="D6" i="4"/>
  <c r="E7" i="4"/>
  <c r="F7" i="4" s="1"/>
  <c r="H13" i="2" l="1"/>
  <c r="J13" i="2" s="1"/>
  <c r="E686" i="4"/>
  <c r="F686" i="4" s="1"/>
  <c r="C6" i="4"/>
  <c r="E550" i="4"/>
  <c r="F550" i="4" s="1"/>
  <c r="H6" i="2" l="1"/>
  <c r="J6" i="2" s="1"/>
  <c r="E6" i="4"/>
  <c r="F6" i="4" s="1"/>
  <c r="F39" i="3" l="1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F54" i="3"/>
  <c r="F55" i="3"/>
  <c r="F56" i="3"/>
  <c r="F58" i="3"/>
  <c r="E39" i="3"/>
  <c r="E40" i="3"/>
  <c r="E41" i="3"/>
  <c r="E42" i="3"/>
  <c r="E43" i="3"/>
  <c r="E44" i="3"/>
  <c r="E45" i="3"/>
  <c r="E46" i="3"/>
  <c r="F46" i="3" s="1"/>
  <c r="E47" i="3"/>
  <c r="E48" i="3"/>
  <c r="E49" i="3"/>
  <c r="E50" i="3"/>
  <c r="E51" i="3"/>
  <c r="E52" i="3"/>
  <c r="E53" i="3"/>
  <c r="E54" i="3"/>
  <c r="E55" i="3"/>
  <c r="E56" i="3"/>
  <c r="E57" i="3"/>
  <c r="F57" i="3" s="1"/>
  <c r="D68" i="3" l="1"/>
  <c r="D16" i="2" s="1"/>
  <c r="D65" i="3"/>
  <c r="D64" i="3" s="1"/>
  <c r="D15" i="2" s="1"/>
  <c r="C65" i="3"/>
  <c r="C64" i="3" s="1"/>
  <c r="D62" i="3"/>
  <c r="C62" i="3"/>
  <c r="C14" i="2" s="1"/>
  <c r="C31" i="3"/>
  <c r="D21" i="3"/>
  <c r="C8" i="2"/>
  <c r="D6" i="3"/>
  <c r="C6" i="3"/>
  <c r="F69" i="3"/>
  <c r="E69" i="3"/>
  <c r="E66" i="3"/>
  <c r="F66" i="3" s="1"/>
  <c r="E63" i="3"/>
  <c r="F63" i="3" s="1"/>
  <c r="E60" i="3"/>
  <c r="F60" i="3" s="1"/>
  <c r="D59" i="3"/>
  <c r="D13" i="2" s="1"/>
  <c r="C59" i="3"/>
  <c r="E58" i="3"/>
  <c r="F38" i="3"/>
  <c r="E38" i="3"/>
  <c r="E36" i="3"/>
  <c r="F36" i="3" s="1"/>
  <c r="F35" i="3"/>
  <c r="E35" i="3"/>
  <c r="F34" i="3"/>
  <c r="E34" i="3"/>
  <c r="F33" i="3"/>
  <c r="E33" i="3"/>
  <c r="F32" i="3"/>
  <c r="E32" i="3"/>
  <c r="D31" i="3"/>
  <c r="D10" i="2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F22" i="3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C68" i="3"/>
  <c r="D8" i="2" l="1"/>
  <c r="E8" i="2" s="1"/>
  <c r="D7" i="2"/>
  <c r="F68" i="3"/>
  <c r="C16" i="2"/>
  <c r="D9" i="2"/>
  <c r="C5" i="3"/>
  <c r="C7" i="2"/>
  <c r="C6" i="2" s="1"/>
  <c r="C30" i="3"/>
  <c r="C10" i="2"/>
  <c r="C9" i="2" s="1"/>
  <c r="F59" i="3"/>
  <c r="C13" i="2"/>
  <c r="E14" i="2"/>
  <c r="F64" i="3"/>
  <c r="C15" i="2"/>
  <c r="E6" i="3"/>
  <c r="F6" i="3" s="1"/>
  <c r="D5" i="3"/>
  <c r="E59" i="3"/>
  <c r="D30" i="3"/>
  <c r="E68" i="3"/>
  <c r="E64" i="3"/>
  <c r="E31" i="3"/>
  <c r="F31" i="3" s="1"/>
  <c r="E37" i="3"/>
  <c r="F37" i="3" s="1"/>
  <c r="E21" i="3"/>
  <c r="F21" i="3" s="1"/>
  <c r="F61" i="3"/>
  <c r="F65" i="3"/>
  <c r="E61" i="3"/>
  <c r="E62" i="3"/>
  <c r="F62" i="3" s="1"/>
  <c r="E65" i="3"/>
  <c r="C70" i="3" l="1"/>
  <c r="C1355" i="4" s="1"/>
  <c r="C1353" i="4" s="1"/>
  <c r="C1352" i="4" s="1"/>
  <c r="H32" i="2" s="1"/>
  <c r="H34" i="2" s="1"/>
  <c r="D6" i="2"/>
  <c r="D34" i="2" s="1"/>
  <c r="D70" i="3"/>
  <c r="D85" i="5" s="1"/>
  <c r="E7" i="2"/>
  <c r="E9" i="2"/>
  <c r="C34" i="2"/>
  <c r="E30" i="3"/>
  <c r="F30" i="3" s="1"/>
  <c r="E5" i="3"/>
  <c r="F5" i="3" s="1"/>
  <c r="E67" i="3"/>
  <c r="F67" i="3" s="1"/>
  <c r="C85" i="5" l="1"/>
  <c r="C83" i="5" s="1"/>
  <c r="E34" i="2"/>
  <c r="E6" i="2"/>
  <c r="D1355" i="4"/>
  <c r="D1353" i="4" s="1"/>
  <c r="D83" i="5"/>
  <c r="E70" i="3"/>
  <c r="F70" i="3" s="1"/>
  <c r="E85" i="5" l="1"/>
  <c r="F85" i="5" s="1"/>
  <c r="E1355" i="4"/>
  <c r="F1355" i="4" s="1"/>
  <c r="C82" i="5"/>
  <c r="D82" i="5"/>
  <c r="E83" i="5"/>
  <c r="F83" i="5" s="1"/>
  <c r="D1352" i="4"/>
  <c r="E1353" i="4"/>
  <c r="F1353" i="4" s="1"/>
  <c r="E82" i="5" l="1"/>
  <c r="F82" i="5" s="1"/>
  <c r="E1352" i="4"/>
  <c r="F1352" i="4" s="1"/>
  <c r="I32" i="2"/>
  <c r="J32" i="2" l="1"/>
  <c r="I34" i="2"/>
  <c r="J34" i="2" s="1"/>
</calcChain>
</file>

<file path=xl/sharedStrings.xml><?xml version="1.0" encoding="utf-8"?>
<sst xmlns="http://schemas.openxmlformats.org/spreadsheetml/2006/main" count="2926" uniqueCount="1387">
  <si>
    <t>单位:万元</t>
    <phoneticPr fontId="4" type="noConversion"/>
  </si>
  <si>
    <t>科目号</t>
    <phoneticPr fontId="4" type="noConversion"/>
  </si>
  <si>
    <t>科目名称</t>
    <phoneticPr fontId="4" type="noConversion"/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</si>
  <si>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</si>
  <si>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</si>
  <si>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</si>
  <si>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</si>
  <si>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</si>
  <si>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文化旅游体育与传媒共同财政事权转移支付收入</t>
  </si>
  <si>
    <t>社会保障和就业共同财政事权转移支付收入</t>
  </si>
  <si>
    <t>住房保障共同财政事权转移支付收入</t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</si>
  <si>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</si>
  <si>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</si>
  <si>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</si>
  <si>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</si>
  <si>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</si>
  <si>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</si>
  <si>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</si>
  <si>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</si>
  <si>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</si>
  <si>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</si>
  <si>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</si>
  <si>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</si>
  <si>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</si>
  <si>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</si>
  <si>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</si>
  <si>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</si>
  <si>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</si>
  <si>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环境保护税</t>
    <phoneticPr fontId="4" type="noConversion"/>
  </si>
  <si>
    <t>其他税收收入</t>
    <phoneticPr fontId="4" type="noConversion"/>
  </si>
  <si>
    <t>非税收入</t>
    <phoneticPr fontId="4" type="noConversion"/>
  </si>
  <si>
    <t>专项收入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</si>
  <si>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</si>
  <si>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</si>
  <si>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</si>
  <si>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</si>
  <si>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</si>
  <si>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</si>
  <si>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  <phoneticPr fontId="4" type="noConversion"/>
  </si>
  <si>
    <t>二、上级补助收入</t>
    <phoneticPr fontId="4" type="noConversion"/>
  </si>
  <si>
    <t>返还性收入</t>
    <phoneticPr fontId="4" type="noConversion"/>
  </si>
  <si>
    <t xml:space="preserve">   所得税基数返还收入</t>
    <phoneticPr fontId="4" type="noConversion"/>
  </si>
  <si>
    <t xml:space="preserve">   成品油税费改革税收返还收入</t>
    <phoneticPr fontId="4" type="noConversion"/>
  </si>
  <si>
    <t xml:space="preserve">   增值税税收返还收入</t>
    <phoneticPr fontId="4" type="noConversion"/>
  </si>
  <si>
    <t xml:space="preserve">   增值税“五五分享”税收返还收入</t>
    <phoneticPr fontId="4" type="noConversion"/>
  </si>
  <si>
    <t xml:space="preserve">   其他税收返还收入</t>
    <phoneticPr fontId="4" type="noConversion"/>
  </si>
  <si>
    <t>一般性转移支付收入</t>
    <phoneticPr fontId="4" type="noConversion"/>
  </si>
  <si>
    <t xml:space="preserve">   均衡性转移支付收入</t>
    <phoneticPr fontId="4" type="noConversion"/>
  </si>
  <si>
    <t>结算补助收入</t>
    <phoneticPr fontId="4" type="noConversion"/>
  </si>
  <si>
    <t>企业事业单位划转补助收入</t>
    <phoneticPr fontId="4" type="noConversion"/>
  </si>
  <si>
    <t>固定数额补助收入</t>
    <phoneticPr fontId="4" type="noConversion"/>
  </si>
  <si>
    <t>贫困地区转移支付收入</t>
    <phoneticPr fontId="3" type="noConversion"/>
  </si>
  <si>
    <t>公共安全共同财政事权转移支付收入</t>
    <phoneticPr fontId="4" type="noConversion"/>
  </si>
  <si>
    <t>教育共同财政事权转移支付收入</t>
    <phoneticPr fontId="4" type="noConversion"/>
  </si>
  <si>
    <t>医疗卫生共同财政事权转移支付收入</t>
    <phoneticPr fontId="4" type="noConversion"/>
  </si>
  <si>
    <t>节能环保共同财政事权转移支付收入</t>
    <phoneticPr fontId="4" type="noConversion"/>
  </si>
  <si>
    <t>农林水共同财政事权转移支付收入</t>
    <phoneticPr fontId="4" type="noConversion"/>
  </si>
  <si>
    <t>交通运输共同财政事权转移支付收入</t>
    <phoneticPr fontId="4" type="noConversion"/>
  </si>
  <si>
    <t>其他一般性转移支付收入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</si>
  <si>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</si>
  <si>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</si>
  <si>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</si>
  <si>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</si>
  <si>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四、上年结余收入</t>
    <phoneticPr fontId="4" type="noConversion"/>
  </si>
  <si>
    <t>上年结余收入</t>
    <phoneticPr fontId="4" type="noConversion"/>
  </si>
  <si>
    <t>五、调入资金</t>
    <phoneticPr fontId="4" type="noConversion"/>
  </si>
  <si>
    <t>调入一般公共预算资金</t>
    <phoneticPr fontId="4" type="noConversion"/>
  </si>
  <si>
    <t>从政府性基金预算调入一般公共预算</t>
    <phoneticPr fontId="4" type="noConversion"/>
  </si>
  <si>
    <t>从其他资金调入一般公共预算</t>
    <phoneticPr fontId="4" type="noConversion"/>
  </si>
  <si>
    <t>六、动用预算稳定调节基金</t>
    <phoneticPr fontId="4" type="noConversion"/>
  </si>
  <si>
    <t>动用预算稳定调节基金</t>
    <phoneticPr fontId="4" type="noConversion"/>
  </si>
  <si>
    <t>收  入  合  计</t>
    <phoneticPr fontId="4" type="noConversion"/>
  </si>
  <si>
    <t>比上年实绩增(减)额</t>
    <phoneticPr fontId="4" type="noConversion"/>
  </si>
  <si>
    <t>比上年实绩增(减)%</t>
    <phoneticPr fontId="4" type="noConversion"/>
  </si>
  <si>
    <t>2020年实绩</t>
    <phoneticPr fontId="4" type="noConversion"/>
  </si>
  <si>
    <t>2021年预算</t>
    <phoneticPr fontId="4" type="noConversion"/>
  </si>
  <si>
    <t>（功能分类支出）</t>
    <phoneticPr fontId="4" type="noConversion"/>
  </si>
  <si>
    <t>一、一般公共预算支出</t>
    <phoneticPr fontId="4" type="noConversion"/>
  </si>
  <si>
    <t>一般公共服务支出</t>
    <phoneticPr fontId="4" type="noConversion"/>
  </si>
  <si>
    <t>一般公共服务支出</t>
    <phoneticPr fontId="4" type="noConversion"/>
  </si>
  <si>
    <t xml:space="preserve"> 人大事务</t>
    <phoneticPr fontId="4" type="noConversion"/>
  </si>
  <si>
    <t xml:space="preserve">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</si>
  <si>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</si>
  <si>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</si>
  <si>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</si>
  <si>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</si>
  <si>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</si>
  <si>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</si>
  <si>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</si>
  <si>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</si>
  <si>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</si>
  <si>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</si>
  <si>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</si>
  <si>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  <phoneticPr fontId="4" type="noConversion"/>
  </si>
  <si>
    <t>政协会议</t>
  </si>
  <si>
    <t>委员视察</t>
  </si>
  <si>
    <t>参政议政</t>
  </si>
  <si>
    <t>其他政协事务支出</t>
  </si>
  <si>
    <t xml:space="preserve"> 政府办公厅（室）及相关机构事务</t>
    <phoneticPr fontId="4" type="noConversion"/>
  </si>
  <si>
    <t>专项服务</t>
  </si>
  <si>
    <t>专项业务及机关事务管理</t>
    <phoneticPr fontId="3" type="noConversion"/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</si>
  <si>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</si>
  <si>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</si>
  <si>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</si>
  <si>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</si>
  <si>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</si>
  <si>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</si>
  <si>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</si>
  <si>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</si>
  <si>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</si>
  <si>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</si>
  <si>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</si>
  <si>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</si>
  <si>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</si>
  <si>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</si>
  <si>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</si>
  <si>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</si>
  <si>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</si>
  <si>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</si>
  <si>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</si>
  <si>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</si>
  <si>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</si>
  <si>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</si>
  <si>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</si>
  <si>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</si>
  <si>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</si>
  <si>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</si>
  <si>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  <phoneticPr fontId="4" type="noConversion"/>
  </si>
  <si>
    <t>税务办案</t>
  </si>
  <si>
    <t>税收业务</t>
    <phoneticPr fontId="3" type="noConversion"/>
  </si>
  <si>
    <t>发票管理及税务登记</t>
    <phoneticPr fontId="4" type="noConversion"/>
  </si>
  <si>
    <t>代扣代收代征税款手续费</t>
  </si>
  <si>
    <t>其他税收事务支出</t>
  </si>
  <si>
    <t>税务宣传</t>
  </si>
  <si>
    <t xml:space="preserve"> 审计事务</t>
    <phoneticPr fontId="4" type="noConversion"/>
  </si>
  <si>
    <t>协税护税</t>
  </si>
  <si>
    <t>审计业务</t>
  </si>
  <si>
    <t xml:space="preserve"> 审计事务</t>
    <phoneticPr fontId="4" type="noConversion"/>
  </si>
  <si>
    <t>审计管理</t>
  </si>
  <si>
    <t>其他审计事务支出</t>
  </si>
  <si>
    <t xml:space="preserve"> 海关事务</t>
    <phoneticPr fontId="4" type="noConversion"/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</si>
  <si>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</si>
  <si>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</si>
  <si>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</si>
  <si>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</si>
  <si>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</si>
  <si>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</si>
  <si>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</si>
  <si>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  <phoneticPr fontId="4" type="noConversion"/>
  </si>
  <si>
    <t>大案要案查处</t>
  </si>
  <si>
    <t xml:space="preserve"> 人力资源事务</t>
    <phoneticPr fontId="4" type="noConversion"/>
  </si>
  <si>
    <t>派驻派出机构</t>
  </si>
  <si>
    <t>巡视工作</t>
    <phoneticPr fontId="4" type="noConversion"/>
  </si>
  <si>
    <t>其他纪检监察事务支出</t>
  </si>
  <si>
    <t>政府特殊津贴</t>
  </si>
  <si>
    <t xml:space="preserve"> 商贸事务</t>
    <phoneticPr fontId="4" type="noConversion"/>
  </si>
  <si>
    <t>资助留学回国人员</t>
  </si>
  <si>
    <t>博士后日常经费</t>
  </si>
  <si>
    <t>引进人才费用</t>
  </si>
  <si>
    <t>对外贸易管理</t>
  </si>
  <si>
    <t>其他人力资源事务支出</t>
  </si>
  <si>
    <t>国际经济合作</t>
  </si>
  <si>
    <t xml:space="preserve"> 纪检监察事务</t>
    <phoneticPr fontId="4" type="noConversion"/>
  </si>
  <si>
    <t>外资管理</t>
  </si>
  <si>
    <t>国内贸易管理</t>
  </si>
  <si>
    <t>招商引资</t>
  </si>
  <si>
    <t>其他商贸事务支出</t>
  </si>
  <si>
    <t xml:space="preserve"> 知识产权事务</t>
    <phoneticPr fontId="4" type="noConversion"/>
  </si>
  <si>
    <t>专利审批</t>
  </si>
  <si>
    <t>知识产权战略和规划</t>
    <phoneticPr fontId="3" type="noConversion"/>
  </si>
  <si>
    <t>国际合作与交流</t>
    <phoneticPr fontId="3" type="noConversion"/>
  </si>
  <si>
    <t>知识产权宏观管理</t>
  </si>
  <si>
    <t>商标管理</t>
  </si>
  <si>
    <t>原产地地理标志管理</t>
  </si>
  <si>
    <t>其他知识产权事务支出</t>
  </si>
  <si>
    <t xml:space="preserve"> 民族事务</t>
    <phoneticPr fontId="4" type="noConversion"/>
  </si>
  <si>
    <t xml:space="preserve"> 知识产权事务</t>
    <phoneticPr fontId="4" type="noConversion"/>
  </si>
  <si>
    <t>民族工作专项</t>
  </si>
  <si>
    <t>其他民族事务支出</t>
  </si>
  <si>
    <t xml:space="preserve"> 港澳台事务</t>
    <phoneticPr fontId="4" type="noConversion"/>
  </si>
  <si>
    <t>国家知识产权战略</t>
  </si>
  <si>
    <t>专利试点和产业化推进</t>
  </si>
  <si>
    <t>国际组织专项活动</t>
  </si>
  <si>
    <t>港澳事务</t>
  </si>
  <si>
    <t>台湾事务</t>
  </si>
  <si>
    <t>其他港澳台事务支出</t>
  </si>
  <si>
    <t xml:space="preserve"> 档案事务</t>
    <phoneticPr fontId="4" type="noConversion"/>
  </si>
  <si>
    <t xml:space="preserve"> 民族事务</t>
    <phoneticPr fontId="4" type="noConversion"/>
  </si>
  <si>
    <t>档案馆</t>
  </si>
  <si>
    <t>其他档案事务支出</t>
  </si>
  <si>
    <t xml:space="preserve"> 民主党派及工商联事务</t>
    <phoneticPr fontId="4" type="noConversion"/>
  </si>
  <si>
    <t xml:space="preserve"> 港澳台事务</t>
    <phoneticPr fontId="4" type="noConversion"/>
  </si>
  <si>
    <t>其他民主党派及工商联事务支出</t>
  </si>
  <si>
    <t xml:space="preserve"> 群众团体事务</t>
    <phoneticPr fontId="4" type="noConversion"/>
  </si>
  <si>
    <t xml:space="preserve"> 档案事务</t>
    <phoneticPr fontId="4" type="noConversion"/>
  </si>
  <si>
    <t>工会事务</t>
  </si>
  <si>
    <t>其他群众团体事务支出</t>
  </si>
  <si>
    <t xml:space="preserve"> 党委办公厅（室）及相关机构事务</t>
    <phoneticPr fontId="4" type="noConversion"/>
  </si>
  <si>
    <t xml:space="preserve"> 民主党派及工商联事务</t>
    <phoneticPr fontId="4" type="noConversion"/>
  </si>
  <si>
    <t>专项业务</t>
  </si>
  <si>
    <t>其他党委办公厅（室）及相关机构事务支出</t>
  </si>
  <si>
    <t xml:space="preserve"> 组织事务</t>
    <phoneticPr fontId="4" type="noConversion"/>
  </si>
  <si>
    <t xml:space="preserve"> 群众团体事务</t>
    <phoneticPr fontId="4" type="noConversion"/>
  </si>
  <si>
    <t>公务员事务</t>
  </si>
  <si>
    <t>其他组织事务支出</t>
  </si>
  <si>
    <t xml:space="preserve"> 宣传事务</t>
    <phoneticPr fontId="4" type="noConversion"/>
  </si>
  <si>
    <t xml:space="preserve"> 党委办公厅（室）及相关机构事务</t>
    <phoneticPr fontId="4" type="noConversion"/>
  </si>
  <si>
    <t>宣传管理</t>
    <phoneticPr fontId="4" type="noConversion"/>
  </si>
  <si>
    <t>其他宣传事务支出</t>
  </si>
  <si>
    <t xml:space="preserve"> 统战事务</t>
    <phoneticPr fontId="4" type="noConversion"/>
  </si>
  <si>
    <t xml:space="preserve"> 组织事务</t>
    <phoneticPr fontId="4" type="noConversion"/>
  </si>
  <si>
    <t>宗教事务</t>
  </si>
  <si>
    <t>华侨事务</t>
  </si>
  <si>
    <t>其他统战事务支出</t>
  </si>
  <si>
    <t xml:space="preserve"> 对外联络事务</t>
    <phoneticPr fontId="4" type="noConversion"/>
  </si>
  <si>
    <t xml:space="preserve"> 宣传事务</t>
    <phoneticPr fontId="4" type="noConversion"/>
  </si>
  <si>
    <t>宣传管理</t>
    <phoneticPr fontId="4" type="noConversion"/>
  </si>
  <si>
    <t>其他对外联络事务支出</t>
  </si>
  <si>
    <t xml:space="preserve"> 其他共产党事务支出</t>
    <phoneticPr fontId="4" type="noConversion"/>
  </si>
  <si>
    <t xml:space="preserve"> 统战事务</t>
    <phoneticPr fontId="4" type="noConversion"/>
  </si>
  <si>
    <t>其他共产党事务支出</t>
  </si>
  <si>
    <t xml:space="preserve"> 网信事务</t>
    <phoneticPr fontId="4" type="noConversion"/>
  </si>
  <si>
    <t xml:space="preserve"> 对外联络事务</t>
    <phoneticPr fontId="4" type="noConversion"/>
  </si>
  <si>
    <t>信息安全事务</t>
    <phoneticPr fontId="4" type="noConversion"/>
  </si>
  <si>
    <t>其他网信事务支出</t>
  </si>
  <si>
    <t xml:space="preserve"> 市场监督管理事务</t>
    <phoneticPr fontId="4" type="noConversion"/>
  </si>
  <si>
    <t xml:space="preserve"> 其他共产党事务支出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</si>
  <si>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</si>
  <si>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</si>
  <si>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</si>
  <si>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药品事务</t>
  </si>
  <si>
    <t xml:space="preserve"> 网信事务</t>
    <phoneticPr fontId="4" type="noConversion"/>
  </si>
  <si>
    <t>医疗器械事务</t>
  </si>
  <si>
    <t>化妆品事务</t>
  </si>
  <si>
    <t>质量安全监管</t>
    <phoneticPr fontId="4" type="noConversion"/>
  </si>
  <si>
    <t>食品安全监管</t>
    <phoneticPr fontId="4" type="noConversion"/>
  </si>
  <si>
    <t>信息安全事务</t>
    <phoneticPr fontId="4" type="noConversion"/>
  </si>
  <si>
    <t>其他市场监督管理事务</t>
  </si>
  <si>
    <t xml:space="preserve"> 其他一般公共服务支出</t>
    <phoneticPr fontId="4" type="noConversion"/>
  </si>
  <si>
    <t xml:space="preserve"> 市场监督管理事务</t>
    <phoneticPr fontId="4" type="noConversion"/>
  </si>
  <si>
    <t>国家赔偿费用支出</t>
  </si>
  <si>
    <t>其他一般公共服务支出</t>
  </si>
  <si>
    <t>外交支出</t>
  </si>
  <si>
    <t xml:space="preserve"> 外交管理事务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</si>
  <si>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</si>
  <si>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</si>
  <si>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</si>
  <si>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其他外交管理事务支出</t>
  </si>
  <si>
    <t xml:space="preserve"> 驻外机构</t>
    <phoneticPr fontId="4" type="noConversion"/>
  </si>
  <si>
    <t>质量安全监管</t>
    <phoneticPr fontId="4" type="noConversion"/>
  </si>
  <si>
    <t>驻外使领馆(团、处)</t>
  </si>
  <si>
    <t>食品安全监管</t>
    <phoneticPr fontId="4" type="noConversion"/>
  </si>
  <si>
    <t>其他驻外机构支出</t>
  </si>
  <si>
    <t xml:space="preserve"> 对外援助</t>
    <phoneticPr fontId="4" type="noConversion"/>
  </si>
  <si>
    <t>援外优惠贷款贴息</t>
  </si>
  <si>
    <t xml:space="preserve"> 其他一般公共服务支出</t>
    <phoneticPr fontId="4" type="noConversion"/>
  </si>
  <si>
    <t>对外援助</t>
  </si>
  <si>
    <t xml:space="preserve"> 国际组织</t>
    <phoneticPr fontId="4" type="noConversion"/>
  </si>
  <si>
    <t>国际组织会费</t>
  </si>
  <si>
    <t>国际组织捐赠</t>
  </si>
  <si>
    <t xml:space="preserve"> 外交管理事务</t>
    <phoneticPr fontId="4" type="noConversion"/>
  </si>
  <si>
    <t>维和摊款</t>
  </si>
  <si>
    <t>国际组织股金及基金</t>
  </si>
  <si>
    <t>其他国际组织支出</t>
  </si>
  <si>
    <t xml:space="preserve"> 对外合作与交流</t>
    <phoneticPr fontId="4" type="noConversion"/>
  </si>
  <si>
    <t>在华国际会议</t>
  </si>
  <si>
    <t>国际交流活动</t>
  </si>
  <si>
    <t>对外合作活动</t>
    <phoneticPr fontId="4" type="noConversion"/>
  </si>
  <si>
    <t>其他对外合作与交流支出</t>
  </si>
  <si>
    <t xml:space="preserve"> 对外宣传</t>
    <phoneticPr fontId="4" type="noConversion"/>
  </si>
  <si>
    <t>对外宣传</t>
  </si>
  <si>
    <t xml:space="preserve"> 对外援助</t>
    <phoneticPr fontId="4" type="noConversion"/>
  </si>
  <si>
    <t xml:space="preserve"> 边界勘界联检</t>
    <phoneticPr fontId="4" type="noConversion"/>
  </si>
  <si>
    <t>边界勘界</t>
  </si>
  <si>
    <t>边界联检</t>
  </si>
  <si>
    <t xml:space="preserve"> 国际组织</t>
    <phoneticPr fontId="4" type="noConversion"/>
  </si>
  <si>
    <t>边界界桩维护</t>
  </si>
  <si>
    <t>其他支出</t>
  </si>
  <si>
    <t xml:space="preserve"> 国际发展合作</t>
    <phoneticPr fontId="4" type="noConversion"/>
  </si>
  <si>
    <t xml:space="preserve"> 对外合作与交流</t>
    <phoneticPr fontId="4" type="noConversion"/>
  </si>
  <si>
    <t>其他国际发展合作支出</t>
  </si>
  <si>
    <t xml:space="preserve"> 其他外交支出</t>
    <phoneticPr fontId="4" type="noConversion"/>
  </si>
  <si>
    <t>对外合作活动</t>
    <phoneticPr fontId="4" type="noConversion"/>
  </si>
  <si>
    <t>其他外交支出</t>
  </si>
  <si>
    <t>国防支出</t>
  </si>
  <si>
    <t xml:space="preserve"> 对外宣传</t>
    <phoneticPr fontId="4" type="noConversion"/>
  </si>
  <si>
    <t xml:space="preserve"> 现役部队</t>
    <phoneticPr fontId="4" type="noConversion"/>
  </si>
  <si>
    <t>现役部队</t>
  </si>
  <si>
    <t xml:space="preserve"> 边界勘界联检</t>
    <phoneticPr fontId="4" type="noConversion"/>
  </si>
  <si>
    <t xml:space="preserve"> 国防科研事业</t>
    <phoneticPr fontId="4" type="noConversion"/>
  </si>
  <si>
    <t>国防科研事业</t>
  </si>
  <si>
    <t xml:space="preserve"> 专项工程</t>
    <phoneticPr fontId="4" type="noConversion"/>
  </si>
  <si>
    <t>专项工程</t>
  </si>
  <si>
    <t xml:space="preserve"> 国防动员</t>
    <phoneticPr fontId="4" type="noConversion"/>
  </si>
  <si>
    <t xml:space="preserve"> 国际发展合作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</si>
  <si>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</si>
  <si>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</si>
  <si>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</si>
  <si>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</si>
  <si>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</si>
  <si>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</si>
  <si>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 xml:space="preserve"> 其他外交支出</t>
    <phoneticPr fontId="4" type="noConversion"/>
  </si>
  <si>
    <t>民兵</t>
  </si>
  <si>
    <t>边海防</t>
  </si>
  <si>
    <t>其他国防动员支出</t>
  </si>
  <si>
    <t xml:space="preserve"> 现役部队</t>
    <phoneticPr fontId="4" type="noConversion"/>
  </si>
  <si>
    <t xml:space="preserve"> 其他国防支出</t>
    <phoneticPr fontId="4" type="noConversion"/>
  </si>
  <si>
    <t>其他国防支出</t>
  </si>
  <si>
    <t>公共安全支出</t>
  </si>
  <si>
    <t xml:space="preserve"> 武装警察部队</t>
    <phoneticPr fontId="4" type="noConversion"/>
  </si>
  <si>
    <t>武装警察部队</t>
  </si>
  <si>
    <t>其他武装警察部队支出</t>
  </si>
  <si>
    <t xml:space="preserve"> 公安</t>
    <phoneticPr fontId="4" type="noConversion"/>
  </si>
  <si>
    <t>执法办案</t>
  </si>
  <si>
    <t>特别业务</t>
  </si>
  <si>
    <t>特勤业务</t>
    <phoneticPr fontId="4" type="noConversion"/>
  </si>
  <si>
    <t>移民事务</t>
    <phoneticPr fontId="4" type="noConversion"/>
  </si>
  <si>
    <t>其他公安支出</t>
  </si>
  <si>
    <t xml:space="preserve"> 国家安全</t>
    <phoneticPr fontId="4" type="noConversion"/>
  </si>
  <si>
    <t>安全业务</t>
  </si>
  <si>
    <t>其他国家安全支出</t>
  </si>
  <si>
    <t xml:space="preserve"> 检察</t>
    <phoneticPr fontId="4" type="noConversion"/>
  </si>
  <si>
    <t>“两房”建设</t>
  </si>
  <si>
    <t>检察监督</t>
  </si>
  <si>
    <t>其他检察支出</t>
  </si>
  <si>
    <t xml:space="preserve"> 法院</t>
    <phoneticPr fontId="4" type="noConversion"/>
  </si>
  <si>
    <t>案件审判</t>
  </si>
  <si>
    <t>案件执行</t>
  </si>
  <si>
    <t>“两庭”建设</t>
  </si>
  <si>
    <t>其他法院支出</t>
  </si>
  <si>
    <t xml:space="preserve"> 司法</t>
    <phoneticPr fontId="4" type="noConversion"/>
  </si>
  <si>
    <t>基层司法业务</t>
  </si>
  <si>
    <t>普法宣传</t>
  </si>
  <si>
    <t>律师管理</t>
    <phoneticPr fontId="3" type="noConversion"/>
  </si>
  <si>
    <t>公共法律服务</t>
    <phoneticPr fontId="3" type="noConversion"/>
  </si>
  <si>
    <t>国家统一法律职业资格考试</t>
  </si>
  <si>
    <t>社区矫正</t>
  </si>
  <si>
    <t>法制建设</t>
  </si>
  <si>
    <t>其他司法支出</t>
  </si>
  <si>
    <t xml:space="preserve"> 监狱</t>
    <phoneticPr fontId="4" type="noConversion"/>
  </si>
  <si>
    <t xml:space="preserve"> 司法</t>
    <phoneticPr fontId="4" type="noConversion"/>
  </si>
  <si>
    <t>犯人生活</t>
  </si>
  <si>
    <t>犯人改造</t>
  </si>
  <si>
    <t>狱政设施建设</t>
  </si>
  <si>
    <t>律师公证管理</t>
  </si>
  <si>
    <t>法律援助</t>
  </si>
  <si>
    <t>其他监狱支出</t>
  </si>
  <si>
    <t xml:space="preserve"> 强制隔离戒毒</t>
    <phoneticPr fontId="4" type="noConversion"/>
  </si>
  <si>
    <t>仲裁</t>
  </si>
  <si>
    <t>司法鉴定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</si>
  <si>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</si>
  <si>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</si>
  <si>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</si>
  <si>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</si>
  <si>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  <phoneticPr fontId="4" type="noConversion"/>
  </si>
  <si>
    <t>保密技术</t>
  </si>
  <si>
    <t>保密管理</t>
  </si>
  <si>
    <t>其他国家保密支出</t>
  </si>
  <si>
    <t xml:space="preserve"> 缉私警察</t>
    <phoneticPr fontId="4" type="noConversion"/>
  </si>
  <si>
    <t>缉私业务</t>
  </si>
  <si>
    <t>其他缉私警察支出</t>
  </si>
  <si>
    <t xml:space="preserve"> 其他公共安全支出</t>
    <phoneticPr fontId="4" type="noConversion"/>
  </si>
  <si>
    <t>国家司法救助支出</t>
    <phoneticPr fontId="3" type="noConversion"/>
  </si>
  <si>
    <t>其他公共安全支出</t>
    <phoneticPr fontId="4" type="noConversion"/>
  </si>
  <si>
    <t>教育支出</t>
  </si>
  <si>
    <t xml:space="preserve"> 教育管理事务</t>
    <phoneticPr fontId="4" type="noConversion"/>
  </si>
  <si>
    <t>其他教育管理事务支出</t>
  </si>
  <si>
    <t xml:space="preserve">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</si>
  <si>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</si>
  <si>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</si>
  <si>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</si>
  <si>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</si>
  <si>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</si>
  <si>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</si>
  <si>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  <phoneticPr fontId="4" type="noConversion"/>
  </si>
  <si>
    <t>初等职业教育</t>
  </si>
  <si>
    <t xml:space="preserve"> 其他公共安全支出</t>
    <phoneticPr fontId="4" type="noConversion"/>
  </si>
  <si>
    <t>中等职业教育</t>
    <phoneticPr fontId="4" type="noConversion"/>
  </si>
  <si>
    <t>其他公共安全支出</t>
  </si>
  <si>
    <t>技校教育</t>
  </si>
  <si>
    <t>高等职业教育</t>
  </si>
  <si>
    <t>其他职业教育支出</t>
  </si>
  <si>
    <t xml:space="preserve"> 成人教育</t>
    <phoneticPr fontId="4" type="noConversion"/>
  </si>
  <si>
    <t>成人初等教育</t>
  </si>
  <si>
    <t>成人中等教育</t>
  </si>
  <si>
    <t>成人高等教育</t>
  </si>
  <si>
    <t xml:space="preserve"> 普通教育</t>
    <phoneticPr fontId="4" type="noConversion"/>
  </si>
  <si>
    <t>成人广播电视教育</t>
  </si>
  <si>
    <t>其他成人教育支出</t>
  </si>
  <si>
    <t xml:space="preserve"> 广播电视教育</t>
    <phoneticPr fontId="4" type="noConversion"/>
  </si>
  <si>
    <t>广播电视学校</t>
  </si>
  <si>
    <t>教育电视台</t>
  </si>
  <si>
    <t>其他广播电视教育支出</t>
  </si>
  <si>
    <t>化解农村义务教育债务支出</t>
  </si>
  <si>
    <t xml:space="preserve"> 留学教育</t>
    <phoneticPr fontId="4" type="noConversion"/>
  </si>
  <si>
    <t>化解普通高中债务支出</t>
  </si>
  <si>
    <t>出国留学教育</t>
  </si>
  <si>
    <t>来华留学教育</t>
  </si>
  <si>
    <t xml:space="preserve"> 职业教育</t>
    <phoneticPr fontId="4" type="noConversion"/>
  </si>
  <si>
    <t>其他留学教育支出</t>
  </si>
  <si>
    <t xml:space="preserve"> 特殊教育</t>
    <phoneticPr fontId="4" type="noConversion"/>
  </si>
  <si>
    <t>中等职业教育</t>
    <phoneticPr fontId="4" type="noConversion"/>
  </si>
  <si>
    <t>特殊学校教育</t>
  </si>
  <si>
    <t>工读学校教育</t>
  </si>
  <si>
    <t>其他特殊教育支出</t>
  </si>
  <si>
    <t xml:space="preserve"> 进修及培训</t>
    <phoneticPr fontId="4" type="noConversion"/>
  </si>
  <si>
    <t xml:space="preserve"> 成人教育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</si>
  <si>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</si>
  <si>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</si>
  <si>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</si>
  <si>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</si>
  <si>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</si>
  <si>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  <phoneticPr fontId="4" type="noConversion"/>
  </si>
  <si>
    <t xml:space="preserve"> 广播电视教育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</si>
  <si>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</si>
  <si>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</si>
  <si>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</si>
  <si>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</si>
  <si>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</si>
  <si>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</si>
  <si>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  <phoneticPr fontId="4" type="noConversion"/>
  </si>
  <si>
    <t>其他教育支出</t>
  </si>
  <si>
    <t xml:space="preserve"> 特殊教育</t>
    <phoneticPr fontId="4" type="noConversion"/>
  </si>
  <si>
    <t>科学技术支出</t>
  </si>
  <si>
    <t xml:space="preserve"> 科学技术管理事务</t>
    <phoneticPr fontId="4" type="noConversion"/>
  </si>
  <si>
    <t>其他科学技术管理事务支出</t>
  </si>
  <si>
    <t xml:space="preserve"> 基础研究</t>
    <phoneticPr fontId="4" type="noConversion"/>
  </si>
  <si>
    <t>机构运行</t>
  </si>
  <si>
    <t>自然科学基金</t>
  </si>
  <si>
    <t>实验室及相关设施</t>
    <phoneticPr fontId="3" type="noConversion"/>
  </si>
  <si>
    <t xml:space="preserve"> 教育费附加安排的支出</t>
    <phoneticPr fontId="4" type="noConversion"/>
  </si>
  <si>
    <t>重大科学工程</t>
  </si>
  <si>
    <t>专项基础科研</t>
  </si>
  <si>
    <t>专项技术基础</t>
  </si>
  <si>
    <t>科技人才队伍建设</t>
    <phoneticPr fontId="3" type="noConversion"/>
  </si>
  <si>
    <t>其他基础研究支出</t>
  </si>
  <si>
    <t xml:space="preserve">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</si>
  <si>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</si>
  <si>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</si>
  <si>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</si>
  <si>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</si>
  <si>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技术研究与开发</t>
    <phoneticPr fontId="4" type="noConversion"/>
  </si>
  <si>
    <t>科技成果转化与扩散</t>
  </si>
  <si>
    <t>共性技术研究与开发</t>
    <phoneticPr fontId="3" type="noConversion"/>
  </si>
  <si>
    <t xml:space="preserve"> 基础研究</t>
    <phoneticPr fontId="4" type="noConversion"/>
  </si>
  <si>
    <t>其他技术研究与开发支出</t>
  </si>
  <si>
    <t xml:space="preserve"> 科技条件与服务</t>
    <phoneticPr fontId="4" type="noConversion"/>
  </si>
  <si>
    <t>重点实验室及相关设施</t>
  </si>
  <si>
    <t>技术创新服务体系</t>
  </si>
  <si>
    <t>科技条件专项</t>
  </si>
  <si>
    <t>其他科技条件与服务支出</t>
  </si>
  <si>
    <t xml:space="preserve">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</si>
  <si>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</si>
  <si>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</si>
  <si>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</si>
  <si>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</si>
  <si>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</si>
  <si>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</si>
  <si>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</si>
  <si>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</si>
  <si>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</si>
  <si>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</si>
  <si>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科技条件与服务</t>
    <phoneticPr fontId="4" type="noConversion"/>
  </si>
  <si>
    <t xml:space="preserve"> 科技交流与合作</t>
    <phoneticPr fontId="4" type="noConversion"/>
  </si>
  <si>
    <t>国际交流与合作</t>
  </si>
  <si>
    <t>重大科技合作项目</t>
  </si>
  <si>
    <t>其他科技交流与合作支出</t>
  </si>
  <si>
    <t xml:space="preserve"> 科技重大项目</t>
    <phoneticPr fontId="4" type="noConversion"/>
  </si>
  <si>
    <t xml:space="preserve"> 社会科学</t>
    <phoneticPr fontId="4" type="noConversion"/>
  </si>
  <si>
    <t>科技重大专项</t>
  </si>
  <si>
    <t>重点研发计划</t>
  </si>
  <si>
    <t>其他科技重大项目</t>
    <phoneticPr fontId="4" type="noConversion"/>
  </si>
  <si>
    <t xml:space="preserve"> 其他科学技术支出</t>
    <phoneticPr fontId="4" type="noConversion"/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</si>
  <si>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</si>
  <si>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</si>
  <si>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</si>
  <si>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</si>
  <si>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</si>
  <si>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  <phoneticPr fontId="4" type="noConversion"/>
  </si>
  <si>
    <t>图书馆</t>
  </si>
  <si>
    <t>文化展示及纪念机构</t>
  </si>
  <si>
    <t>艺术表演场所</t>
  </si>
  <si>
    <t xml:space="preserve"> 科技重大项目</t>
    <phoneticPr fontId="4" type="noConversion"/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</si>
  <si>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</si>
  <si>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</si>
  <si>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</si>
  <si>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</si>
  <si>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</si>
  <si>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</si>
  <si>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</si>
  <si>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  <phoneticPr fontId="4" type="noConversion"/>
  </si>
  <si>
    <t>其他文化和旅游支出</t>
  </si>
  <si>
    <t xml:space="preserve"> 文物</t>
    <phoneticPr fontId="4" type="noConversion"/>
  </si>
  <si>
    <t>文物保护</t>
  </si>
  <si>
    <t>博物馆</t>
  </si>
  <si>
    <t>历史名城与古迹</t>
  </si>
  <si>
    <t>其他文物支出</t>
  </si>
  <si>
    <t xml:space="preserve">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</si>
  <si>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</si>
  <si>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</si>
  <si>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</si>
  <si>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</si>
  <si>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</si>
  <si>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</si>
  <si>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</si>
  <si>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  <phoneticPr fontId="4" type="noConversion"/>
  </si>
  <si>
    <t>新闻通讯</t>
  </si>
  <si>
    <t>出版发行</t>
  </si>
  <si>
    <t>版权管理</t>
  </si>
  <si>
    <t>电影</t>
  </si>
  <si>
    <t>其他新闻出版电影支出</t>
  </si>
  <si>
    <t xml:space="preserve"> 广播电视</t>
    <phoneticPr fontId="4" type="noConversion"/>
  </si>
  <si>
    <t>监测监管</t>
    <phoneticPr fontId="4" type="noConversion"/>
  </si>
  <si>
    <t>传输发射</t>
    <phoneticPr fontId="3" type="noConversion"/>
  </si>
  <si>
    <t>广播电视事务</t>
    <phoneticPr fontId="3" type="noConversion"/>
  </si>
  <si>
    <t>其他广播电视支出</t>
  </si>
  <si>
    <t xml:space="preserve"> 其他文化旅游体育与传媒支出</t>
    <phoneticPr fontId="4" type="noConversion"/>
  </si>
  <si>
    <t>宣传文化发展专项支出</t>
  </si>
  <si>
    <t>文化产业发展专项支出</t>
  </si>
  <si>
    <t>其他文化旅游体育与传媒支出</t>
    <phoneticPr fontId="4" type="noConversion"/>
  </si>
  <si>
    <t>社会保障和就业支出</t>
  </si>
  <si>
    <t xml:space="preserve"> 人力资源和社会保障管理事务</t>
    <phoneticPr fontId="4" type="noConversion"/>
  </si>
  <si>
    <t xml:space="preserve"> 广播电视</t>
    <phoneticPr fontId="4" type="noConversion"/>
  </si>
  <si>
    <t>综合业务管理</t>
  </si>
  <si>
    <t>劳动保障监察</t>
  </si>
  <si>
    <t>就业管理事务</t>
  </si>
  <si>
    <t>社会保险业务管理事务</t>
  </si>
  <si>
    <t>广播</t>
  </si>
  <si>
    <t>电视</t>
  </si>
  <si>
    <t>社会保险经办机构</t>
  </si>
  <si>
    <t>监测监管</t>
    <phoneticPr fontId="4" type="noConversion"/>
  </si>
  <si>
    <t>劳动关系和维权</t>
  </si>
  <si>
    <t>公共就业服务和职业技能鉴定机构</t>
  </si>
  <si>
    <t xml:space="preserve"> 其他文化旅游体育与传媒支出</t>
    <phoneticPr fontId="4" type="noConversion"/>
  </si>
  <si>
    <t>劳动人事争议调解仲裁</t>
  </si>
  <si>
    <t>政府特殊津贴</t>
    <phoneticPr fontId="3" type="noConversion"/>
  </si>
  <si>
    <t>资助留学回国人员</t>
    <phoneticPr fontId="3" type="noConversion"/>
  </si>
  <si>
    <t>博士后日常经费</t>
    <phoneticPr fontId="3" type="noConversion"/>
  </si>
  <si>
    <t>引进人才费用</t>
    <phoneticPr fontId="3" type="noConversion"/>
  </si>
  <si>
    <t>事业运行</t>
    <phoneticPr fontId="3" type="noConversion"/>
  </si>
  <si>
    <t>其他人力资源和社会保障管理事务支出</t>
  </si>
  <si>
    <t xml:space="preserve"> 民政管理事务</t>
    <phoneticPr fontId="4" type="noConversion"/>
  </si>
  <si>
    <t>社会组织管理</t>
    <phoneticPr fontId="4" type="noConversion"/>
  </si>
  <si>
    <t>行政区划和地名管理</t>
  </si>
  <si>
    <t>基层政权建设和社区治理</t>
    <phoneticPr fontId="4" type="noConversion"/>
  </si>
  <si>
    <t>其他民政管理事务支出</t>
  </si>
  <si>
    <t xml:space="preserve"> 补充全国社会保障基金</t>
    <phoneticPr fontId="4" type="noConversion"/>
  </si>
  <si>
    <t>用一般公共预算补充基金</t>
  </si>
  <si>
    <t xml:space="preserve"> 行政事业单位养老支出</t>
    <phoneticPr fontId="4" type="noConversion"/>
  </si>
  <si>
    <t>行政单位离退休</t>
    <phoneticPr fontId="4" type="noConversion"/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</si>
  <si>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</si>
  <si>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</si>
  <si>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</si>
  <si>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</si>
  <si>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</si>
  <si>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</si>
  <si>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基层政权建设和社区治理</t>
    <phoneticPr fontId="4" type="noConversion"/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</si>
  <si>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</si>
  <si>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</si>
  <si>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</si>
  <si>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</si>
  <si>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 xml:space="preserve"> 行政事业单位养老支出</t>
    <phoneticPr fontId="4" type="noConversion"/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</si>
  <si>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</si>
  <si>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</si>
  <si>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</si>
  <si>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</si>
  <si>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</si>
  <si>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  <phoneticPr fontId="3" type="noConversion"/>
  </si>
  <si>
    <t>其他行政事业单位养老支出</t>
    <phoneticPr fontId="4" type="noConversion"/>
  </si>
  <si>
    <t xml:space="preserve"> 企业改革补助</t>
    <phoneticPr fontId="4" type="noConversion"/>
  </si>
  <si>
    <t>企业关闭破产补助</t>
  </si>
  <si>
    <t>厂办大集体改革补助</t>
  </si>
  <si>
    <t>其他企业改革发展补助</t>
  </si>
  <si>
    <t xml:space="preserve">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</si>
  <si>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</si>
  <si>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</si>
  <si>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</si>
  <si>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</si>
  <si>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</si>
  <si>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</si>
  <si>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</si>
  <si>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  <phoneticPr fontId="3" type="noConversion"/>
  </si>
  <si>
    <t>其他就业补助支出</t>
  </si>
  <si>
    <t xml:space="preserve">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</si>
  <si>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</si>
  <si>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</si>
  <si>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</si>
  <si>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</si>
  <si>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</si>
  <si>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</si>
  <si>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</si>
  <si>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  <phoneticPr fontId="4" type="noConversion"/>
  </si>
  <si>
    <t>求职创业补贴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</si>
  <si>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</si>
  <si>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</si>
  <si>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</si>
  <si>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</si>
  <si>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</si>
  <si>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</si>
  <si>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  <phoneticPr fontId="4" type="noConversion"/>
  </si>
  <si>
    <t>儿童福利</t>
  </si>
  <si>
    <t>老年福利</t>
  </si>
  <si>
    <t>康复辅具</t>
    <phoneticPr fontId="4" type="noConversion"/>
  </si>
  <si>
    <t xml:space="preserve"> 退役安置</t>
    <phoneticPr fontId="4" type="noConversion"/>
  </si>
  <si>
    <t>殡葬</t>
  </si>
  <si>
    <t>社会福利事业单位</t>
  </si>
  <si>
    <t>养老服务</t>
    <phoneticPr fontId="4" type="noConversion"/>
  </si>
  <si>
    <t>其他社会福利支出</t>
  </si>
  <si>
    <t xml:space="preserve">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</si>
  <si>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</si>
  <si>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</si>
  <si>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</si>
  <si>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</si>
  <si>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</si>
  <si>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  <phoneticPr fontId="4" type="noConversion"/>
  </si>
  <si>
    <t>其他红十字事业支出</t>
  </si>
  <si>
    <t xml:space="preserve"> 最低生活保障</t>
    <phoneticPr fontId="4" type="noConversion"/>
  </si>
  <si>
    <t>城市最低生活保障金支出</t>
  </si>
  <si>
    <t>农村最低生活保障金支出</t>
  </si>
  <si>
    <t xml:space="preserve"> 临时救助</t>
    <phoneticPr fontId="4" type="noConversion"/>
  </si>
  <si>
    <t>临时救助支出</t>
  </si>
  <si>
    <t>流浪乞讨人员救助支出</t>
  </si>
  <si>
    <t xml:space="preserve"> 特困人员救助供养</t>
    <phoneticPr fontId="4" type="noConversion"/>
  </si>
  <si>
    <t>城市特困人员救助供养支出</t>
  </si>
  <si>
    <t>农村特困人员救助供养支出</t>
  </si>
  <si>
    <t xml:space="preserve"> 补充道路交通事故社会救助基金</t>
    <phoneticPr fontId="4" type="noConversion"/>
  </si>
  <si>
    <t>交强险增值税补助基金支出</t>
  </si>
  <si>
    <t xml:space="preserve"> 最低生活保障</t>
    <phoneticPr fontId="4" type="noConversion"/>
  </si>
  <si>
    <t>交强险罚款收入补助基金支出</t>
  </si>
  <si>
    <t xml:space="preserve"> 其他生活救助</t>
    <phoneticPr fontId="4" type="noConversion"/>
  </si>
  <si>
    <t>其他城市生活救助</t>
  </si>
  <si>
    <t>其他农村生活救助</t>
  </si>
  <si>
    <t xml:space="preserve"> 财政对基本养老保险基金的补助</t>
    <phoneticPr fontId="4" type="noConversion"/>
  </si>
  <si>
    <t>财政对企业职工基本养老保险基金的补助</t>
  </si>
  <si>
    <t xml:space="preserve"> 特困人员救助供养</t>
    <phoneticPr fontId="4" type="noConversion"/>
  </si>
  <si>
    <t>财政对城乡居民基本养老保险基金的补助</t>
  </si>
  <si>
    <t>财政对其他基本养老保险基金的补助</t>
  </si>
  <si>
    <t xml:space="preserve"> 财政对其他社会保险基金的补助</t>
    <phoneticPr fontId="4" type="noConversion"/>
  </si>
  <si>
    <t>财政对失业保险基金的补助</t>
  </si>
  <si>
    <t>财政对工伤保险基金的补助</t>
  </si>
  <si>
    <t>其他财政对社会保险基金的补助</t>
  </si>
  <si>
    <t xml:space="preserve"> 退役军人管理事务</t>
    <phoneticPr fontId="4" type="noConversion"/>
  </si>
  <si>
    <t xml:space="preserve"> 财政对基本养老保险基金的补助</t>
    <phoneticPr fontId="4" type="noConversion"/>
  </si>
  <si>
    <t>拥军优属</t>
  </si>
  <si>
    <t>部队供应</t>
  </si>
  <si>
    <t xml:space="preserve"> 财政对其他社会保险基金的补助</t>
    <phoneticPr fontId="4" type="noConversion"/>
  </si>
  <si>
    <t>其他退役军人事务管理支出</t>
  </si>
  <si>
    <t xml:space="preserve"> 财政代缴社会保险费支出</t>
    <phoneticPr fontId="4" type="noConversion"/>
  </si>
  <si>
    <t>财政代缴城乡居民基本养老保险费支出</t>
    <phoneticPr fontId="4" type="noConversion"/>
  </si>
  <si>
    <t>财政对生育保险基金的补助</t>
  </si>
  <si>
    <t>财政代缴其他社会保险费支出</t>
    <phoneticPr fontId="4" type="noConversion"/>
  </si>
  <si>
    <t xml:space="preserve"> 其他社会保障和就业支出</t>
    <phoneticPr fontId="4" type="noConversion"/>
  </si>
  <si>
    <t xml:space="preserve"> 退役军人管理事务</t>
    <phoneticPr fontId="4" type="noConversion"/>
  </si>
  <si>
    <t>其他社会保障和就业支出</t>
  </si>
  <si>
    <t>卫生健康支出</t>
  </si>
  <si>
    <t xml:space="preserve"> 卫生健康管理事务</t>
    <phoneticPr fontId="4" type="noConversion"/>
  </si>
  <si>
    <t>其他卫生健康管理事务支出</t>
  </si>
  <si>
    <t xml:space="preserve"> 公立医院</t>
    <phoneticPr fontId="4" type="noConversion"/>
  </si>
  <si>
    <t xml:space="preserve"> 财政代缴社会保险费支出</t>
    <phoneticPr fontId="4" type="noConversion"/>
  </si>
  <si>
    <t>综合医院</t>
  </si>
  <si>
    <t>财政代缴城乡居民基本养老保险费支出</t>
    <phoneticPr fontId="4" type="noConversion"/>
  </si>
  <si>
    <t>中医（民族）医院</t>
  </si>
  <si>
    <t>财政代缴其他社会保险费支出</t>
    <phoneticPr fontId="4" type="noConversion"/>
  </si>
  <si>
    <t>传染病医院</t>
  </si>
  <si>
    <t xml:space="preserve"> 其他社会保障和就业支出</t>
    <phoneticPr fontId="4" type="noConversion"/>
  </si>
  <si>
    <t>职业病防治医院</t>
  </si>
  <si>
    <t>精神病医院</t>
  </si>
  <si>
    <t>妇幼保健医院</t>
    <phoneticPr fontId="4" type="noConversion"/>
  </si>
  <si>
    <t xml:space="preserve"> 卫生健康管理事务</t>
    <phoneticPr fontId="4" type="noConversion"/>
  </si>
  <si>
    <t>儿童医院</t>
  </si>
  <si>
    <t>其他专科医院</t>
  </si>
  <si>
    <t>福利医院</t>
  </si>
  <si>
    <t>行业医院</t>
  </si>
  <si>
    <t>处理医疗欠费</t>
  </si>
  <si>
    <t>康复医院</t>
    <phoneticPr fontId="4" type="noConversion"/>
  </si>
  <si>
    <t>其他公立医院支出</t>
  </si>
  <si>
    <t xml:space="preserve"> 基层医疗卫生机构</t>
    <phoneticPr fontId="4" type="noConversion"/>
  </si>
  <si>
    <t>城市社区卫生机构</t>
  </si>
  <si>
    <t>乡镇卫生院</t>
  </si>
  <si>
    <t>其他基层医疗卫生机构支出</t>
  </si>
  <si>
    <t>妇幼保健医院</t>
    <phoneticPr fontId="4" type="noConversion"/>
  </si>
  <si>
    <t xml:space="preserve">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</si>
  <si>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</si>
  <si>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</si>
  <si>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</si>
  <si>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</si>
  <si>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</si>
  <si>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康复医院</t>
    <phoneticPr fontId="4" type="noConversion"/>
  </si>
  <si>
    <t>采供血机构</t>
  </si>
  <si>
    <t>其他专业公共卫生机构</t>
  </si>
  <si>
    <t xml:space="preserve"> 基层医疗卫生机构</t>
    <phoneticPr fontId="4" type="noConversion"/>
  </si>
  <si>
    <t>基本公共卫生服务</t>
  </si>
  <si>
    <t>重大公共卫生服务</t>
    <phoneticPr fontId="4" type="noConversion"/>
  </si>
  <si>
    <t>突发公共卫生事件应急处理</t>
  </si>
  <si>
    <t>其他公共卫生支出</t>
  </si>
  <si>
    <t xml:space="preserve"> 公共卫生</t>
    <phoneticPr fontId="4" type="noConversion"/>
  </si>
  <si>
    <t xml:space="preserve"> 中医药</t>
    <phoneticPr fontId="4" type="noConversion"/>
  </si>
  <si>
    <t>中医（民族医）药专项</t>
  </si>
  <si>
    <t>其他中医药支出</t>
  </si>
  <si>
    <t xml:space="preserve"> 计划生育事务</t>
    <phoneticPr fontId="4" type="noConversion"/>
  </si>
  <si>
    <t>计划生育机构</t>
  </si>
  <si>
    <t>计划生育服务</t>
  </si>
  <si>
    <t>其他计划生育事务支出</t>
  </si>
  <si>
    <t xml:space="preserve"> 行政事业单位医疗</t>
    <phoneticPr fontId="4" type="noConversion"/>
  </si>
  <si>
    <t>行政单位医疗</t>
  </si>
  <si>
    <t>重大公共卫生服务</t>
    <phoneticPr fontId="4" type="noConversion"/>
  </si>
  <si>
    <t>事业单位医疗</t>
  </si>
  <si>
    <t>教育事业单位医疗</t>
  </si>
  <si>
    <t>其他事业单位医疗</t>
  </si>
  <si>
    <t xml:space="preserve"> 中医药</t>
    <phoneticPr fontId="4" type="noConversion"/>
  </si>
  <si>
    <t>公务员医疗补助</t>
  </si>
  <si>
    <t>其他行政事业单位医疗支出</t>
  </si>
  <si>
    <t xml:space="preserve"> 财政对基本医疗保险基金的补助</t>
    <phoneticPr fontId="4" type="noConversion"/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</si>
  <si>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</si>
  <si>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</si>
  <si>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</si>
  <si>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  <phoneticPr fontId="4" type="noConversion"/>
  </si>
  <si>
    <t xml:space="preserve"> 行政事业单位医疗</t>
    <phoneticPr fontId="4" type="noConversion"/>
  </si>
  <si>
    <t>城乡医疗救助</t>
  </si>
  <si>
    <t>疾病应急救助</t>
  </si>
  <si>
    <t>其他医疗救助支出</t>
  </si>
  <si>
    <t xml:space="preserve"> 优抚对象医疗</t>
    <phoneticPr fontId="4" type="noConversion"/>
  </si>
  <si>
    <t>优抚对象医疗补助</t>
  </si>
  <si>
    <t>其他优抚对象医疗支出</t>
  </si>
  <si>
    <t xml:space="preserve"> 医疗保障管理事务</t>
    <phoneticPr fontId="4" type="noConversion"/>
  </si>
  <si>
    <t xml:space="preserve"> 财政对基本医疗保险基金的补助</t>
    <phoneticPr fontId="4" type="noConversion"/>
  </si>
  <si>
    <t xml:space="preserve"> 医疗救助</t>
    <phoneticPr fontId="4" type="noConversion"/>
  </si>
  <si>
    <t>医疗保障政策管理</t>
  </si>
  <si>
    <t>医疗保障经办事务</t>
  </si>
  <si>
    <t>其他医疗保障管理事务支出</t>
  </si>
  <si>
    <t xml:space="preserve"> 优抚对象医疗</t>
    <phoneticPr fontId="4" type="noConversion"/>
  </si>
  <si>
    <t xml:space="preserve"> 老龄卫生健康事务</t>
    <phoneticPr fontId="4" type="noConversion"/>
  </si>
  <si>
    <t>老龄卫生健康事务</t>
  </si>
  <si>
    <t xml:space="preserve"> 其他卫生健康支出</t>
    <phoneticPr fontId="4" type="noConversion"/>
  </si>
  <si>
    <t>其他卫生健康支出</t>
  </si>
  <si>
    <t>节能环保支出</t>
  </si>
  <si>
    <t xml:space="preserve"> 环境保护管理事务</t>
    <phoneticPr fontId="4" type="noConversion"/>
  </si>
  <si>
    <t>生态环境保护宣传</t>
  </si>
  <si>
    <t>环境保护法规、规划及标准</t>
  </si>
  <si>
    <t>生态环境国际合作及履约</t>
  </si>
  <si>
    <t xml:space="preserve"> 老龄卫生健康事务</t>
    <phoneticPr fontId="4" type="noConversion"/>
  </si>
  <si>
    <t>生态环境保护行政许可</t>
  </si>
  <si>
    <t>应对气候变化管理事务</t>
    <phoneticPr fontId="4" type="noConversion"/>
  </si>
  <si>
    <t xml:space="preserve"> 其他卫生健康支出</t>
    <phoneticPr fontId="4" type="noConversion"/>
  </si>
  <si>
    <t>其他环境保护管理事务支出</t>
  </si>
  <si>
    <t xml:space="preserve"> 环境监测与监察</t>
    <phoneticPr fontId="4" type="noConversion"/>
  </si>
  <si>
    <t>建设项目环评审查与监督</t>
  </si>
  <si>
    <t xml:space="preserve"> 环境保护管理事务</t>
    <phoneticPr fontId="4" type="noConversion"/>
  </si>
  <si>
    <t>核与辐射安全监督</t>
  </si>
  <si>
    <t>其他环境监测与监察支出</t>
  </si>
  <si>
    <t xml:space="preserve">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</si>
  <si>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</si>
  <si>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</si>
  <si>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</si>
  <si>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</si>
  <si>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</si>
  <si>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应对气候变化管理事务</t>
    <phoneticPr fontId="4" type="noConversion"/>
  </si>
  <si>
    <t>辐射</t>
  </si>
  <si>
    <t>土壤</t>
    <phoneticPr fontId="3" type="noConversion"/>
  </si>
  <si>
    <t xml:space="preserve"> 环境监测与监察</t>
    <phoneticPr fontId="4" type="noConversion"/>
  </si>
  <si>
    <t>其他污染防治支出</t>
  </si>
  <si>
    <t xml:space="preserve"> 自然生态保护</t>
    <phoneticPr fontId="4" type="noConversion"/>
  </si>
  <si>
    <t>生态保护</t>
  </si>
  <si>
    <t>农村环境保护</t>
  </si>
  <si>
    <t xml:space="preserve"> 污染防治</t>
    <phoneticPr fontId="4" type="noConversion"/>
  </si>
  <si>
    <t>生物及物种资源保护</t>
  </si>
  <si>
    <t>其他自然生态保护支出</t>
  </si>
  <si>
    <t xml:space="preserve">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</si>
  <si>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</si>
  <si>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</si>
  <si>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</si>
  <si>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</si>
  <si>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停伐补助</t>
  </si>
  <si>
    <t xml:space="preserve"> 自然生态保护</t>
    <phoneticPr fontId="4" type="noConversion"/>
  </si>
  <si>
    <t>其他天然林保护支出</t>
  </si>
  <si>
    <t xml:space="preserve"> 退耕还林还草</t>
    <phoneticPr fontId="4" type="noConversion"/>
  </si>
  <si>
    <t>退耕现金</t>
  </si>
  <si>
    <t>退耕还林粮食折现补贴</t>
  </si>
  <si>
    <t>退耕还林粮食费用补贴</t>
  </si>
  <si>
    <t xml:space="preserve"> 天然林保护</t>
    <phoneticPr fontId="4" type="noConversion"/>
  </si>
  <si>
    <t>退耕还林工程建设</t>
  </si>
  <si>
    <t>其他退耕还林还草支出</t>
    <phoneticPr fontId="4" type="noConversion"/>
  </si>
  <si>
    <t xml:space="preserve"> 风沙荒漠治理</t>
    <phoneticPr fontId="4" type="noConversion"/>
  </si>
  <si>
    <t>京津风沙源治理工程建设</t>
  </si>
  <si>
    <t>其他风沙荒漠治理支出</t>
  </si>
  <si>
    <t xml:space="preserve"> 退牧还草</t>
    <phoneticPr fontId="4" type="noConversion"/>
  </si>
  <si>
    <t>退牧还草工程建设</t>
  </si>
  <si>
    <t>其他退牧还草支出</t>
  </si>
  <si>
    <t xml:space="preserve"> 已垦草原退耕还草</t>
    <phoneticPr fontId="4" type="noConversion"/>
  </si>
  <si>
    <t>已垦草原退耕还草</t>
  </si>
  <si>
    <t xml:space="preserve"> 能源节约利用</t>
    <phoneticPr fontId="4" type="noConversion"/>
  </si>
  <si>
    <t>能源节约利用</t>
  </si>
  <si>
    <t xml:space="preserve"> 污染减排</t>
    <phoneticPr fontId="4" type="noConversion"/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</si>
  <si>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</si>
  <si>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</si>
  <si>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</si>
  <si>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</si>
  <si>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</si>
  <si>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  <phoneticPr fontId="4" type="noConversion"/>
  </si>
  <si>
    <t>可再生能源</t>
  </si>
  <si>
    <t xml:space="preserve"> 循环经济</t>
    <phoneticPr fontId="4" type="noConversion"/>
  </si>
  <si>
    <t>循环经济</t>
  </si>
  <si>
    <t xml:space="preserve"> 能源管理事务</t>
    <phoneticPr fontId="4" type="noConversion"/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</si>
  <si>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</si>
  <si>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</si>
  <si>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</si>
  <si>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</si>
  <si>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</si>
  <si>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</si>
  <si>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</si>
  <si>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</si>
  <si>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</si>
  <si>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  <phoneticPr fontId="4" type="noConversion"/>
  </si>
  <si>
    <t>其他节能环保支出</t>
  </si>
  <si>
    <t>城乡社区支出</t>
  </si>
  <si>
    <t xml:space="preserve">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</si>
  <si>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</si>
  <si>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</si>
  <si>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</si>
  <si>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</si>
  <si>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</si>
  <si>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</si>
  <si>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</si>
  <si>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  <phoneticPr fontId="4" type="noConversion"/>
  </si>
  <si>
    <t>城乡社区规划与管理</t>
  </si>
  <si>
    <t xml:space="preserve"> 城乡社区公共设施</t>
    <phoneticPr fontId="4" type="noConversion"/>
  </si>
  <si>
    <t>小城镇基础设施建设</t>
  </si>
  <si>
    <t>其他城乡社区公共设施支出</t>
  </si>
  <si>
    <t xml:space="preserve"> 城乡社区环境卫生</t>
    <phoneticPr fontId="4" type="noConversion"/>
  </si>
  <si>
    <t>城乡社区环境卫生</t>
  </si>
  <si>
    <t xml:space="preserve"> 建设市场管理与监督</t>
    <phoneticPr fontId="4" type="noConversion"/>
  </si>
  <si>
    <t>建设市场管理与监督</t>
  </si>
  <si>
    <t xml:space="preserve"> 其他城乡社区支出</t>
    <phoneticPr fontId="4" type="noConversion"/>
  </si>
  <si>
    <t>其他城乡社区支出</t>
  </si>
  <si>
    <t>农林水支出</t>
  </si>
  <si>
    <t xml:space="preserve"> 农业农村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</si>
  <si>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</si>
  <si>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</si>
  <si>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</si>
  <si>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</si>
  <si>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</si>
  <si>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</si>
  <si>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  <phoneticPr fontId="4" type="noConversion"/>
  </si>
  <si>
    <t>对外交流与合作</t>
  </si>
  <si>
    <t>防灾救灾</t>
  </si>
  <si>
    <t>稳定农民收入补贴</t>
  </si>
  <si>
    <t>农业结构调整补贴</t>
  </si>
  <si>
    <t>农业生产发展</t>
    <phoneticPr fontId="4" type="noConversion"/>
  </si>
  <si>
    <t>农村合作经济</t>
    <phoneticPr fontId="4" type="noConversion"/>
  </si>
  <si>
    <t>农产品加工与促销</t>
  </si>
  <si>
    <t>农村社会事业</t>
    <phoneticPr fontId="4" type="noConversion"/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</si>
  <si>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</si>
  <si>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</si>
  <si>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</si>
  <si>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</si>
  <si>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  <phoneticPr fontId="4" type="noConversion"/>
  </si>
  <si>
    <t>其他农业农村支出</t>
    <phoneticPr fontId="4" type="noConversion"/>
  </si>
  <si>
    <t xml:space="preserve"> 林业和草原</t>
    <phoneticPr fontId="4" type="noConversion"/>
  </si>
  <si>
    <t>事业机构</t>
  </si>
  <si>
    <t>森林资源培育</t>
    <phoneticPr fontId="4" type="noConversion"/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</si>
  <si>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</si>
  <si>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</si>
  <si>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</si>
  <si>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</si>
  <si>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</si>
  <si>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</si>
  <si>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</si>
  <si>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</si>
  <si>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</si>
  <si>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</si>
  <si>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</si>
  <si>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</si>
  <si>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</si>
  <si>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</si>
  <si>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  <phoneticPr fontId="4" type="noConversion"/>
  </si>
  <si>
    <t>国家公园</t>
  </si>
  <si>
    <t>草原管理</t>
  </si>
  <si>
    <t>行业业务管理</t>
  </si>
  <si>
    <t>其他林业和草原支出</t>
  </si>
  <si>
    <t xml:space="preserve">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</si>
  <si>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</si>
  <si>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</si>
  <si>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</si>
  <si>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</si>
  <si>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</si>
  <si>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</si>
  <si>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</si>
  <si>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</si>
  <si>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</si>
  <si>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</si>
  <si>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</si>
  <si>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</si>
  <si>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  <phoneticPr fontId="4" type="noConversion"/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</si>
  <si>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</si>
  <si>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</si>
  <si>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</si>
  <si>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</si>
  <si>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</si>
  <si>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  <phoneticPr fontId="4" type="noConversion"/>
  </si>
  <si>
    <t>农村人蓄饮水</t>
  </si>
  <si>
    <t>南水北调工程建设</t>
    <phoneticPr fontId="4" type="noConversion"/>
  </si>
  <si>
    <t>南水北调工程管理</t>
    <phoneticPr fontId="4" type="noConversion"/>
  </si>
  <si>
    <t>其他水利支出</t>
  </si>
  <si>
    <t xml:space="preserve">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</si>
  <si>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</si>
  <si>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</si>
  <si>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</si>
  <si>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</si>
  <si>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</si>
  <si>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</si>
  <si>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</si>
  <si>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  <phoneticPr fontId="4" type="noConversion"/>
  </si>
  <si>
    <t>对村级公益事业建设的补助</t>
    <phoneticPr fontId="3" type="noConversion"/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</si>
  <si>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</si>
  <si>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</si>
  <si>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</si>
  <si>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</si>
  <si>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</si>
  <si>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</si>
  <si>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</si>
  <si>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</si>
  <si>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</si>
  <si>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</si>
  <si>
    <t>对村级一事一议的补助</t>
  </si>
  <si>
    <t>补充创业担保贷款基金</t>
  </si>
  <si>
    <t>其他惠普金融发展支出</t>
  </si>
  <si>
    <t xml:space="preserve"> 目标价格补贴</t>
    <phoneticPr fontId="4" type="noConversion"/>
  </si>
  <si>
    <t>棉花目标价格补贴</t>
  </si>
  <si>
    <t>其他目标价格补贴</t>
  </si>
  <si>
    <t xml:space="preserve"> 其他农林水支出</t>
    <phoneticPr fontId="4" type="noConversion"/>
  </si>
  <si>
    <t xml:space="preserve"> 普惠金融发展支出</t>
    <phoneticPr fontId="4" type="noConversion"/>
  </si>
  <si>
    <t>化解其他公益性乡村债务支出</t>
  </si>
  <si>
    <t>其他农林水支出</t>
  </si>
  <si>
    <t>交通运输支出</t>
  </si>
  <si>
    <t xml:space="preserve"> 公路水路运输</t>
    <phoneticPr fontId="4" type="noConversion"/>
  </si>
  <si>
    <t xml:space="preserve"> 目标价格补贴</t>
    <phoneticPr fontId="4" type="noConversion"/>
  </si>
  <si>
    <t>公路建设</t>
  </si>
  <si>
    <t>公路养护</t>
  </si>
  <si>
    <t>交通运输信息化建设</t>
  </si>
  <si>
    <t xml:space="preserve"> 其他农林水支出</t>
    <phoneticPr fontId="4" type="noConversion"/>
  </si>
  <si>
    <t>公路和运输安全</t>
  </si>
  <si>
    <t>公路还贷专项</t>
  </si>
  <si>
    <t>公路运输管理</t>
  </si>
  <si>
    <t>公路和运输技术标准化建设</t>
  </si>
  <si>
    <t xml:space="preserve"> 公路水路运输</t>
    <phoneticPr fontId="4" type="noConversion"/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</si>
  <si>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</si>
  <si>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</si>
  <si>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</si>
  <si>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</si>
  <si>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</si>
  <si>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</si>
  <si>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</si>
  <si>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</si>
  <si>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</si>
  <si>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</si>
  <si>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</si>
  <si>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</si>
  <si>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</si>
  <si>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</si>
  <si>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</si>
  <si>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</si>
  <si>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</si>
  <si>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</si>
  <si>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</si>
  <si>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  <phoneticPr fontId="4" type="noConversion"/>
  </si>
  <si>
    <t xml:space="preserve"> 铁路运输</t>
    <phoneticPr fontId="4" type="noConversion"/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</si>
  <si>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</si>
  <si>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</si>
  <si>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</si>
  <si>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</si>
  <si>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</si>
  <si>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</si>
  <si>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</si>
  <si>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</si>
  <si>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</si>
  <si>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</si>
  <si>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</si>
  <si>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  <phoneticPr fontId="4" type="noConversion"/>
  </si>
  <si>
    <t>邮政普遍服务与特殊服务</t>
  </si>
  <si>
    <t>其他邮政业支出</t>
  </si>
  <si>
    <t xml:space="preserve">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</si>
  <si>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</si>
  <si>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</si>
  <si>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</si>
  <si>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 xml:space="preserve"> 邮政业支出</t>
    <phoneticPr fontId="4" type="noConversion"/>
  </si>
  <si>
    <t>车辆购置税其他支出</t>
  </si>
  <si>
    <t xml:space="preserve"> 其他交通运输支出</t>
    <phoneticPr fontId="4" type="noConversion"/>
  </si>
  <si>
    <t>公共交通运营补助</t>
  </si>
  <si>
    <t>其他交通运输支出</t>
  </si>
  <si>
    <t>资源勘探工业信息等支出</t>
    <phoneticPr fontId="4" type="noConversion"/>
  </si>
  <si>
    <t xml:space="preserve"> 资源勘探开发</t>
    <phoneticPr fontId="4" type="noConversion"/>
  </si>
  <si>
    <t>煤炭勘探开采和洗选</t>
  </si>
  <si>
    <t>石油和天然气勘探开采</t>
  </si>
  <si>
    <t>黑色金属矿勘探和采选</t>
  </si>
  <si>
    <t xml:space="preserve"> 其他交通运输支出</t>
    <phoneticPr fontId="4" type="noConversion"/>
  </si>
  <si>
    <t>有色金属矿勘探和采选</t>
  </si>
  <si>
    <t>非金属矿勘探和采选</t>
  </si>
  <si>
    <t>其他资源勘探业支出</t>
  </si>
  <si>
    <t xml:space="preserve"> 制造业</t>
    <phoneticPr fontId="4" type="noConversion"/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</si>
  <si>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</si>
  <si>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</si>
  <si>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</si>
  <si>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</si>
  <si>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</si>
  <si>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</si>
  <si>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</si>
  <si>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</si>
  <si>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</si>
  <si>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</si>
  <si>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</si>
  <si>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</si>
  <si>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  <phoneticPr fontId="4" type="noConversion"/>
  </si>
  <si>
    <t>其他建筑业支出</t>
  </si>
  <si>
    <t xml:space="preserve"> 工业和信息产业监管</t>
    <phoneticPr fontId="4" type="noConversion"/>
  </si>
  <si>
    <t>战备应急</t>
  </si>
  <si>
    <t>专用通信</t>
  </si>
  <si>
    <t xml:space="preserve"> 建筑业</t>
    <phoneticPr fontId="4" type="noConversion"/>
  </si>
  <si>
    <t>无线电及信息通信监管</t>
    <phoneticPr fontId="3" type="noConversion"/>
  </si>
  <si>
    <t>工程建设与运行维护</t>
    <phoneticPr fontId="3" type="noConversion"/>
  </si>
  <si>
    <t>产业发展</t>
    <phoneticPr fontId="3" type="noConversion"/>
  </si>
  <si>
    <t>事业运行</t>
    <phoneticPr fontId="3" type="noConversion"/>
  </si>
  <si>
    <t>其他工业和信息产业监管支出</t>
  </si>
  <si>
    <t xml:space="preserve"> 工业和信息产业监管</t>
    <phoneticPr fontId="4" type="noConversion"/>
  </si>
  <si>
    <t xml:space="preserve"> 国有资产监管</t>
    <phoneticPr fontId="4" type="noConversion"/>
  </si>
  <si>
    <t>国有企业监事会专项</t>
  </si>
  <si>
    <t>信息安全建设</t>
  </si>
  <si>
    <t>中央企业专项管理</t>
  </si>
  <si>
    <t>其他国有资产监管支出</t>
  </si>
  <si>
    <t>无线电监管</t>
  </si>
  <si>
    <t xml:space="preserve"> 支持中小企业发展和管理支出</t>
    <phoneticPr fontId="4" type="noConversion"/>
  </si>
  <si>
    <t>工业和信息产业战略研究与标准制定</t>
  </si>
  <si>
    <t>工业和信息产业支持</t>
  </si>
  <si>
    <t>电子专项工程</t>
  </si>
  <si>
    <t>科技型中小企业技术创新基金</t>
  </si>
  <si>
    <t>技术基础研究</t>
  </si>
  <si>
    <t>中小企业发展专项</t>
  </si>
  <si>
    <t>其他支持中小企业发展和管理支出</t>
  </si>
  <si>
    <t xml:space="preserve"> 国有资产监管</t>
    <phoneticPr fontId="4" type="noConversion"/>
  </si>
  <si>
    <t xml:space="preserve"> 其他资源勘探工业信息等支出</t>
    <phoneticPr fontId="4" type="noConversion"/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</si>
  <si>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</si>
  <si>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</si>
  <si>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</si>
  <si>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</si>
  <si>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  <phoneticPr fontId="4" type="noConversion"/>
  </si>
  <si>
    <t>商业服务业等支出</t>
  </si>
  <si>
    <t xml:space="preserve">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</si>
  <si>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</si>
  <si>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</si>
  <si>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</si>
  <si>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</si>
  <si>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</si>
  <si>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  <phoneticPr fontId="4" type="noConversion"/>
  </si>
  <si>
    <t>外商投资环境建设补助资金</t>
  </si>
  <si>
    <t>其他涉外发展服务支出</t>
  </si>
  <si>
    <t xml:space="preserve"> 其他商业服务业等支出</t>
    <phoneticPr fontId="4" type="noConversion"/>
  </si>
  <si>
    <t>服务业基础设施建设</t>
  </si>
  <si>
    <t>其他商业服务业等支出</t>
  </si>
  <si>
    <t>金融支出</t>
  </si>
  <si>
    <t xml:space="preserve"> 金融部门行政支出</t>
    <phoneticPr fontId="4" type="noConversion"/>
  </si>
  <si>
    <t>安全防卫</t>
  </si>
  <si>
    <t>金融部门其他行政支出</t>
  </si>
  <si>
    <t xml:space="preserve"> 金融部门监管支出</t>
    <phoneticPr fontId="4" type="noConversion"/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</si>
  <si>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</si>
  <si>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</si>
  <si>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</si>
  <si>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</si>
  <si>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</si>
  <si>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</si>
  <si>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</si>
  <si>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</si>
  <si>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</si>
  <si>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  <phoneticPr fontId="4" type="noConversion"/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</si>
  <si>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</si>
  <si>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</si>
  <si>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</si>
  <si>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</si>
  <si>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</si>
  <si>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  <phoneticPr fontId="4" type="noConversion"/>
  </si>
  <si>
    <t>中央银行亏损补贴</t>
  </si>
  <si>
    <t>其他金融调控支出</t>
  </si>
  <si>
    <t xml:space="preserve"> 其他金融支出</t>
    <phoneticPr fontId="4" type="noConversion"/>
  </si>
  <si>
    <t>其他金融支出</t>
  </si>
  <si>
    <t>援助其他地区支出</t>
    <phoneticPr fontId="4" type="noConversion"/>
  </si>
  <si>
    <t xml:space="preserve"> 一般公共服务</t>
    <phoneticPr fontId="4" type="noConversion"/>
  </si>
  <si>
    <t xml:space="preserve"> 教育</t>
    <phoneticPr fontId="4" type="noConversion"/>
  </si>
  <si>
    <t xml:space="preserve"> 文化体育与传媒</t>
    <phoneticPr fontId="4" type="noConversion"/>
  </si>
  <si>
    <t xml:space="preserve"> 医疗卫生</t>
    <phoneticPr fontId="4" type="noConversion"/>
  </si>
  <si>
    <t xml:space="preserve"> 节能环保</t>
    <phoneticPr fontId="4" type="noConversion"/>
  </si>
  <si>
    <t xml:space="preserve"> 农业</t>
    <phoneticPr fontId="4" type="noConversion"/>
  </si>
  <si>
    <t xml:space="preserve"> 交通运输</t>
    <phoneticPr fontId="4" type="noConversion"/>
  </si>
  <si>
    <t xml:space="preserve"> 住房保障</t>
    <phoneticPr fontId="4" type="noConversion"/>
  </si>
  <si>
    <t xml:space="preserve"> 其他支出</t>
    <phoneticPr fontId="4" type="noConversion"/>
  </si>
  <si>
    <t>自然资源海洋气象等支出</t>
  </si>
  <si>
    <t xml:space="preserve"> 自然资源事务</t>
    <phoneticPr fontId="4" type="noConversion"/>
  </si>
  <si>
    <t>自然资源规划及管理</t>
  </si>
  <si>
    <t>自然资源利用与保护</t>
    <phoneticPr fontId="4" type="noConversion"/>
  </si>
  <si>
    <t>自然资源社会公益服务</t>
  </si>
  <si>
    <t>自然资源行业业务管理</t>
  </si>
  <si>
    <t>自然资源调查与确权登记</t>
    <phoneticPr fontId="4" type="noConversion"/>
  </si>
  <si>
    <t>土地资源储备支出</t>
  </si>
  <si>
    <t>地质矿产资源与环境调查</t>
  </si>
  <si>
    <t>地质勘查与矿产资源管理</t>
    <phoneticPr fontId="4" type="noConversion"/>
  </si>
  <si>
    <t>地质转产项目财政贴息</t>
  </si>
  <si>
    <t>国外风险勘查</t>
  </si>
  <si>
    <t>地质勘查基金（周转金）支出</t>
  </si>
  <si>
    <t>海域与海岛管理</t>
    <phoneticPr fontId="4" type="noConversion"/>
  </si>
  <si>
    <t>自然资源国际合作与海洋权益维护</t>
    <phoneticPr fontId="4" type="noConversion"/>
  </si>
  <si>
    <t>自然资源卫星</t>
    <phoneticPr fontId="4" type="noConversion"/>
  </si>
  <si>
    <t>极地考察</t>
    <phoneticPr fontId="4" type="noConversion"/>
  </si>
  <si>
    <t>深海调查与资源开发</t>
    <phoneticPr fontId="4" type="noConversion"/>
  </si>
  <si>
    <t>海港航标维护</t>
    <phoneticPr fontId="4" type="noConversion"/>
  </si>
  <si>
    <t>海水淡化</t>
    <phoneticPr fontId="4" type="noConversion"/>
  </si>
  <si>
    <t>无居民海岛使用金支出</t>
    <phoneticPr fontId="4" type="noConversion"/>
  </si>
  <si>
    <t>海洋战略规划与预警监测</t>
    <phoneticPr fontId="4" type="noConversion"/>
  </si>
  <si>
    <t>基础测绘与地理信息管理</t>
    <phoneticPr fontId="4" type="noConversion"/>
  </si>
  <si>
    <t>其他自然资源事务支出</t>
  </si>
  <si>
    <t xml:space="preserve">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</si>
  <si>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</si>
  <si>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</si>
  <si>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</si>
  <si>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</si>
  <si>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</si>
  <si>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</si>
  <si>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</si>
  <si>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</si>
  <si>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</si>
  <si>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</si>
  <si>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</si>
  <si>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  <phoneticPr fontId="4" type="noConversion"/>
  </si>
  <si>
    <t>其他自然资源海洋气象等支出</t>
  </si>
  <si>
    <t>住房保障支出</t>
  </si>
  <si>
    <t xml:space="preserve">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</si>
  <si>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</si>
  <si>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</si>
  <si>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</si>
  <si>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</si>
  <si>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</si>
  <si>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</si>
  <si>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</si>
  <si>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  <phoneticPr fontId="4" type="noConversion"/>
  </si>
  <si>
    <t>住房租赁市场发展</t>
    <phoneticPr fontId="4" type="noConversion"/>
  </si>
  <si>
    <t>其他保障性安居工程支出</t>
  </si>
  <si>
    <t xml:space="preserve"> 住房改革支出</t>
    <phoneticPr fontId="4" type="noConversion"/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</si>
  <si>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</si>
  <si>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</si>
  <si>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</si>
  <si>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</si>
  <si>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</si>
  <si>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</si>
  <si>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</si>
  <si>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</si>
  <si>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</si>
  <si>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</si>
  <si>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  <phoneticPr fontId="4" type="noConversion"/>
  </si>
  <si>
    <t>财务与审计支出</t>
    <phoneticPr fontId="3" type="noConversion"/>
  </si>
  <si>
    <t>信息统计</t>
    <phoneticPr fontId="3" type="noConversion"/>
  </si>
  <si>
    <t>专项业务活动</t>
    <phoneticPr fontId="3" type="noConversion"/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</si>
  <si>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</si>
  <si>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</si>
  <si>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</si>
  <si>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</si>
  <si>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</si>
  <si>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</si>
  <si>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  <phoneticPr fontId="3" type="noConversion"/>
  </si>
  <si>
    <t xml:space="preserve"> 粮油事务</t>
    <phoneticPr fontId="4" type="noConversion"/>
  </si>
  <si>
    <t>设施安全</t>
    <phoneticPr fontId="3" type="noConversion"/>
  </si>
  <si>
    <t>物资保管保养</t>
    <phoneticPr fontId="3" type="noConversion"/>
  </si>
  <si>
    <t>其他粮油物资事务支出</t>
    <phoneticPr fontId="3" type="noConversion"/>
  </si>
  <si>
    <t>粮食财务与审计支出</t>
  </si>
  <si>
    <t xml:space="preserve"> 能源储备</t>
    <phoneticPr fontId="4" type="noConversion"/>
  </si>
  <si>
    <t>粮食信息统计</t>
  </si>
  <si>
    <t>石油储备</t>
  </si>
  <si>
    <t>粮食专项业务活动</t>
  </si>
  <si>
    <t>天然铀能源储备</t>
  </si>
  <si>
    <t>煤炭储备</t>
  </si>
  <si>
    <t>成品油储备</t>
    <phoneticPr fontId="3" type="noConversion"/>
  </si>
  <si>
    <t>其他能源储备支出</t>
  </si>
  <si>
    <t xml:space="preserve"> 粮油储备</t>
    <phoneticPr fontId="4" type="noConversion"/>
  </si>
  <si>
    <t>储备粮油补贴</t>
  </si>
  <si>
    <t>储备粮油差价补贴</t>
  </si>
  <si>
    <t>储备粮（油）库建设</t>
  </si>
  <si>
    <t>其他粮油事务支出</t>
  </si>
  <si>
    <t>最低收购价政策支出</t>
  </si>
  <si>
    <t xml:space="preserve"> 物资事务</t>
    <phoneticPr fontId="4" type="noConversion"/>
  </si>
  <si>
    <t>其他粮油储备支出</t>
  </si>
  <si>
    <t xml:space="preserve"> 重要商品储备</t>
    <phoneticPr fontId="4" type="noConversion"/>
  </si>
  <si>
    <t>棉花储备</t>
  </si>
  <si>
    <t>食糖储备</t>
  </si>
  <si>
    <t>铁路专用线</t>
  </si>
  <si>
    <t>肉类储备</t>
  </si>
  <si>
    <t>护库武警和民兵支出</t>
  </si>
  <si>
    <t>化肥储备</t>
  </si>
  <si>
    <t>物资保管与保养</t>
  </si>
  <si>
    <t>农药储备</t>
  </si>
  <si>
    <t>专项贷款利息</t>
  </si>
  <si>
    <t>边销茶储备</t>
  </si>
  <si>
    <t>物资转移</t>
  </si>
  <si>
    <t>羊毛储备</t>
  </si>
  <si>
    <t>物资轮换</t>
  </si>
  <si>
    <t>医药储备</t>
  </si>
  <si>
    <t>仓库建设</t>
  </si>
  <si>
    <t>食盐储备</t>
  </si>
  <si>
    <t>仓库安防</t>
  </si>
  <si>
    <t>战略物资储备</t>
  </si>
  <si>
    <t>其他重要商品储备支出</t>
  </si>
  <si>
    <t>其他物资事务支出</t>
  </si>
  <si>
    <t>灾害防治及应急管理支出</t>
  </si>
  <si>
    <t xml:space="preserve"> 应急管理事务</t>
    <phoneticPr fontId="4" type="noConversion"/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</si>
  <si>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</si>
  <si>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</si>
  <si>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</si>
  <si>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</si>
  <si>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</si>
  <si>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</si>
  <si>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</si>
  <si>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  <phoneticPr fontId="4" type="noConversion"/>
  </si>
  <si>
    <t>消防应急救援</t>
  </si>
  <si>
    <t>其他消防事务支出</t>
  </si>
  <si>
    <t xml:space="preserve"> 森林消防事务</t>
    <phoneticPr fontId="4" type="noConversion"/>
  </si>
  <si>
    <t>森林消防应急救援</t>
  </si>
  <si>
    <t>其他森林消防事务支出</t>
  </si>
  <si>
    <t xml:space="preserve"> 煤矿安全</t>
    <phoneticPr fontId="4" type="noConversion"/>
  </si>
  <si>
    <t>煤矿安全监察事务</t>
  </si>
  <si>
    <t>煤矿应急救援事务</t>
  </si>
  <si>
    <t>其他煤矿安全支出</t>
  </si>
  <si>
    <t xml:space="preserve"> 地震事务</t>
    <phoneticPr fontId="4" type="noConversion"/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</si>
  <si>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</si>
  <si>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</si>
  <si>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</si>
  <si>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</si>
  <si>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</si>
  <si>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</si>
  <si>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</si>
  <si>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</si>
  <si>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</si>
  <si>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  <phoneticPr fontId="4" type="noConversion"/>
  </si>
  <si>
    <t>地质灾害防治</t>
  </si>
  <si>
    <t>森林草原防灾减灾</t>
  </si>
  <si>
    <t>其他自然灾害防治支出</t>
  </si>
  <si>
    <t xml:space="preserve"> 自然灾害救灾及恢复重建支出</t>
    <phoneticPr fontId="4" type="noConversion"/>
  </si>
  <si>
    <t>自然灾害救灾补助</t>
  </si>
  <si>
    <t>自然灾害灾后重建补助</t>
  </si>
  <si>
    <t>其他自然灾害救灾及恢复重建支出</t>
    <phoneticPr fontId="4" type="noConversion"/>
  </si>
  <si>
    <t xml:space="preserve"> 其他灾害防治及应急管理支出</t>
    <phoneticPr fontId="4" type="noConversion"/>
  </si>
  <si>
    <t>其他灾害防治及应急管理支出</t>
    <phoneticPr fontId="4" type="noConversion"/>
  </si>
  <si>
    <t>预备费</t>
  </si>
  <si>
    <t xml:space="preserve"> 年初预留</t>
    <phoneticPr fontId="4" type="noConversion"/>
  </si>
  <si>
    <t>年初预留</t>
    <phoneticPr fontId="4" type="noConversion"/>
  </si>
  <si>
    <t>债务付息支出</t>
  </si>
  <si>
    <t xml:space="preserve"> 中央政府国内债务付息支出</t>
    <phoneticPr fontId="4" type="noConversion"/>
  </si>
  <si>
    <t xml:space="preserve"> 中央政府国外债务付息支出</t>
    <phoneticPr fontId="4" type="noConversion"/>
  </si>
  <si>
    <t xml:space="preserve"> 地方政府一般债务付息支出</t>
    <phoneticPr fontId="4" type="noConversion"/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</si>
  <si>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</si>
  <si>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</si>
  <si>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</si>
  <si>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</si>
  <si>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</si>
  <si>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  <phoneticPr fontId="4" type="noConversion"/>
  </si>
  <si>
    <t xml:space="preserve"> 中央政府国外债务发行费用支出</t>
    <phoneticPr fontId="4" type="noConversion"/>
  </si>
  <si>
    <t xml:space="preserve"> 地方政府一般债务发行费用支出</t>
    <phoneticPr fontId="4" type="noConversion"/>
  </si>
  <si>
    <t>二、上解上级支出</t>
    <phoneticPr fontId="4" type="noConversion"/>
  </si>
  <si>
    <t>中央自然灾害生活补助</t>
  </si>
  <si>
    <t>体制上解支出</t>
    <phoneticPr fontId="4" type="noConversion"/>
  </si>
  <si>
    <t>地方自然灾害生活补助</t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</si>
  <si>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</si>
  <si>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</si>
  <si>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</si>
  <si>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</si>
  <si>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地方政府一般债务还本支出</t>
    <phoneticPr fontId="4" type="noConversion"/>
  </si>
  <si>
    <t>地方政府一般债券还本支出</t>
  </si>
  <si>
    <t>年终结余</t>
    <phoneticPr fontId="4" type="noConversion"/>
  </si>
  <si>
    <t>支出合计</t>
    <phoneticPr fontId="4" type="noConversion"/>
  </si>
  <si>
    <t>2020年实绩</t>
    <phoneticPr fontId="4" type="noConversion"/>
  </si>
  <si>
    <t>四、年终结余</t>
    <phoneticPr fontId="4" type="noConversion"/>
  </si>
  <si>
    <t>三、债务还本支出</t>
    <phoneticPr fontId="4" type="noConversion"/>
  </si>
  <si>
    <t>（经济分类支出）</t>
    <phoneticPr fontId="4" type="noConversion"/>
  </si>
  <si>
    <t>比上年实绩增(减)额</t>
    <phoneticPr fontId="4" type="noConversion"/>
  </si>
  <si>
    <t>比上年实绩增(减)%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</si>
  <si>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</si>
  <si>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</si>
  <si>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工资奖金津补贴</t>
    <phoneticPr fontId="4" type="noConversion"/>
  </si>
  <si>
    <t>社会保障缴费</t>
    <phoneticPr fontId="4" type="noConversion"/>
  </si>
  <si>
    <t>住房公积金</t>
    <phoneticPr fontId="4" type="noConversion"/>
  </si>
  <si>
    <t>其他工资福利支出</t>
    <phoneticPr fontId="4" type="noConversion"/>
  </si>
  <si>
    <t>机关商品和服务支出</t>
    <phoneticPr fontId="4" type="noConversion"/>
  </si>
  <si>
    <t>办公经费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</si>
  <si>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</si>
  <si>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</si>
  <si>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</si>
  <si>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</si>
  <si>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</si>
  <si>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</si>
  <si>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</si>
  <si>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维修(护)费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</si>
  <si>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</si>
  <si>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</si>
  <si>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</si>
  <si>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</si>
  <si>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</si>
  <si>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</si>
  <si>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</si>
  <si>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</si>
  <si>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</si>
  <si>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</si>
  <si>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</si>
  <si>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</si>
  <si>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</si>
  <si>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</si>
  <si>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</si>
  <si>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</si>
  <si>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</si>
  <si>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</si>
  <si>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</si>
  <si>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</si>
  <si>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</si>
  <si>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</si>
  <si>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</si>
  <si>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</si>
  <si>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</si>
  <si>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社会福利和救助</t>
    <phoneticPr fontId="4" type="noConversion"/>
  </si>
  <si>
    <t>助学金</t>
    <phoneticPr fontId="4" type="noConversion"/>
  </si>
  <si>
    <t>个人农业生产补贴</t>
    <phoneticPr fontId="4" type="noConversion"/>
  </si>
  <si>
    <t>离退休费</t>
    <phoneticPr fontId="4" type="noConversion"/>
  </si>
  <si>
    <t>其他对个人和家庭的补助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</si>
  <si>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</si>
  <si>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</si>
  <si>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</si>
  <si>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</si>
  <si>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</si>
  <si>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</si>
  <si>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</si>
  <si>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</si>
  <si>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</si>
  <si>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</si>
  <si>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</si>
  <si>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</si>
  <si>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</si>
  <si>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</si>
  <si>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</si>
  <si>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</si>
  <si>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</si>
  <si>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</si>
  <si>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</si>
  <si>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</si>
  <si>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</si>
  <si>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三、债务还本支出</t>
    <phoneticPr fontId="4" type="noConversion"/>
  </si>
  <si>
    <t>地方政府一般债务还本支出</t>
    <phoneticPr fontId="4" type="noConversion"/>
  </si>
  <si>
    <t>年终结余</t>
    <phoneticPr fontId="4" type="noConversion"/>
  </si>
  <si>
    <t>五、安排预算稳定调节基金</t>
    <phoneticPr fontId="4" type="noConversion"/>
  </si>
  <si>
    <t>支出合计</t>
    <phoneticPr fontId="4" type="noConversion"/>
  </si>
  <si>
    <t>2020年实绩</t>
    <phoneticPr fontId="4" type="noConversion"/>
  </si>
  <si>
    <t>2021年预算</t>
    <phoneticPr fontId="4" type="noConversion"/>
  </si>
  <si>
    <t>2021年预算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</si>
  <si>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</si>
  <si>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</si>
  <si>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</si>
  <si>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</si>
  <si>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</si>
  <si>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比上年实绩增(减)%</t>
    <phoneticPr fontId="4" type="noConversion"/>
  </si>
  <si>
    <t>一、一般公共预算收入</t>
    <phoneticPr fontId="4" type="noConversion"/>
  </si>
  <si>
    <t>一、一般公共预算支出</t>
    <phoneticPr fontId="4" type="noConversion"/>
  </si>
  <si>
    <t>税收收入</t>
    <phoneticPr fontId="4" type="noConversion"/>
  </si>
  <si>
    <t>非税收入</t>
    <phoneticPr fontId="4" type="noConversion"/>
  </si>
  <si>
    <t>国防支出</t>
    <phoneticPr fontId="4" type="noConversion"/>
  </si>
  <si>
    <t>二、上级补助收入</t>
    <phoneticPr fontId="4" type="noConversion"/>
  </si>
  <si>
    <t>返还性收入</t>
    <phoneticPr fontId="4" type="noConversion"/>
  </si>
  <si>
    <t>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</si>
  <si>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</si>
  <si>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</si>
  <si>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五、调入资金</t>
    <phoneticPr fontId="4" type="noConversion"/>
  </si>
  <si>
    <t>灾害防治及应急管理支出</t>
    <phoneticPr fontId="4" type="noConversion"/>
  </si>
  <si>
    <t>预备费</t>
    <phoneticPr fontId="4" type="noConversion"/>
  </si>
  <si>
    <t>其他支出</t>
    <phoneticPr fontId="4" type="noConversion"/>
  </si>
  <si>
    <t>二、上解上级支出</t>
    <phoneticPr fontId="4" type="noConversion"/>
  </si>
  <si>
    <t>三、债务还本支出</t>
    <phoneticPr fontId="4" type="noConversion"/>
  </si>
  <si>
    <t>收入合计</t>
    <phoneticPr fontId="4" type="noConversion"/>
  </si>
  <si>
    <t>支出合计</t>
    <phoneticPr fontId="4" type="noConversion"/>
  </si>
  <si>
    <t>财政对企业职工基本养老保险基金的补助</t>
    <phoneticPr fontId="3" type="noConversion"/>
  </si>
  <si>
    <t>鹤山市2021年雅瑶镇一般公共预算收支预算总表</t>
    <phoneticPr fontId="4" type="noConversion"/>
  </si>
  <si>
    <t>鹤山市2021年雅瑶镇一般公共预算收支预算表</t>
    <phoneticPr fontId="4" type="noConversion"/>
  </si>
  <si>
    <t>附件1：</t>
    <phoneticPr fontId="4" type="noConversion"/>
  </si>
  <si>
    <t>附件1-1：</t>
    <phoneticPr fontId="4" type="noConversion"/>
  </si>
  <si>
    <r>
      <t>附件1-3</t>
    </r>
    <r>
      <rPr>
        <sz val="12"/>
        <rFont val="宋体"/>
        <family val="3"/>
        <charset val="134"/>
      </rPr>
      <t>：</t>
    </r>
    <phoneticPr fontId="4" type="noConversion"/>
  </si>
  <si>
    <t>鹤山市2021年雅瑶镇一般公共预算支出预算表</t>
    <phoneticPr fontId="4" type="noConversion"/>
  </si>
  <si>
    <t>鹤山市2021年雅瑶镇一般公共预算收入预算表</t>
    <phoneticPr fontId="4" type="noConversion"/>
  </si>
  <si>
    <t>附件1-2：</t>
    <phoneticPr fontId="4" type="noConversion"/>
  </si>
  <si>
    <t>附件1-4：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</si>
</sst>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0_ "/>
    <numFmt numFmtId="179" formatCode="0;[Red]0"/>
    <numFmt numFmtId="180" formatCode="0.00_ "/>
    <numFmt numFmtId="181" formatCode="#,##0.0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8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177" fontId="12" fillId="0" borderId="4" xfId="2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indent="1"/>
    </xf>
    <xf numFmtId="177" fontId="13" fillId="0" borderId="4" xfId="2" applyNumberFormat="1" applyFont="1" applyFill="1" applyBorder="1" applyAlignment="1">
      <alignment horizontal="right" vertical="center"/>
    </xf>
    <xf numFmtId="41" fontId="13" fillId="0" borderId="4" xfId="2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1" fontId="13" fillId="0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4" xfId="0" applyNumberFormat="1" applyFont="1" applyFill="1" applyBorder="1" applyAlignment="1" applyProtection="1">
      <alignment horizontal="left" vertical="center" indent="1"/>
      <protection locked="0"/>
    </xf>
    <xf numFmtId="1" fontId="13" fillId="0" borderId="4" xfId="0" applyNumberFormat="1" applyFont="1" applyFill="1" applyBorder="1" applyAlignment="1" applyProtection="1">
      <alignment horizontal="left" vertical="center" indent="1"/>
      <protection locked="0"/>
    </xf>
    <xf numFmtId="1" fontId="12" fillId="0" borderId="4" xfId="0" applyNumberFormat="1" applyFont="1" applyFill="1" applyBorder="1" applyAlignment="1" applyProtection="1">
      <alignment horizontal="left" vertical="center"/>
      <protection locked="0"/>
    </xf>
    <xf numFmtId="41" fontId="12" fillId="0" borderId="4" xfId="2" applyNumberFormat="1" applyFont="1" applyFill="1" applyBorder="1" applyAlignment="1">
      <alignment vertical="center"/>
    </xf>
    <xf numFmtId="1" fontId="12" fillId="0" borderId="4" xfId="0" applyNumberFormat="1" applyFont="1" applyFill="1" applyBorder="1" applyAlignment="1" applyProtection="1">
      <alignment horizontal="left" vertical="center" indent="1"/>
      <protection locked="0"/>
    </xf>
    <xf numFmtId="1" fontId="13" fillId="0" borderId="4" xfId="0" applyNumberFormat="1" applyFont="1" applyFill="1" applyBorder="1" applyAlignment="1" applyProtection="1">
      <alignment horizontal="left" vertical="center" indent="2"/>
      <protection locked="0"/>
    </xf>
    <xf numFmtId="1" fontId="12" fillId="0" borderId="4" xfId="0" applyNumberFormat="1" applyFont="1" applyFill="1" applyBorder="1" applyAlignment="1" applyProtection="1">
      <alignment horizontal="left" vertical="center" indent="2"/>
      <protection locked="0"/>
    </xf>
    <xf numFmtId="1" fontId="12" fillId="0" borderId="4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center" vertical="center"/>
    </xf>
    <xf numFmtId="177" fontId="12" fillId="0" borderId="4" xfId="2" applyNumberFormat="1" applyFont="1" applyFill="1" applyBorder="1" applyAlignment="1">
      <alignment horizontal="right" vertical="center" wrapText="1"/>
    </xf>
    <xf numFmtId="43" fontId="12" fillId="0" borderId="4" xfId="2" applyFont="1" applyFill="1" applyBorder="1" applyAlignment="1">
      <alignment horizontal="right" vertical="center"/>
    </xf>
    <xf numFmtId="177" fontId="13" fillId="0" borderId="4" xfId="2" applyNumberFormat="1" applyFont="1" applyFill="1" applyBorder="1" applyAlignment="1">
      <alignment horizontal="right" vertical="center" wrapText="1"/>
    </xf>
    <xf numFmtId="43" fontId="13" fillId="0" borderId="4" xfId="2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7" fontId="12" fillId="0" borderId="4" xfId="2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 indent="1"/>
    </xf>
    <xf numFmtId="0" fontId="18" fillId="0" borderId="4" xfId="0" applyFont="1" applyFill="1" applyBorder="1" applyAlignment="1">
      <alignment horizontal="left" vertical="center" wrapText="1" indent="1"/>
    </xf>
    <xf numFmtId="0" fontId="19" fillId="0" borderId="4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180" fontId="20" fillId="0" borderId="0" xfId="0" applyNumberFormat="1" applyFont="1" applyFill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 wrapText="1"/>
    </xf>
    <xf numFmtId="180" fontId="16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7" fontId="13" fillId="0" borderId="4" xfId="2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23" fillId="0" borderId="4" xfId="0" applyFont="1" applyFill="1" applyBorder="1" applyAlignment="1">
      <alignment horizontal="left" vertical="center" wrapText="1"/>
    </xf>
    <xf numFmtId="177" fontId="12" fillId="0" borderId="4" xfId="2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 indent="1"/>
    </xf>
    <xf numFmtId="177" fontId="13" fillId="0" borderId="4" xfId="2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9" fontId="18" fillId="0" borderId="4" xfId="0" applyNumberFormat="1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77" fontId="13" fillId="0" borderId="0" xfId="0" applyNumberFormat="1" applyFont="1" applyAlignment="1"/>
    <xf numFmtId="0" fontId="13" fillId="0" borderId="0" xfId="0" applyFont="1" applyAlignment="1">
      <alignment horizontal="right" vertical="center"/>
    </xf>
    <xf numFmtId="177" fontId="12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177" fontId="12" fillId="0" borderId="4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 applyProtection="1">
      <alignment horizontal="left" vertical="center"/>
      <protection locked="0"/>
    </xf>
    <xf numFmtId="1" fontId="10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/>
    <xf numFmtId="177" fontId="13" fillId="0" borderId="4" xfId="0" applyNumberFormat="1" applyFont="1" applyBorder="1" applyAlignment="1"/>
    <xf numFmtId="177" fontId="12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10" fontId="12" fillId="0" borderId="4" xfId="0" applyNumberFormat="1" applyFont="1" applyFill="1" applyBorder="1" applyAlignment="1">
      <alignment horizontal="center" vertical="center" wrapText="1"/>
    </xf>
    <xf numFmtId="43" fontId="12" fillId="0" borderId="4" xfId="2" applyNumberFormat="1" applyFont="1" applyFill="1" applyBorder="1" applyAlignment="1">
      <alignment vertical="center"/>
    </xf>
    <xf numFmtId="43" fontId="12" fillId="0" borderId="4" xfId="0" applyNumberFormat="1" applyFont="1" applyFill="1" applyBorder="1" applyAlignment="1">
      <alignment horizontal="right" vertical="center"/>
    </xf>
    <xf numFmtId="43" fontId="13" fillId="0" borderId="4" xfId="2" applyNumberFormat="1" applyFont="1" applyFill="1" applyBorder="1" applyAlignment="1">
      <alignment vertical="center"/>
    </xf>
    <xf numFmtId="43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/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10" fontId="13" fillId="2" borderId="0" xfId="1" applyNumberFormat="1" applyFont="1" applyFill="1" applyAlignment="1">
      <alignment horizontal="righ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2" borderId="4" xfId="2" applyNumberFormat="1" applyFont="1" applyFill="1" applyBorder="1" applyAlignment="1">
      <alignment vertical="center" wrapText="1"/>
    </xf>
    <xf numFmtId="177" fontId="12" fillId="2" borderId="4" xfId="2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 indent="1"/>
    </xf>
    <xf numFmtId="177" fontId="13" fillId="2" borderId="4" xfId="2" applyNumberFormat="1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 indent="1"/>
    </xf>
    <xf numFmtId="0" fontId="21" fillId="2" borderId="0" xfId="0" applyFont="1" applyFill="1">
      <alignment vertical="center"/>
    </xf>
    <xf numFmtId="0" fontId="12" fillId="2" borderId="4" xfId="0" applyFont="1" applyFill="1" applyBorder="1" applyAlignment="1">
      <alignment horizontal="left" vertical="center" wrapText="1"/>
    </xf>
    <xf numFmtId="0" fontId="22" fillId="2" borderId="0" xfId="0" applyFont="1" applyFill="1">
      <alignment vertical="center"/>
    </xf>
    <xf numFmtId="178" fontId="20" fillId="2" borderId="4" xfId="0" applyNumberFormat="1" applyFont="1" applyFill="1" applyBorder="1" applyAlignment="1">
      <alignment horizontal="right" vertical="center"/>
    </xf>
    <xf numFmtId="0" fontId="19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 indent="1"/>
    </xf>
    <xf numFmtId="177" fontId="20" fillId="3" borderId="4" xfId="0" applyNumberFormat="1" applyFont="1" applyFill="1" applyBorder="1" applyAlignment="1">
      <alignment horizontal="right" vertical="center"/>
    </xf>
    <xf numFmtId="177" fontId="13" fillId="3" borderId="4" xfId="2" applyNumberFormat="1" applyFont="1" applyFill="1" applyBorder="1" applyAlignment="1">
      <alignment horizontal="right" vertical="center" wrapText="1"/>
    </xf>
    <xf numFmtId="43" fontId="13" fillId="3" borderId="4" xfId="2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18" fillId="3" borderId="4" xfId="0" applyFont="1" applyFill="1" applyBorder="1" applyAlignment="1">
      <alignment horizontal="left" vertical="center" wrapText="1"/>
    </xf>
    <xf numFmtId="177" fontId="16" fillId="3" borderId="4" xfId="0" applyNumberFormat="1" applyFont="1" applyFill="1" applyBorder="1" applyAlignment="1">
      <alignment horizontal="right" vertical="center"/>
    </xf>
    <xf numFmtId="177" fontId="12" fillId="3" borderId="4" xfId="2" applyNumberFormat="1" applyFont="1" applyFill="1" applyBorder="1" applyAlignment="1">
      <alignment horizontal="right" vertical="center" wrapText="1"/>
    </xf>
    <xf numFmtId="43" fontId="12" fillId="3" borderId="4" xfId="2" applyFont="1" applyFill="1" applyBorder="1" applyAlignment="1">
      <alignment horizontal="right" vertical="center"/>
    </xf>
    <xf numFmtId="179" fontId="20" fillId="3" borderId="4" xfId="0" applyNumberFormat="1" applyFont="1" applyFill="1" applyBorder="1" applyAlignment="1">
      <alignment horizontal="right" vertical="center"/>
    </xf>
    <xf numFmtId="179" fontId="16" fillId="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/>
    </xf>
    <xf numFmtId="177" fontId="13" fillId="0" borderId="4" xfId="0" applyNumberFormat="1" applyFont="1" applyBorder="1" applyAlignment="1">
      <alignment horizontal="right" vertical="center"/>
    </xf>
    <xf numFmtId="181" fontId="12" fillId="0" borderId="4" xfId="2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5" fillId="0" borderId="0" xfId="0" applyNumberFormat="1" applyFont="1" applyFill="1" applyAlignment="1">
      <alignment horizontal="center" vertical="center"/>
    </xf>
    <xf numFmtId="0" fontId="2" fillId="0" borderId="6" xfId="0" applyFont="1" applyFill="1" applyBorder="1" applyAlignment="1"/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0" fontId="13" fillId="0" borderId="0" xfId="1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177" fontId="12" fillId="0" borderId="4" xfId="2" applyNumberFormat="1" applyFont="1" applyFill="1" applyBorder="1" applyAlignment="1" applyProtection="1">
      <alignment horizontal="right" vertical="center"/>
    </xf>
    <xf numFmtId="177" fontId="16" fillId="0" borderId="4" xfId="0" applyNumberFormat="1" applyFont="1" applyFill="1" applyBorder="1" applyAlignment="1">
      <alignment horizontal="right" vertical="center"/>
    </xf>
    <xf numFmtId="177" fontId="20" fillId="0" borderId="4" xfId="0" applyNumberFormat="1" applyFont="1" applyFill="1" applyBorder="1" applyAlignment="1">
      <alignment horizontal="right" vertical="center"/>
    </xf>
    <xf numFmtId="179" fontId="20" fillId="0" borderId="4" xfId="0" applyNumberFormat="1" applyFont="1" applyFill="1" applyBorder="1" applyAlignment="1">
      <alignment horizontal="right" vertical="center"/>
    </xf>
    <xf numFmtId="179" fontId="16" fillId="0" borderId="4" xfId="0" applyNumberFormat="1" applyFont="1" applyFill="1" applyBorder="1" applyAlignment="1">
      <alignment horizontal="right" vertical="center"/>
    </xf>
    <xf numFmtId="41" fontId="17" fillId="0" borderId="4" xfId="0" applyNumberFormat="1" applyFont="1" applyFill="1" applyBorder="1">
      <alignment vertical="center"/>
    </xf>
    <xf numFmtId="41" fontId="22" fillId="0" borderId="4" xfId="0" applyNumberFormat="1" applyFont="1" applyFill="1" applyBorder="1">
      <alignment vertical="center"/>
    </xf>
  </cellXfs>
  <cellStyles count="3">
    <cellStyle name="百分比" xfId="1" builtinId="5"/>
    <cellStyle name="常规" xfId="0" builtinId="0"/>
    <cellStyle name="千位分隔 2" xfId="2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HZ$D.182.2495/HZ$D.182.2496/&#39044;&#31639;&#25253;&#21578;&#25253;&#34920;/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I14" sqref="I14"/>
    </sheetView>
  </sheetViews>
  <sheetFormatPr defaultColWidth="9" defaultRowHeight="13.5"/>
  <cols>
    <col min="1" max="1" width="9" style="3"/>
    <col min="2" max="2" width="7.75" style="3" customWidth="1"/>
    <col min="3" max="3" width="8.375" style="3" customWidth="1"/>
    <col min="4" max="7" width="9" style="3"/>
    <col min="8" max="8" width="10.875" style="3" customWidth="1"/>
    <col min="9" max="9" width="9.75" style="3" customWidth="1"/>
    <col min="10" max="10" width="12.875" style="3" customWidth="1"/>
    <col min="11" max="16384" width="9" style="3"/>
  </cols>
  <sheetData>
    <row r="1" spans="1:14" ht="14.25">
      <c r="A1" s="131" t="s">
        <v>1380</v>
      </c>
      <c r="B1" s="131"/>
      <c r="C1" s="131"/>
      <c r="D1" s="1"/>
      <c r="E1" s="2"/>
      <c r="F1" s="2"/>
    </row>
    <row r="2" spans="1:14" ht="14.25">
      <c r="A2" s="131"/>
      <c r="B2" s="131"/>
      <c r="C2" s="131"/>
      <c r="D2" s="1"/>
    </row>
    <row r="3" spans="1:14" ht="14.25">
      <c r="A3" s="4"/>
      <c r="B3" s="4"/>
      <c r="C3" s="4"/>
      <c r="D3" s="1"/>
    </row>
    <row r="4" spans="1:14" ht="14.25">
      <c r="A4" s="4"/>
      <c r="B4" s="4"/>
      <c r="C4" s="4"/>
      <c r="D4" s="1"/>
    </row>
    <row r="5" spans="1:14" ht="14.25">
      <c r="A5" s="4"/>
      <c r="B5" s="4"/>
      <c r="C5" s="4"/>
      <c r="D5" s="1"/>
    </row>
    <row r="6" spans="1:14" ht="14.25">
      <c r="A6" s="4"/>
      <c r="B6" s="4"/>
      <c r="C6" s="4"/>
      <c r="D6" s="1"/>
    </row>
    <row r="7" spans="1:14" ht="14.25">
      <c r="A7" s="4"/>
      <c r="B7" s="4"/>
      <c r="C7" s="4"/>
      <c r="D7" s="1"/>
    </row>
    <row r="8" spans="1:14" ht="14.25">
      <c r="A8" s="4"/>
      <c r="B8" s="4"/>
      <c r="C8" s="4"/>
      <c r="D8" s="1"/>
    </row>
    <row r="9" spans="1:14" ht="14.25">
      <c r="A9" s="4"/>
      <c r="B9" s="4"/>
      <c r="C9" s="4"/>
      <c r="D9" s="1"/>
    </row>
    <row r="10" spans="1:14" ht="15.75" customHeight="1">
      <c r="A10" s="5"/>
      <c r="B10" s="5"/>
      <c r="C10" s="5"/>
    </row>
    <row r="11" spans="1:14" ht="15.75" customHeight="1">
      <c r="A11" s="5"/>
      <c r="B11" s="5"/>
      <c r="C11" s="5"/>
    </row>
    <row r="12" spans="1:14" ht="15.75" customHeight="1">
      <c r="A12" s="5"/>
      <c r="B12" s="5"/>
      <c r="C12" s="5"/>
    </row>
    <row r="13" spans="1:14" ht="52.5" customHeight="1">
      <c r="A13" s="132" t="s">
        <v>1379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6" spans="1:14" ht="18.7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8.7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8.7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8.75">
      <c r="A20" s="6"/>
      <c r="B20" s="6"/>
      <c r="C20" s="7"/>
      <c r="D20" s="6"/>
      <c r="F20" s="6"/>
      <c r="G20" s="8"/>
      <c r="H20" s="8"/>
      <c r="I20" s="8"/>
      <c r="J20" s="6"/>
    </row>
    <row r="21" spans="1:10" ht="18.75">
      <c r="A21" s="6"/>
      <c r="B21" s="6"/>
      <c r="C21" s="7"/>
      <c r="D21" s="6"/>
      <c r="F21" s="6"/>
      <c r="G21" s="8"/>
      <c r="H21" s="8"/>
      <c r="I21" s="8"/>
      <c r="J21" s="6"/>
    </row>
    <row r="22" spans="1:10" ht="18.75">
      <c r="A22" s="6"/>
      <c r="B22" s="6"/>
      <c r="C22" s="7"/>
      <c r="D22" s="6"/>
      <c r="F22" s="6"/>
      <c r="G22" s="8"/>
      <c r="H22" s="8"/>
      <c r="I22" s="8"/>
      <c r="J22" s="6"/>
    </row>
    <row r="23" spans="1:10" ht="18.75">
      <c r="A23" s="6"/>
      <c r="B23" s="6"/>
      <c r="C23" s="7"/>
      <c r="D23" s="6"/>
      <c r="F23" s="6"/>
      <c r="G23" s="8"/>
      <c r="H23" s="8"/>
      <c r="I23" s="8"/>
      <c r="J23" s="6"/>
    </row>
    <row r="24" spans="1:10" ht="18.7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.7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8.7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8.75">
      <c r="B28" s="7"/>
      <c r="C28" s="6"/>
      <c r="E28" s="6"/>
      <c r="F28" s="6"/>
      <c r="G28" s="6"/>
      <c r="I28" s="9"/>
    </row>
  </sheetData>
  <mergeCells count="2">
    <mergeCell ref="A1:C2"/>
    <mergeCell ref="A13:N13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A10" sqref="A10:A12"/>
    </sheetView>
  </sheetViews>
  <sheetFormatPr defaultRowHeight="14.25"/>
  <cols>
    <col min="1" max="1" width="9.25" style="66" customWidth="1"/>
    <col min="2" max="2" width="20.5" style="66" customWidth="1"/>
    <col min="3" max="3" width="17" style="67" customWidth="1"/>
    <col min="4" max="4" width="14.375" style="67" customWidth="1"/>
    <col min="5" max="5" width="17.75" style="85" customWidth="1"/>
    <col min="6" max="6" width="9.25" style="66" customWidth="1"/>
    <col min="7" max="7" width="27.875" style="66" customWidth="1"/>
    <col min="8" max="8" width="15" style="67" customWidth="1"/>
    <col min="9" max="9" width="17.75" style="67" customWidth="1"/>
    <col min="10" max="10" width="17.5" style="86" customWidth="1"/>
    <col min="11" max="11" width="13.25" style="66" customWidth="1"/>
    <col min="12" max="16384" width="9" style="66"/>
  </cols>
  <sheetData>
    <row r="1" spans="1:10" ht="27.75" customHeight="1">
      <c r="A1" s="66" t="s">
        <v>1381</v>
      </c>
    </row>
    <row r="2" spans="1:10" ht="22.9" customHeight="1">
      <c r="A2" s="135" t="s">
        <v>1378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customHeight="1">
      <c r="J3" s="68" t="s">
        <v>1353</v>
      </c>
    </row>
    <row r="4" spans="1:10" ht="17.649999999999999" customHeight="1">
      <c r="A4" s="133" t="s">
        <v>1354</v>
      </c>
      <c r="B4" s="136"/>
      <c r="C4" s="136"/>
      <c r="D4" s="136"/>
      <c r="E4" s="134"/>
      <c r="F4" s="133" t="s">
        <v>1355</v>
      </c>
      <c r="G4" s="137"/>
      <c r="H4" s="137"/>
      <c r="I4" s="137"/>
      <c r="J4" s="138"/>
    </row>
    <row r="5" spans="1:10" ht="31.9" customHeight="1">
      <c r="A5" s="84" t="s">
        <v>1356</v>
      </c>
      <c r="B5" s="83" t="s">
        <v>1357</v>
      </c>
      <c r="C5" s="69" t="s">
        <v>74</v>
      </c>
      <c r="D5" s="69" t="s">
        <v>75</v>
      </c>
      <c r="E5" s="87" t="s">
        <v>1358</v>
      </c>
      <c r="F5" s="84" t="s">
        <v>1356</v>
      </c>
      <c r="G5" s="83" t="s">
        <v>1357</v>
      </c>
      <c r="H5" s="69" t="s">
        <v>74</v>
      </c>
      <c r="I5" s="69" t="s">
        <v>75</v>
      </c>
      <c r="J5" s="87" t="s">
        <v>1358</v>
      </c>
    </row>
    <row r="6" spans="1:10" ht="19.5" customHeight="1">
      <c r="A6" s="70" t="s">
        <v>1359</v>
      </c>
      <c r="B6" s="70"/>
      <c r="C6" s="57">
        <f>C7+C8</f>
        <v>12158</v>
      </c>
      <c r="D6" s="57">
        <f>D7+D8</f>
        <v>11562</v>
      </c>
      <c r="E6" s="88">
        <f>(D6/C6-1)*100</f>
        <v>-4.9021220595492636</v>
      </c>
      <c r="F6" s="70" t="s">
        <v>1360</v>
      </c>
      <c r="G6" s="71"/>
      <c r="H6" s="72">
        <f>SUM(H7:H29)</f>
        <v>17202.915000000001</v>
      </c>
      <c r="I6" s="72">
        <f>SUM(I7:I29)</f>
        <v>15613.710000000001</v>
      </c>
      <c r="J6" s="89">
        <f t="shared" ref="J6:J32" si="0">(I6/H6-1)*100</f>
        <v>-9.2379983276090094</v>
      </c>
    </row>
    <row r="7" spans="1:10" ht="19.5" customHeight="1">
      <c r="A7" s="128">
        <v>101</v>
      </c>
      <c r="B7" s="73" t="s">
        <v>1361</v>
      </c>
      <c r="C7" s="60">
        <f>全市一般预算收入!C6</f>
        <v>7826</v>
      </c>
      <c r="D7" s="60">
        <f>全市一般预算收入!D6</f>
        <v>7779</v>
      </c>
      <c r="E7" s="90">
        <f t="shared" ref="E7:E11" si="1">(D7/C7-1)*100</f>
        <v>-0.6005622284692036</v>
      </c>
      <c r="F7" s="127">
        <v>201</v>
      </c>
      <c r="G7" s="74" t="str">
        <f>'[1]全市一般预算支出-功能'!B6</f>
        <v>一般公共服务支出</v>
      </c>
      <c r="H7" s="75">
        <f>'全市一般预算支出-功能'!C7</f>
        <v>780.83999999999992</v>
      </c>
      <c r="I7" s="75">
        <f>'全市一般预算支出-功能'!D7</f>
        <v>2441.6000000000004</v>
      </c>
      <c r="J7" s="91">
        <f t="shared" si="0"/>
        <v>212.68889913426574</v>
      </c>
    </row>
    <row r="8" spans="1:10" ht="19.5" customHeight="1">
      <c r="A8" s="128">
        <v>103</v>
      </c>
      <c r="B8" s="73" t="s">
        <v>1362</v>
      </c>
      <c r="C8" s="75">
        <f>全市一般预算收入!C21</f>
        <v>4332</v>
      </c>
      <c r="D8" s="75">
        <f>全市一般预算收入!D21</f>
        <v>3783</v>
      </c>
      <c r="E8" s="90">
        <f t="shared" si="1"/>
        <v>-12.673130193905813</v>
      </c>
      <c r="F8" s="127">
        <v>203</v>
      </c>
      <c r="G8" s="74" t="s">
        <v>1363</v>
      </c>
      <c r="H8" s="75">
        <f>'全市一般预算支出-功能'!C276</f>
        <v>31.17</v>
      </c>
      <c r="I8" s="75">
        <f>'全市一般预算支出-功能'!D276</f>
        <v>50</v>
      </c>
      <c r="J8" s="91">
        <f t="shared" si="0"/>
        <v>60.410651267244141</v>
      </c>
    </row>
    <row r="9" spans="1:10" ht="19.5" customHeight="1">
      <c r="A9" s="76" t="s">
        <v>1364</v>
      </c>
      <c r="B9" s="70"/>
      <c r="C9" s="72">
        <f>C10+C11+C12</f>
        <v>6268</v>
      </c>
      <c r="D9" s="72">
        <f>D10+D11+D12</f>
        <v>5132</v>
      </c>
      <c r="E9" s="88">
        <f t="shared" si="1"/>
        <v>-18.123803446075303</v>
      </c>
      <c r="F9" s="127">
        <v>204</v>
      </c>
      <c r="G9" s="74" t="str">
        <f>'[1]全市一般预算支出-功能'!B310</f>
        <v>公共安全支出</v>
      </c>
      <c r="H9" s="75">
        <f>'全市一般预算支出-功能'!C295</f>
        <v>695.86</v>
      </c>
      <c r="I9" s="75">
        <f>'全市一般预算支出-功能'!D295</f>
        <v>624.25</v>
      </c>
      <c r="J9" s="91">
        <f t="shared" si="0"/>
        <v>-10.290863104647485</v>
      </c>
    </row>
    <row r="10" spans="1:10" ht="19.5" customHeight="1">
      <c r="A10" s="128">
        <v>11001</v>
      </c>
      <c r="B10" s="73" t="s">
        <v>1365</v>
      </c>
      <c r="C10" s="75">
        <f>全市一般预算收入!C31</f>
        <v>545</v>
      </c>
      <c r="D10" s="75">
        <f>全市一般预算收入!D31</f>
        <v>545</v>
      </c>
      <c r="E10" s="126">
        <v>0</v>
      </c>
      <c r="F10" s="127">
        <v>205</v>
      </c>
      <c r="G10" s="74" t="str">
        <f>'[1]全市一般预算支出-功能'!B399</f>
        <v>教育支出</v>
      </c>
      <c r="H10" s="75">
        <f>'全市一般预算支出-功能'!C385</f>
        <v>4807.95</v>
      </c>
      <c r="I10" s="75">
        <f>'全市一般预算支出-功能'!D385</f>
        <v>5567.49</v>
      </c>
      <c r="J10" s="91">
        <f t="shared" si="0"/>
        <v>15.797585249430623</v>
      </c>
    </row>
    <row r="11" spans="1:10" ht="19.5" customHeight="1">
      <c r="A11" s="128">
        <v>11002</v>
      </c>
      <c r="B11" s="73" t="s">
        <v>1366</v>
      </c>
      <c r="C11" s="20">
        <v>5723</v>
      </c>
      <c r="D11" s="20">
        <v>4587</v>
      </c>
      <c r="E11" s="90">
        <f t="shared" si="1"/>
        <v>-19.849729163026385</v>
      </c>
      <c r="F11" s="127">
        <v>206</v>
      </c>
      <c r="G11" s="74" t="str">
        <f>'[1]全市一般预算支出-功能'!B454</f>
        <v>科学技术支出</v>
      </c>
      <c r="H11" s="125">
        <v>0</v>
      </c>
      <c r="I11" s="125">
        <v>0</v>
      </c>
      <c r="J11" s="125">
        <v>0</v>
      </c>
    </row>
    <row r="12" spans="1:10" ht="19.5" customHeight="1">
      <c r="A12" s="129">
        <v>11003</v>
      </c>
      <c r="B12" s="77" t="s">
        <v>1367</v>
      </c>
      <c r="C12" s="75">
        <f>全市一般预算收入!C58</f>
        <v>0</v>
      </c>
      <c r="D12" s="75">
        <f>全市一般预算收入!D58</f>
        <v>0</v>
      </c>
      <c r="E12" s="126">
        <v>0</v>
      </c>
      <c r="F12" s="127">
        <v>207</v>
      </c>
      <c r="G12" s="74" t="str">
        <f>'[1]全市一般预算支出-功能'!B510</f>
        <v>文化旅游体育与传媒支出</v>
      </c>
      <c r="H12" s="75">
        <f>'全市一般预算支出-功能'!C493</f>
        <v>538.41</v>
      </c>
      <c r="I12" s="75">
        <f>'全市一般预算支出-功能'!D493</f>
        <v>197</v>
      </c>
      <c r="J12" s="91">
        <f t="shared" si="0"/>
        <v>-63.410783603573485</v>
      </c>
    </row>
    <row r="13" spans="1:10" ht="19.5" customHeight="1">
      <c r="A13" s="78" t="s">
        <v>1368</v>
      </c>
      <c r="B13" s="78"/>
      <c r="C13" s="72">
        <f>全市一般预算收入!C59</f>
        <v>0</v>
      </c>
      <c r="D13" s="72">
        <f>全市一般预算收入!D59</f>
        <v>0</v>
      </c>
      <c r="E13" s="126">
        <v>0</v>
      </c>
      <c r="F13" s="127">
        <v>208</v>
      </c>
      <c r="G13" s="74" t="str">
        <f>'[1]全市一般预算支出-功能'!B566</f>
        <v>社会保障和就业支出</v>
      </c>
      <c r="H13" s="75">
        <f>'全市一般预算支出-功能'!C550</f>
        <v>3377.1850000000004</v>
      </c>
      <c r="I13" s="75">
        <f>'全市一般预算支出-功能'!D550</f>
        <v>3460.4700000000003</v>
      </c>
      <c r="J13" s="91">
        <f t="shared" si="0"/>
        <v>2.4661071276817825</v>
      </c>
    </row>
    <row r="14" spans="1:10" ht="19.5" customHeight="1">
      <c r="A14" s="76" t="s">
        <v>63</v>
      </c>
      <c r="B14" s="70"/>
      <c r="C14" s="72">
        <f>全市一般预算收入!C62</f>
        <v>444</v>
      </c>
      <c r="D14" s="72">
        <v>163</v>
      </c>
      <c r="E14" s="88">
        <f>(D14/C14-1)*100</f>
        <v>-63.288288288288285</v>
      </c>
      <c r="F14" s="127">
        <v>210</v>
      </c>
      <c r="G14" s="74" t="str">
        <f>'[1]全市一般预算支出-功能'!B694</f>
        <v>卫生健康支出</v>
      </c>
      <c r="H14" s="75">
        <f>'全市一般预算支出-功能'!C686</f>
        <v>3178.3199999999997</v>
      </c>
      <c r="I14" s="75">
        <f>'全市一般预算支出-功能'!D686</f>
        <v>1672.4</v>
      </c>
      <c r="J14" s="91">
        <f t="shared" si="0"/>
        <v>-47.381006317803113</v>
      </c>
    </row>
    <row r="15" spans="1:10" ht="19.5" customHeight="1">
      <c r="A15" s="76" t="s">
        <v>1369</v>
      </c>
      <c r="B15" s="70"/>
      <c r="C15" s="72">
        <f>全市一般预算收入!C64</f>
        <v>0</v>
      </c>
      <c r="D15" s="72">
        <f>全市一般预算收入!D64</f>
        <v>0</v>
      </c>
      <c r="E15" s="126">
        <v>0</v>
      </c>
      <c r="F15" s="127">
        <v>211</v>
      </c>
      <c r="G15" s="74" t="str">
        <f>'[1]全市一般预算支出-功能'!B767</f>
        <v>节能环保支出</v>
      </c>
      <c r="H15" s="75">
        <f>'全市一般预算支出-功能'!C760</f>
        <v>155</v>
      </c>
      <c r="I15" s="75">
        <f>'全市一般预算支出-功能'!D760</f>
        <v>0</v>
      </c>
      <c r="J15" s="91">
        <f t="shared" si="0"/>
        <v>-100</v>
      </c>
    </row>
    <row r="16" spans="1:10" ht="19.5" customHeight="1">
      <c r="A16" s="76" t="s">
        <v>69</v>
      </c>
      <c r="B16" s="79"/>
      <c r="C16" s="72">
        <f>全市一般预算收入!C68</f>
        <v>0</v>
      </c>
      <c r="D16" s="72">
        <f>全市一般预算收入!D68</f>
        <v>0</v>
      </c>
      <c r="E16" s="126">
        <v>0</v>
      </c>
      <c r="F16" s="127">
        <v>212</v>
      </c>
      <c r="G16" s="74" t="str">
        <f>'[1]全市一般预算支出-功能'!B845</f>
        <v>城乡社区支出</v>
      </c>
      <c r="H16" s="75">
        <f>'全市一般预算支出-功能'!C839</f>
        <v>2366</v>
      </c>
      <c r="I16" s="75">
        <f>'全市一般预算支出-功能'!D839</f>
        <v>200</v>
      </c>
      <c r="J16" s="91">
        <f t="shared" si="0"/>
        <v>-91.546914623837708</v>
      </c>
    </row>
    <row r="17" spans="1:10" ht="19.5" customHeight="1">
      <c r="A17" s="79"/>
      <c r="B17" s="79"/>
      <c r="C17" s="75"/>
      <c r="D17" s="75"/>
      <c r="E17" s="92"/>
      <c r="F17" s="127">
        <v>213</v>
      </c>
      <c r="G17" s="74" t="str">
        <f>'[1]全市一般预算支出-功能'!B868</f>
        <v>农林水支出</v>
      </c>
      <c r="H17" s="75">
        <f>'全市一般预算支出-功能'!C862</f>
        <v>969.5</v>
      </c>
      <c r="I17" s="75">
        <f>'全市一般预算支出-功能'!D862</f>
        <v>1098.0999999999999</v>
      </c>
      <c r="J17" s="91">
        <f t="shared" si="0"/>
        <v>13.26456936565239</v>
      </c>
    </row>
    <row r="18" spans="1:10" ht="19.5" customHeight="1">
      <c r="A18" s="79"/>
      <c r="B18" s="79"/>
      <c r="C18" s="75"/>
      <c r="D18" s="75"/>
      <c r="E18" s="92"/>
      <c r="F18" s="127">
        <v>214</v>
      </c>
      <c r="G18" s="74" t="str">
        <f>'[1]全市一般预算支出-功能'!B993</f>
        <v>交通运输支出</v>
      </c>
      <c r="H18" s="75">
        <f>'全市一般预算支出-功能'!C973</f>
        <v>81.97999999999999</v>
      </c>
      <c r="I18" s="75">
        <f>'全市一般预算支出-功能'!D973</f>
        <v>10</v>
      </c>
      <c r="J18" s="91">
        <f t="shared" si="0"/>
        <v>-87.801902903147109</v>
      </c>
    </row>
    <row r="19" spans="1:10" ht="19.5" customHeight="1">
      <c r="A19" s="79"/>
      <c r="B19" s="79"/>
      <c r="C19" s="75"/>
      <c r="D19" s="75"/>
      <c r="E19" s="92"/>
      <c r="F19" s="127">
        <v>215</v>
      </c>
      <c r="G19" s="74" t="str">
        <f>'[1]全市一般预算支出-功能'!B1057</f>
        <v>资源勘探信息等支出</v>
      </c>
      <c r="H19" s="75">
        <f>'全市一般预算支出-功能'!C1037</f>
        <v>11.2</v>
      </c>
      <c r="I19" s="75">
        <f>'全市一般预算支出-功能'!D1037</f>
        <v>4.4000000000000004</v>
      </c>
      <c r="J19" s="91">
        <f t="shared" si="0"/>
        <v>-60.714285714285708</v>
      </c>
    </row>
    <row r="20" spans="1:10" ht="19.5" customHeight="1">
      <c r="A20" s="79"/>
      <c r="B20" s="79"/>
      <c r="C20" s="75"/>
      <c r="D20" s="75"/>
      <c r="E20" s="92"/>
      <c r="F20" s="127">
        <v>216</v>
      </c>
      <c r="G20" s="74" t="str">
        <f>'[1]全市一般预算支出-功能'!B1123</f>
        <v>商业服务业等支出</v>
      </c>
      <c r="H20" s="125">
        <v>0</v>
      </c>
      <c r="I20" s="125">
        <v>0</v>
      </c>
      <c r="J20" s="125">
        <v>0</v>
      </c>
    </row>
    <row r="21" spans="1:10" ht="19.5" customHeight="1">
      <c r="A21" s="79"/>
      <c r="B21" s="79"/>
      <c r="C21" s="75"/>
      <c r="D21" s="75"/>
      <c r="E21" s="92"/>
      <c r="F21" s="127">
        <v>217</v>
      </c>
      <c r="G21" s="74" t="str">
        <f>'[1]全市一般预算支出-功能'!B1143</f>
        <v>金融支出</v>
      </c>
      <c r="H21" s="125">
        <v>0</v>
      </c>
      <c r="I21" s="125">
        <v>0</v>
      </c>
      <c r="J21" s="125">
        <v>0</v>
      </c>
    </row>
    <row r="22" spans="1:10" ht="19.5" customHeight="1">
      <c r="A22" s="79"/>
      <c r="B22" s="79"/>
      <c r="C22" s="75"/>
      <c r="D22" s="75"/>
      <c r="E22" s="92"/>
      <c r="F22" s="127">
        <v>220</v>
      </c>
      <c r="G22" s="74" t="str">
        <f>'[1]全市一般预算支出-功能'!B1182</f>
        <v>自然资源海洋气象等支出</v>
      </c>
      <c r="H22" s="125">
        <v>0</v>
      </c>
      <c r="I22" s="125">
        <v>0</v>
      </c>
      <c r="J22" s="125">
        <v>0</v>
      </c>
    </row>
    <row r="23" spans="1:10" ht="19.5" customHeight="1">
      <c r="A23" s="79"/>
      <c r="B23" s="79"/>
      <c r="C23" s="75"/>
      <c r="D23" s="75"/>
      <c r="E23" s="92"/>
      <c r="F23" s="127">
        <v>221</v>
      </c>
      <c r="G23" s="74" t="str">
        <f>'[1]全市一般预算支出-功能'!B1247</f>
        <v>住房保障支出</v>
      </c>
      <c r="H23" s="75">
        <f>'全市一般预算支出-功能'!C1204</f>
        <v>146.4</v>
      </c>
      <c r="I23" s="75">
        <f>'全市一般预算支出-功能'!D1204</f>
        <v>212</v>
      </c>
      <c r="J23" s="91">
        <f t="shared" si="0"/>
        <v>44.808743169398909</v>
      </c>
    </row>
    <row r="24" spans="1:10" ht="19.5" customHeight="1">
      <c r="A24" s="79"/>
      <c r="B24" s="79"/>
      <c r="C24" s="75"/>
      <c r="D24" s="75"/>
      <c r="E24" s="92"/>
      <c r="F24" s="127">
        <v>222</v>
      </c>
      <c r="G24" s="74" t="str">
        <f>'[1]全市一般预算支出-功能'!B1267</f>
        <v>粮油物资储备支出</v>
      </c>
      <c r="H24" s="125">
        <v>0</v>
      </c>
      <c r="I24" s="125">
        <v>0</v>
      </c>
      <c r="J24" s="125">
        <v>0</v>
      </c>
    </row>
    <row r="25" spans="1:10" ht="19.5" customHeight="1">
      <c r="A25" s="79"/>
      <c r="B25" s="79"/>
      <c r="C25" s="75"/>
      <c r="D25" s="75"/>
      <c r="E25" s="92"/>
      <c r="F25" s="127">
        <v>224</v>
      </c>
      <c r="G25" s="74" t="s">
        <v>1370</v>
      </c>
      <c r="H25" s="75">
        <f>'全市一般预算支出-功能'!C1269</f>
        <v>63.099999999999994</v>
      </c>
      <c r="I25" s="75">
        <f>'全市一般预算支出-功能'!D1269</f>
        <v>76</v>
      </c>
      <c r="J25" s="91">
        <f t="shared" si="0"/>
        <v>20.443740095087183</v>
      </c>
    </row>
    <row r="26" spans="1:10" ht="19.5" customHeight="1">
      <c r="A26" s="79"/>
      <c r="B26" s="79"/>
      <c r="C26" s="75"/>
      <c r="D26" s="75"/>
      <c r="E26" s="92"/>
      <c r="F26" s="127">
        <v>227</v>
      </c>
      <c r="G26" s="74" t="s">
        <v>1371</v>
      </c>
      <c r="H26" s="125">
        <v>0</v>
      </c>
      <c r="I26" s="125">
        <v>0</v>
      </c>
      <c r="J26" s="125">
        <v>0</v>
      </c>
    </row>
    <row r="27" spans="1:10" ht="19.5" customHeight="1">
      <c r="A27" s="79"/>
      <c r="B27" s="79"/>
      <c r="C27" s="75"/>
      <c r="D27" s="75"/>
      <c r="E27" s="92"/>
      <c r="F27" s="127">
        <v>229</v>
      </c>
      <c r="G27" s="74" t="s">
        <v>1372</v>
      </c>
      <c r="H27" s="125">
        <v>0</v>
      </c>
      <c r="I27" s="125">
        <v>0</v>
      </c>
      <c r="J27" s="125">
        <v>0</v>
      </c>
    </row>
    <row r="28" spans="1:10" ht="19.5" customHeight="1">
      <c r="A28" s="79"/>
      <c r="B28" s="79"/>
      <c r="C28" s="75"/>
      <c r="D28" s="75"/>
      <c r="E28" s="92"/>
      <c r="F28" s="127">
        <v>232</v>
      </c>
      <c r="G28" s="74" t="s">
        <v>1248</v>
      </c>
      <c r="H28" s="125">
        <v>0</v>
      </c>
      <c r="I28" s="125">
        <v>0</v>
      </c>
      <c r="J28" s="125">
        <v>0</v>
      </c>
    </row>
    <row r="29" spans="1:10" ht="19.5" customHeight="1">
      <c r="A29" s="79"/>
      <c r="B29" s="79"/>
      <c r="C29" s="75"/>
      <c r="D29" s="75"/>
      <c r="E29" s="92"/>
      <c r="F29" s="127">
        <v>233</v>
      </c>
      <c r="G29" s="74" t="s">
        <v>1256</v>
      </c>
      <c r="H29" s="125">
        <v>0</v>
      </c>
      <c r="I29" s="125">
        <v>0</v>
      </c>
      <c r="J29" s="125">
        <v>0</v>
      </c>
    </row>
    <row r="30" spans="1:10" ht="19.5" customHeight="1">
      <c r="A30" s="79"/>
      <c r="B30" s="79"/>
      <c r="C30" s="75"/>
      <c r="D30" s="75"/>
      <c r="E30" s="92"/>
      <c r="F30" s="76" t="s">
        <v>1373</v>
      </c>
      <c r="G30" s="79"/>
      <c r="H30" s="72">
        <v>1504</v>
      </c>
      <c r="I30" s="72">
        <v>1243</v>
      </c>
      <c r="J30" s="89">
        <f t="shared" si="0"/>
        <v>-17.353723404255316</v>
      </c>
    </row>
    <row r="31" spans="1:10" ht="19.5" customHeight="1">
      <c r="A31" s="80"/>
      <c r="B31" s="80"/>
      <c r="C31" s="81"/>
      <c r="D31" s="81"/>
      <c r="E31" s="93"/>
      <c r="F31" s="76" t="s">
        <v>1374</v>
      </c>
      <c r="G31" s="79"/>
      <c r="H31" s="125">
        <v>0</v>
      </c>
      <c r="I31" s="125">
        <v>0</v>
      </c>
      <c r="J31" s="125">
        <v>0</v>
      </c>
    </row>
    <row r="32" spans="1:10" ht="19.5" customHeight="1">
      <c r="A32" s="80"/>
      <c r="B32" s="80"/>
      <c r="C32" s="81"/>
      <c r="D32" s="81"/>
      <c r="E32" s="93"/>
      <c r="F32" s="76" t="s">
        <v>1273</v>
      </c>
      <c r="G32" s="79"/>
      <c r="H32" s="72">
        <f>'全市一般预算支出-功能'!C1352</f>
        <v>163.08499999999913</v>
      </c>
      <c r="I32" s="72">
        <f>'全市一般预算支出-功能'!D1352</f>
        <v>0.28999999999905413</v>
      </c>
      <c r="J32" s="89">
        <f t="shared" si="0"/>
        <v>-99.822178618512396</v>
      </c>
    </row>
    <row r="33" spans="1:10" ht="19.5" customHeight="1">
      <c r="A33" s="80"/>
      <c r="B33" s="80"/>
      <c r="C33" s="81"/>
      <c r="D33" s="81"/>
      <c r="E33" s="93"/>
      <c r="F33" s="76" t="s">
        <v>1348</v>
      </c>
      <c r="G33" s="79"/>
      <c r="H33" s="125">
        <v>0</v>
      </c>
      <c r="I33" s="125">
        <v>0</v>
      </c>
      <c r="J33" s="125">
        <v>0</v>
      </c>
    </row>
    <row r="34" spans="1:10" ht="19.5" customHeight="1">
      <c r="A34" s="133" t="s">
        <v>1375</v>
      </c>
      <c r="B34" s="134"/>
      <c r="C34" s="82">
        <f>C6+C9+C13+C14+C15+C16</f>
        <v>18870</v>
      </c>
      <c r="D34" s="82">
        <f>D6+D9+D13+D14+D15+D16</f>
        <v>16857</v>
      </c>
      <c r="E34" s="88">
        <f>(D34/C34-1)*100</f>
        <v>-10.667726550079493</v>
      </c>
      <c r="F34" s="133" t="s">
        <v>1376</v>
      </c>
      <c r="G34" s="134"/>
      <c r="H34" s="82">
        <f>H6+H30+H31+H32+H33</f>
        <v>18870</v>
      </c>
      <c r="I34" s="82">
        <f>I6+I30+I31+I32+I33</f>
        <v>16857</v>
      </c>
      <c r="J34" s="89">
        <f>(I34/H34-1)*100</f>
        <v>-10.667726550079493</v>
      </c>
    </row>
  </sheetData>
  <mergeCells count="5">
    <mergeCell ref="A34:B34"/>
    <mergeCell ref="F34:G34"/>
    <mergeCell ref="A2:J2"/>
    <mergeCell ref="A4:E4"/>
    <mergeCell ref="F4:J4"/>
  </mergeCells>
  <phoneticPr fontId="3" type="noConversion"/>
  <pageMargins left="0.70866141732283472" right="0.31496062992125984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F70"/>
    </sheetView>
  </sheetViews>
  <sheetFormatPr defaultRowHeight="13.5"/>
  <cols>
    <col min="1" max="1" width="11.125" customWidth="1"/>
    <col min="2" max="2" width="38.75" customWidth="1"/>
    <col min="3" max="3" width="12.125" customWidth="1"/>
    <col min="4" max="4" width="11.875" customWidth="1"/>
    <col min="5" max="5" width="11.625" hidden="1" customWidth="1"/>
    <col min="6" max="6" width="11" customWidth="1"/>
    <col min="8" max="8" width="9.5" bestFit="1" customWidth="1"/>
  </cols>
  <sheetData>
    <row r="1" spans="1:8" ht="15.75" customHeight="1">
      <c r="A1" s="10" t="s">
        <v>1385</v>
      </c>
      <c r="B1" s="11"/>
      <c r="C1" s="12"/>
      <c r="D1" s="13"/>
      <c r="E1" s="130"/>
      <c r="F1" s="130"/>
    </row>
    <row r="2" spans="1:8" ht="31.5" customHeight="1">
      <c r="A2" s="142" t="s">
        <v>1384</v>
      </c>
      <c r="B2" s="142"/>
      <c r="C2" s="142"/>
      <c r="D2" s="142"/>
      <c r="E2" s="142"/>
      <c r="F2" s="142"/>
    </row>
    <row r="3" spans="1:8" ht="24.75" customHeight="1">
      <c r="A3" s="11"/>
      <c r="B3" s="11"/>
      <c r="C3" s="12"/>
      <c r="D3" s="14"/>
      <c r="E3" s="130"/>
      <c r="F3" s="14" t="s">
        <v>11</v>
      </c>
    </row>
    <row r="4" spans="1:8" ht="28.5" customHeight="1">
      <c r="A4" s="33" t="s">
        <v>12</v>
      </c>
      <c r="B4" s="33" t="s">
        <v>13</v>
      </c>
      <c r="C4" s="64" t="s">
        <v>74</v>
      </c>
      <c r="D4" s="64" t="s">
        <v>75</v>
      </c>
      <c r="E4" s="64" t="s">
        <v>72</v>
      </c>
      <c r="F4" s="65" t="s">
        <v>73</v>
      </c>
    </row>
    <row r="5" spans="1:8" ht="18.75" customHeight="1">
      <c r="A5" s="15" t="s">
        <v>14</v>
      </c>
      <c r="B5" s="15"/>
      <c r="C5" s="16">
        <f>C6+C21</f>
        <v>12158</v>
      </c>
      <c r="D5" s="16">
        <f>D6+D21</f>
        <v>11562</v>
      </c>
      <c r="E5" s="34">
        <f>D5-C5</f>
        <v>-596</v>
      </c>
      <c r="F5" s="35">
        <f>IF(C5&lt;&gt;0,E5/C5*100," ")</f>
        <v>-4.9021220595492681</v>
      </c>
    </row>
    <row r="6" spans="1:8" ht="18.75" customHeight="1">
      <c r="A6" s="17">
        <v>101</v>
      </c>
      <c r="B6" s="15" t="s">
        <v>15</v>
      </c>
      <c r="C6" s="16">
        <f>SUM(C7:C20)</f>
        <v>7826</v>
      </c>
      <c r="D6" s="16">
        <f>SUBTOTAL(9,D7:D20)</f>
        <v>7779</v>
      </c>
      <c r="E6" s="34">
        <f t="shared" ref="E6:E68" si="0">D6-C6</f>
        <v>-47</v>
      </c>
      <c r="F6" s="35">
        <f t="shared" ref="F6:F68" si="1">IF(C6&lt;&gt;0,E6/C6*100," ")</f>
        <v>-0.60056222846920526</v>
      </c>
      <c r="H6" s="38"/>
    </row>
    <row r="7" spans="1:8" ht="18.75" customHeight="1">
      <c r="A7" s="18">
        <v>10101</v>
      </c>
      <c r="B7" s="19" t="s">
        <v>16</v>
      </c>
      <c r="C7" s="20">
        <v>3635</v>
      </c>
      <c r="D7" s="20">
        <v>3903</v>
      </c>
      <c r="E7" s="36">
        <f t="shared" si="0"/>
        <v>268</v>
      </c>
      <c r="F7" s="37">
        <f t="shared" si="1"/>
        <v>7.3727647867950479</v>
      </c>
      <c r="H7" s="39"/>
    </row>
    <row r="8" spans="1:8" ht="18.75" customHeight="1">
      <c r="A8" s="18">
        <v>10104</v>
      </c>
      <c r="B8" s="19" t="s">
        <v>17</v>
      </c>
      <c r="C8" s="20">
        <v>632</v>
      </c>
      <c r="D8" s="20">
        <v>700</v>
      </c>
      <c r="E8" s="36">
        <f t="shared" si="0"/>
        <v>68</v>
      </c>
      <c r="F8" s="37">
        <f t="shared" si="1"/>
        <v>10.759493670886076</v>
      </c>
      <c r="H8" s="39"/>
    </row>
    <row r="9" spans="1:8" ht="18.75" customHeight="1">
      <c r="A9" s="18">
        <v>10106</v>
      </c>
      <c r="B9" s="19" t="s">
        <v>18</v>
      </c>
      <c r="C9" s="20">
        <v>115</v>
      </c>
      <c r="D9" s="20">
        <v>200</v>
      </c>
      <c r="E9" s="36">
        <f t="shared" si="0"/>
        <v>85</v>
      </c>
      <c r="F9" s="37">
        <f t="shared" si="1"/>
        <v>73.91304347826086</v>
      </c>
      <c r="H9" s="39"/>
    </row>
    <row r="10" spans="1:8" ht="18.75" customHeight="1">
      <c r="A10" s="18">
        <v>10107</v>
      </c>
      <c r="B10" s="19" t="s">
        <v>19</v>
      </c>
      <c r="C10" s="20"/>
      <c r="D10" s="20"/>
      <c r="E10" s="36">
        <f t="shared" si="0"/>
        <v>0</v>
      </c>
      <c r="F10" s="37" t="str">
        <f t="shared" si="1"/>
        <v xml:space="preserve"> </v>
      </c>
      <c r="H10" s="39"/>
    </row>
    <row r="11" spans="1:8" ht="18.75" customHeight="1">
      <c r="A11" s="18">
        <v>10109</v>
      </c>
      <c r="B11" s="19" t="s">
        <v>20</v>
      </c>
      <c r="C11" s="20">
        <v>722</v>
      </c>
      <c r="D11" s="20">
        <v>800</v>
      </c>
      <c r="E11" s="36">
        <f t="shared" si="0"/>
        <v>78</v>
      </c>
      <c r="F11" s="37">
        <f t="shared" si="1"/>
        <v>10.803324099722991</v>
      </c>
      <c r="H11" s="39"/>
    </row>
    <row r="12" spans="1:8" ht="18.75" customHeight="1">
      <c r="A12" s="18">
        <v>10110</v>
      </c>
      <c r="B12" s="19" t="s">
        <v>21</v>
      </c>
      <c r="C12" s="20">
        <v>613</v>
      </c>
      <c r="D12" s="20">
        <v>600</v>
      </c>
      <c r="E12" s="36">
        <f t="shared" si="0"/>
        <v>-13</v>
      </c>
      <c r="F12" s="37">
        <f t="shared" si="1"/>
        <v>-2.1207177814029365</v>
      </c>
      <c r="H12" s="39"/>
    </row>
    <row r="13" spans="1:8" ht="18.75" customHeight="1">
      <c r="A13" s="18">
        <v>10111</v>
      </c>
      <c r="B13" s="19" t="s">
        <v>22</v>
      </c>
      <c r="C13" s="20">
        <v>306</v>
      </c>
      <c r="D13" s="20">
        <v>300</v>
      </c>
      <c r="E13" s="36">
        <f t="shared" si="0"/>
        <v>-6</v>
      </c>
      <c r="F13" s="37">
        <f t="shared" si="1"/>
        <v>-1.9607843137254901</v>
      </c>
      <c r="H13" s="39"/>
    </row>
    <row r="14" spans="1:8" ht="18.75" customHeight="1">
      <c r="A14" s="18">
        <v>10112</v>
      </c>
      <c r="B14" s="19" t="s">
        <v>23</v>
      </c>
      <c r="C14" s="20">
        <v>416</v>
      </c>
      <c r="D14" s="20">
        <v>400</v>
      </c>
      <c r="E14" s="36">
        <f t="shared" si="0"/>
        <v>-16</v>
      </c>
      <c r="F14" s="37">
        <f t="shared" si="1"/>
        <v>-3.8461538461538463</v>
      </c>
      <c r="H14" s="39"/>
    </row>
    <row r="15" spans="1:8" ht="18.75" customHeight="1">
      <c r="A15" s="18">
        <v>10113</v>
      </c>
      <c r="B15" s="19" t="s">
        <v>24</v>
      </c>
      <c r="C15" s="20">
        <v>1319</v>
      </c>
      <c r="D15" s="20">
        <v>800</v>
      </c>
      <c r="E15" s="36">
        <f t="shared" si="0"/>
        <v>-519</v>
      </c>
      <c r="F15" s="37">
        <f t="shared" si="1"/>
        <v>-39.347990902198639</v>
      </c>
      <c r="H15" s="39"/>
    </row>
    <row r="16" spans="1:8" ht="18.75" customHeight="1">
      <c r="A16" s="18">
        <v>10114</v>
      </c>
      <c r="B16" s="19" t="s">
        <v>25</v>
      </c>
      <c r="C16" s="20">
        <v>20</v>
      </c>
      <c r="D16" s="20">
        <v>20</v>
      </c>
      <c r="E16" s="36">
        <f t="shared" si="0"/>
        <v>0</v>
      </c>
      <c r="F16" s="37">
        <f t="shared" si="1"/>
        <v>0</v>
      </c>
      <c r="H16" s="39"/>
    </row>
    <row r="17" spans="1:8" ht="18.75" customHeight="1">
      <c r="A17" s="18">
        <v>10118</v>
      </c>
      <c r="B17" s="19" t="s">
        <v>26</v>
      </c>
      <c r="C17" s="20">
        <v>36</v>
      </c>
      <c r="D17" s="20">
        <v>36</v>
      </c>
      <c r="E17" s="36">
        <f t="shared" si="0"/>
        <v>0</v>
      </c>
      <c r="F17" s="37">
        <f t="shared" si="1"/>
        <v>0</v>
      </c>
      <c r="H17" s="39"/>
    </row>
    <row r="18" spans="1:8" ht="18.75" customHeight="1">
      <c r="A18" s="18">
        <v>10119</v>
      </c>
      <c r="B18" s="19" t="s">
        <v>27</v>
      </c>
      <c r="C18" s="20"/>
      <c r="D18" s="20">
        <v>0</v>
      </c>
      <c r="E18" s="36">
        <f t="shared" si="0"/>
        <v>0</v>
      </c>
      <c r="F18" s="37" t="str">
        <f t="shared" si="1"/>
        <v xml:space="preserve"> </v>
      </c>
      <c r="H18" s="39"/>
    </row>
    <row r="19" spans="1:8" ht="18.75" customHeight="1">
      <c r="A19" s="18">
        <v>10121</v>
      </c>
      <c r="B19" s="19" t="s">
        <v>28</v>
      </c>
      <c r="C19" s="20">
        <v>12</v>
      </c>
      <c r="D19" s="20">
        <v>20</v>
      </c>
      <c r="E19" s="36">
        <f t="shared" si="0"/>
        <v>8</v>
      </c>
      <c r="F19" s="37">
        <f t="shared" si="1"/>
        <v>66.666666666666657</v>
      </c>
      <c r="H19" s="39"/>
    </row>
    <row r="20" spans="1:8" ht="18.75" customHeight="1">
      <c r="A20" s="18">
        <v>10199</v>
      </c>
      <c r="B20" s="19" t="s">
        <v>29</v>
      </c>
      <c r="C20" s="20"/>
      <c r="D20" s="20"/>
      <c r="E20" s="36">
        <f t="shared" si="0"/>
        <v>0</v>
      </c>
      <c r="F20" s="37" t="str">
        <f t="shared" si="1"/>
        <v xml:space="preserve"> </v>
      </c>
      <c r="H20" s="39"/>
    </row>
    <row r="21" spans="1:8" ht="18.75" customHeight="1">
      <c r="A21" s="17">
        <v>103</v>
      </c>
      <c r="B21" s="15" t="s">
        <v>30</v>
      </c>
      <c r="C21" s="16">
        <f>C23+C25+C26+C27+C22</f>
        <v>4332</v>
      </c>
      <c r="D21" s="16">
        <f>SUBTOTAL(9,D22:D29)</f>
        <v>3783</v>
      </c>
      <c r="E21" s="34">
        <f t="shared" si="0"/>
        <v>-549</v>
      </c>
      <c r="F21" s="35">
        <f t="shared" si="1"/>
        <v>-12.673130193905818</v>
      </c>
    </row>
    <row r="22" spans="1:8" ht="18.75" customHeight="1">
      <c r="A22" s="18">
        <v>10302</v>
      </c>
      <c r="B22" s="19" t="s">
        <v>31</v>
      </c>
      <c r="C22" s="20">
        <v>280</v>
      </c>
      <c r="D22" s="20">
        <v>283</v>
      </c>
      <c r="E22" s="36">
        <f t="shared" si="0"/>
        <v>3</v>
      </c>
      <c r="F22" s="37">
        <f t="shared" si="1"/>
        <v>1.0714285714285714</v>
      </c>
    </row>
    <row r="23" spans="1:8" ht="18.75" customHeight="1">
      <c r="A23" s="18">
        <v>10304</v>
      </c>
      <c r="B23" s="19" t="s">
        <v>32</v>
      </c>
      <c r="C23" s="20">
        <v>83</v>
      </c>
      <c r="D23" s="20">
        <v>200</v>
      </c>
      <c r="E23" s="36">
        <f t="shared" si="0"/>
        <v>117</v>
      </c>
      <c r="F23" s="37">
        <f t="shared" si="1"/>
        <v>140.96385542168676</v>
      </c>
    </row>
    <row r="24" spans="1:8" ht="18.75" customHeight="1">
      <c r="A24" s="18">
        <v>10305</v>
      </c>
      <c r="B24" s="19" t="s">
        <v>33</v>
      </c>
      <c r="C24" s="20"/>
      <c r="D24" s="20"/>
      <c r="E24" s="36">
        <f t="shared" si="0"/>
        <v>0</v>
      </c>
      <c r="F24" s="37" t="str">
        <f t="shared" si="1"/>
        <v xml:space="preserve"> </v>
      </c>
    </row>
    <row r="25" spans="1:8" ht="18.75" customHeight="1">
      <c r="A25" s="18">
        <v>10306</v>
      </c>
      <c r="B25" s="19" t="s">
        <v>34</v>
      </c>
      <c r="C25" s="20">
        <v>10</v>
      </c>
      <c r="D25" s="20">
        <v>100</v>
      </c>
      <c r="E25" s="36">
        <f t="shared" si="0"/>
        <v>90</v>
      </c>
      <c r="F25" s="37">
        <f t="shared" si="1"/>
        <v>900</v>
      </c>
    </row>
    <row r="26" spans="1:8" ht="18.75" customHeight="1">
      <c r="A26" s="18">
        <v>10307</v>
      </c>
      <c r="B26" s="19" t="s">
        <v>35</v>
      </c>
      <c r="C26" s="20">
        <v>2959</v>
      </c>
      <c r="D26" s="20">
        <v>2200</v>
      </c>
      <c r="E26" s="36">
        <f t="shared" si="0"/>
        <v>-759</v>
      </c>
      <c r="F26" s="37">
        <f t="shared" si="1"/>
        <v>-25.650557620817843</v>
      </c>
    </row>
    <row r="27" spans="1:8" ht="18.75" customHeight="1">
      <c r="A27" s="18">
        <v>10308</v>
      </c>
      <c r="B27" s="19" t="s">
        <v>36</v>
      </c>
      <c r="C27" s="20">
        <v>1000</v>
      </c>
      <c r="D27" s="20">
        <v>1000</v>
      </c>
      <c r="E27" s="36">
        <f t="shared" si="0"/>
        <v>0</v>
      </c>
      <c r="F27" s="37">
        <f t="shared" si="1"/>
        <v>0</v>
      </c>
    </row>
    <row r="28" spans="1:8" ht="18.75" customHeight="1">
      <c r="A28" s="18">
        <v>10309</v>
      </c>
      <c r="B28" s="19" t="s">
        <v>37</v>
      </c>
      <c r="C28" s="20"/>
      <c r="D28" s="20"/>
      <c r="E28" s="36">
        <f t="shared" si="0"/>
        <v>0</v>
      </c>
      <c r="F28" s="37" t="str">
        <f t="shared" si="1"/>
        <v xml:space="preserve"> </v>
      </c>
    </row>
    <row r="29" spans="1:8" ht="18.75" customHeight="1">
      <c r="A29" s="18">
        <v>10399</v>
      </c>
      <c r="B29" s="19" t="s">
        <v>38</v>
      </c>
      <c r="C29" s="20"/>
      <c r="D29" s="20"/>
      <c r="E29" s="36">
        <f t="shared" si="0"/>
        <v>0</v>
      </c>
      <c r="F29" s="37" t="str">
        <f t="shared" si="1"/>
        <v xml:space="preserve"> </v>
      </c>
    </row>
    <row r="30" spans="1:8" ht="18.75" customHeight="1">
      <c r="A30" s="17" t="s">
        <v>39</v>
      </c>
      <c r="B30" s="15"/>
      <c r="C30" s="16">
        <f>C31+C37+C58</f>
        <v>6268</v>
      </c>
      <c r="D30" s="16">
        <f>D31+D37+D58</f>
        <v>5132</v>
      </c>
      <c r="E30" s="34">
        <f t="shared" si="0"/>
        <v>-1136</v>
      </c>
      <c r="F30" s="35">
        <f t="shared" si="1"/>
        <v>-18.123803446075303</v>
      </c>
    </row>
    <row r="31" spans="1:8" ht="18.75" customHeight="1">
      <c r="A31" s="17">
        <v>11001</v>
      </c>
      <c r="B31" s="15" t="s">
        <v>40</v>
      </c>
      <c r="C31" s="16">
        <f>SUM(C32:C36)</f>
        <v>545</v>
      </c>
      <c r="D31" s="16">
        <f>SUM(D32:D36)</f>
        <v>545</v>
      </c>
      <c r="E31" s="34">
        <f t="shared" si="0"/>
        <v>0</v>
      </c>
      <c r="F31" s="35">
        <f t="shared" si="1"/>
        <v>0</v>
      </c>
      <c r="H31" s="39"/>
    </row>
    <row r="32" spans="1:8" ht="18.75" customHeight="1">
      <c r="A32" s="18">
        <v>1100102</v>
      </c>
      <c r="B32" s="22" t="s">
        <v>41</v>
      </c>
      <c r="C32" s="20"/>
      <c r="D32" s="20"/>
      <c r="E32" s="36">
        <f t="shared" si="0"/>
        <v>0</v>
      </c>
      <c r="F32" s="37" t="str">
        <f t="shared" si="1"/>
        <v xml:space="preserve"> </v>
      </c>
      <c r="H32" s="39"/>
    </row>
    <row r="33" spans="1:8" ht="18.75" customHeight="1">
      <c r="A33" s="18">
        <v>1100103</v>
      </c>
      <c r="B33" s="22" t="s">
        <v>42</v>
      </c>
      <c r="C33" s="20"/>
      <c r="D33" s="20"/>
      <c r="E33" s="36">
        <f t="shared" si="0"/>
        <v>0</v>
      </c>
      <c r="F33" s="37" t="str">
        <f t="shared" si="1"/>
        <v xml:space="preserve"> </v>
      </c>
      <c r="H33" s="39"/>
    </row>
    <row r="34" spans="1:8" ht="18.75" customHeight="1">
      <c r="A34" s="18">
        <v>1100104</v>
      </c>
      <c r="B34" s="22" t="s">
        <v>43</v>
      </c>
      <c r="C34" s="20"/>
      <c r="D34" s="20"/>
      <c r="E34" s="36">
        <f t="shared" si="0"/>
        <v>0</v>
      </c>
      <c r="F34" s="37" t="str">
        <f t="shared" si="1"/>
        <v xml:space="preserve"> </v>
      </c>
      <c r="H34" s="39"/>
    </row>
    <row r="35" spans="1:8" ht="18.75" customHeight="1">
      <c r="A35" s="18">
        <v>1100106</v>
      </c>
      <c r="B35" s="22" t="s">
        <v>44</v>
      </c>
      <c r="C35" s="20"/>
      <c r="D35" s="20"/>
      <c r="E35" s="36">
        <f t="shared" si="0"/>
        <v>0</v>
      </c>
      <c r="F35" s="37" t="str">
        <f t="shared" si="1"/>
        <v xml:space="preserve"> </v>
      </c>
      <c r="H35" s="39"/>
    </row>
    <row r="36" spans="1:8" ht="18.75" customHeight="1">
      <c r="A36" s="23">
        <v>1100199</v>
      </c>
      <c r="B36" s="23" t="s">
        <v>45</v>
      </c>
      <c r="C36" s="20">
        <v>545</v>
      </c>
      <c r="D36" s="20">
        <v>545</v>
      </c>
      <c r="E36" s="36">
        <f t="shared" si="0"/>
        <v>0</v>
      </c>
      <c r="F36" s="37">
        <f t="shared" si="1"/>
        <v>0</v>
      </c>
      <c r="H36" s="39"/>
    </row>
    <row r="37" spans="1:8" ht="18.75" customHeight="1">
      <c r="A37" s="17">
        <v>11002</v>
      </c>
      <c r="B37" s="15" t="s">
        <v>46</v>
      </c>
      <c r="C37" s="16">
        <f>SUM(C38:C57)</f>
        <v>5723</v>
      </c>
      <c r="D37" s="16">
        <f>SUM(D38:D57)</f>
        <v>4587</v>
      </c>
      <c r="E37" s="34">
        <f t="shared" si="0"/>
        <v>-1136</v>
      </c>
      <c r="F37" s="35">
        <f t="shared" si="1"/>
        <v>-19.849729163026385</v>
      </c>
      <c r="H37" s="39"/>
    </row>
    <row r="38" spans="1:8" ht="18.75" customHeight="1">
      <c r="A38" s="18">
        <v>1100202</v>
      </c>
      <c r="B38" s="22" t="s">
        <v>47</v>
      </c>
      <c r="C38" s="20"/>
      <c r="D38" s="20"/>
      <c r="E38" s="36">
        <f t="shared" si="0"/>
        <v>0</v>
      </c>
      <c r="F38" s="37" t="str">
        <f t="shared" si="1"/>
        <v xml:space="preserve"> </v>
      </c>
      <c r="H38" s="39"/>
    </row>
    <row r="39" spans="1:8" ht="18.75" customHeight="1">
      <c r="A39" s="18">
        <v>1100207</v>
      </c>
      <c r="B39" s="22" t="s">
        <v>3</v>
      </c>
      <c r="C39" s="20"/>
      <c r="D39" s="20"/>
      <c r="E39" s="36">
        <f t="shared" si="0"/>
        <v>0</v>
      </c>
      <c r="F39" s="37" t="str">
        <f t="shared" si="1"/>
        <v xml:space="preserve"> </v>
      </c>
      <c r="H39" s="39"/>
    </row>
    <row r="40" spans="1:8" ht="18.75" customHeight="1">
      <c r="A40" s="24">
        <v>1100208</v>
      </c>
      <c r="B40" s="25" t="s">
        <v>48</v>
      </c>
      <c r="C40" s="20"/>
      <c r="D40" s="20"/>
      <c r="E40" s="36">
        <f t="shared" si="0"/>
        <v>0</v>
      </c>
      <c r="F40" s="37" t="str">
        <f t="shared" si="1"/>
        <v xml:space="preserve"> </v>
      </c>
      <c r="H40" s="39"/>
    </row>
    <row r="41" spans="1:8" ht="18.75" customHeight="1">
      <c r="A41" s="23">
        <v>1100214</v>
      </c>
      <c r="B41" s="26" t="s">
        <v>49</v>
      </c>
      <c r="C41" s="20"/>
      <c r="D41" s="20"/>
      <c r="E41" s="36">
        <f t="shared" si="0"/>
        <v>0</v>
      </c>
      <c r="F41" s="37" t="str">
        <f t="shared" si="1"/>
        <v xml:space="preserve"> </v>
      </c>
      <c r="H41" s="39"/>
    </row>
    <row r="42" spans="1:8" ht="18.75" customHeight="1">
      <c r="A42" s="23">
        <v>1100221</v>
      </c>
      <c r="B42" s="26" t="s">
        <v>4</v>
      </c>
      <c r="C42" s="20"/>
      <c r="D42" s="20"/>
      <c r="E42" s="36">
        <f t="shared" si="0"/>
        <v>0</v>
      </c>
      <c r="F42" s="37" t="str">
        <f t="shared" si="1"/>
        <v xml:space="preserve"> </v>
      </c>
      <c r="H42" s="39"/>
    </row>
    <row r="43" spans="1:8" ht="18.75" customHeight="1">
      <c r="A43" s="23">
        <v>1100222</v>
      </c>
      <c r="B43" s="26" t="s">
        <v>5</v>
      </c>
      <c r="C43" s="20"/>
      <c r="D43" s="20"/>
      <c r="E43" s="36">
        <f t="shared" si="0"/>
        <v>0</v>
      </c>
      <c r="F43" s="37" t="str">
        <f t="shared" si="1"/>
        <v xml:space="preserve"> </v>
      </c>
      <c r="H43" s="39"/>
    </row>
    <row r="44" spans="1:8" ht="18.75" customHeight="1">
      <c r="A44" s="23">
        <v>1100223</v>
      </c>
      <c r="B44" s="26" t="s">
        <v>6</v>
      </c>
      <c r="C44" s="20"/>
      <c r="D44" s="20"/>
      <c r="E44" s="36">
        <f t="shared" si="0"/>
        <v>0</v>
      </c>
      <c r="F44" s="37" t="str">
        <f t="shared" si="1"/>
        <v xml:space="preserve"> </v>
      </c>
      <c r="H44" s="39"/>
    </row>
    <row r="45" spans="1:8" ht="18.75" customHeight="1">
      <c r="A45" s="23">
        <v>1100224</v>
      </c>
      <c r="B45" s="26" t="s">
        <v>7</v>
      </c>
      <c r="C45" s="20"/>
      <c r="D45" s="20"/>
      <c r="E45" s="36">
        <f t="shared" si="0"/>
        <v>0</v>
      </c>
      <c r="F45" s="37" t="str">
        <f t="shared" si="1"/>
        <v xml:space="preserve"> </v>
      </c>
      <c r="H45" s="39"/>
    </row>
    <row r="46" spans="1:8" ht="18.75" customHeight="1">
      <c r="A46" s="23">
        <v>1100227</v>
      </c>
      <c r="B46" s="26" t="s">
        <v>50</v>
      </c>
      <c r="C46" s="20">
        <v>79</v>
      </c>
      <c r="D46" s="20">
        <v>79</v>
      </c>
      <c r="E46" s="36">
        <f t="shared" si="0"/>
        <v>0</v>
      </c>
      <c r="F46" s="37">
        <f t="shared" si="1"/>
        <v>0</v>
      </c>
      <c r="H46" s="39"/>
    </row>
    <row r="47" spans="1:8" ht="18.75" customHeight="1">
      <c r="A47" s="23">
        <v>1100231</v>
      </c>
      <c r="B47" s="26" t="s">
        <v>51</v>
      </c>
      <c r="C47" s="20"/>
      <c r="D47" s="20"/>
      <c r="E47" s="36">
        <f t="shared" si="0"/>
        <v>0</v>
      </c>
      <c r="F47" s="37" t="str">
        <f t="shared" si="1"/>
        <v xml:space="preserve"> </v>
      </c>
      <c r="H47" s="39"/>
    </row>
    <row r="48" spans="1:8" ht="18.75" customHeight="1">
      <c r="A48" s="23">
        <v>1100244</v>
      </c>
      <c r="B48" s="26" t="s">
        <v>52</v>
      </c>
      <c r="C48" s="20"/>
      <c r="D48" s="20"/>
      <c r="E48" s="36">
        <f t="shared" si="0"/>
        <v>0</v>
      </c>
      <c r="F48" s="37" t="str">
        <f t="shared" si="1"/>
        <v xml:space="preserve"> </v>
      </c>
      <c r="H48" s="39"/>
    </row>
    <row r="49" spans="1:8" ht="18.75" customHeight="1">
      <c r="A49" s="23">
        <v>1100245</v>
      </c>
      <c r="B49" s="26" t="s">
        <v>53</v>
      </c>
      <c r="C49" s="20"/>
      <c r="D49" s="20"/>
      <c r="E49" s="36">
        <f t="shared" si="0"/>
        <v>0</v>
      </c>
      <c r="F49" s="37" t="str">
        <f t="shared" si="1"/>
        <v xml:space="preserve"> </v>
      </c>
      <c r="H49" s="39"/>
    </row>
    <row r="50" spans="1:8" ht="18.75" customHeight="1">
      <c r="A50" s="23">
        <v>1100247</v>
      </c>
      <c r="B50" s="26" t="s">
        <v>8</v>
      </c>
      <c r="C50" s="20"/>
      <c r="D50" s="20"/>
      <c r="E50" s="36">
        <f t="shared" si="0"/>
        <v>0</v>
      </c>
      <c r="F50" s="37" t="str">
        <f t="shared" si="1"/>
        <v xml:space="preserve"> </v>
      </c>
      <c r="H50" s="39"/>
    </row>
    <row r="51" spans="1:8" ht="18.75" customHeight="1">
      <c r="A51" s="23">
        <v>1100248</v>
      </c>
      <c r="B51" s="26" t="s">
        <v>9</v>
      </c>
      <c r="C51" s="20"/>
      <c r="D51" s="20"/>
      <c r="E51" s="36">
        <f t="shared" si="0"/>
        <v>0</v>
      </c>
      <c r="F51" s="37" t="str">
        <f t="shared" si="1"/>
        <v xml:space="preserve"> </v>
      </c>
      <c r="H51" s="39"/>
    </row>
    <row r="52" spans="1:8" ht="18.75" customHeight="1">
      <c r="A52" s="23">
        <v>1100249</v>
      </c>
      <c r="B52" s="26" t="s">
        <v>54</v>
      </c>
      <c r="C52" s="20"/>
      <c r="D52" s="20"/>
      <c r="E52" s="36">
        <f t="shared" si="0"/>
        <v>0</v>
      </c>
      <c r="F52" s="37" t="str">
        <f t="shared" si="1"/>
        <v xml:space="preserve"> </v>
      </c>
      <c r="H52" s="39"/>
    </row>
    <row r="53" spans="1:8" ht="18.75" customHeight="1">
      <c r="A53" s="23">
        <v>1100250</v>
      </c>
      <c r="B53" s="26" t="s">
        <v>55</v>
      </c>
      <c r="C53" s="20"/>
      <c r="D53" s="20"/>
      <c r="E53" s="36">
        <f t="shared" si="0"/>
        <v>0</v>
      </c>
      <c r="F53" s="37" t="str">
        <f t="shared" si="1"/>
        <v xml:space="preserve"> </v>
      </c>
      <c r="H53" s="39"/>
    </row>
    <row r="54" spans="1:8" ht="18.75" customHeight="1">
      <c r="A54" s="23">
        <v>1100252</v>
      </c>
      <c r="B54" s="26" t="s">
        <v>56</v>
      </c>
      <c r="C54" s="20"/>
      <c r="D54" s="20"/>
      <c r="E54" s="36">
        <f t="shared" si="0"/>
        <v>0</v>
      </c>
      <c r="F54" s="37" t="str">
        <f t="shared" si="1"/>
        <v xml:space="preserve"> </v>
      </c>
      <c r="H54" s="39"/>
    </row>
    <row r="55" spans="1:8" ht="18.75" customHeight="1">
      <c r="A55" s="23">
        <v>1100253</v>
      </c>
      <c r="B55" s="26" t="s">
        <v>57</v>
      </c>
      <c r="C55" s="20"/>
      <c r="D55" s="20"/>
      <c r="E55" s="36">
        <f t="shared" si="0"/>
        <v>0</v>
      </c>
      <c r="F55" s="37" t="str">
        <f t="shared" si="1"/>
        <v xml:space="preserve"> </v>
      </c>
      <c r="H55" s="39"/>
    </row>
    <row r="56" spans="1:8" ht="18.75" customHeight="1">
      <c r="A56" s="23">
        <v>1100258</v>
      </c>
      <c r="B56" s="26" t="s">
        <v>10</v>
      </c>
      <c r="C56" s="16"/>
      <c r="D56" s="16"/>
      <c r="E56" s="36">
        <f t="shared" si="0"/>
        <v>0</v>
      </c>
      <c r="F56" s="37" t="str">
        <f t="shared" si="1"/>
        <v xml:space="preserve"> </v>
      </c>
      <c r="H56" s="39"/>
    </row>
    <row r="57" spans="1:8" ht="18.75" customHeight="1">
      <c r="A57" s="23">
        <v>1100299</v>
      </c>
      <c r="B57" s="26" t="s">
        <v>58</v>
      </c>
      <c r="C57" s="20">
        <v>5644</v>
      </c>
      <c r="D57" s="20">
        <v>4508</v>
      </c>
      <c r="E57" s="36">
        <f t="shared" si="0"/>
        <v>-1136</v>
      </c>
      <c r="F57" s="37">
        <f t="shared" si="1"/>
        <v>-20.127569099929129</v>
      </c>
      <c r="H57" s="39"/>
    </row>
    <row r="58" spans="1:8" ht="18.75" customHeight="1">
      <c r="A58" s="27">
        <v>11003</v>
      </c>
      <c r="B58" s="27" t="s">
        <v>59</v>
      </c>
      <c r="C58" s="16"/>
      <c r="D58" s="16"/>
      <c r="E58" s="34">
        <f t="shared" si="0"/>
        <v>0</v>
      </c>
      <c r="F58" s="35" t="str">
        <f t="shared" si="1"/>
        <v xml:space="preserve"> </v>
      </c>
      <c r="H58" s="39"/>
    </row>
    <row r="59" spans="1:8" ht="18.75" customHeight="1">
      <c r="A59" s="27" t="s">
        <v>60</v>
      </c>
      <c r="B59" s="27"/>
      <c r="C59" s="16">
        <f>C60</f>
        <v>0</v>
      </c>
      <c r="D59" s="16">
        <f>D60</f>
        <v>0</v>
      </c>
      <c r="E59" s="34">
        <f t="shared" si="0"/>
        <v>0</v>
      </c>
      <c r="F59" s="35" t="str">
        <f t="shared" si="1"/>
        <v xml:space="preserve"> </v>
      </c>
    </row>
    <row r="60" spans="1:8" ht="18.75" customHeight="1">
      <c r="A60" s="27">
        <v>1101101</v>
      </c>
      <c r="B60" s="29" t="s">
        <v>61</v>
      </c>
      <c r="C60" s="16">
        <f>C61</f>
        <v>0</v>
      </c>
      <c r="D60" s="16">
        <f>D61</f>
        <v>0</v>
      </c>
      <c r="E60" s="34">
        <f t="shared" si="0"/>
        <v>0</v>
      </c>
      <c r="F60" s="35" t="str">
        <f t="shared" si="1"/>
        <v xml:space="preserve"> </v>
      </c>
    </row>
    <row r="61" spans="1:8" ht="18.75" customHeight="1">
      <c r="A61" s="23">
        <v>110110101</v>
      </c>
      <c r="B61" s="30" t="s">
        <v>62</v>
      </c>
      <c r="C61" s="20"/>
      <c r="D61" s="20"/>
      <c r="E61" s="36">
        <f t="shared" si="0"/>
        <v>0</v>
      </c>
      <c r="F61" s="37" t="str">
        <f t="shared" si="1"/>
        <v xml:space="preserve"> </v>
      </c>
    </row>
    <row r="62" spans="1:8" ht="18.75" customHeight="1">
      <c r="A62" s="27" t="s">
        <v>63</v>
      </c>
      <c r="B62" s="31"/>
      <c r="C62" s="16">
        <f>C63</f>
        <v>444</v>
      </c>
      <c r="D62" s="16">
        <f>D63</f>
        <v>163</v>
      </c>
      <c r="E62" s="34">
        <f t="shared" si="0"/>
        <v>-281</v>
      </c>
      <c r="F62" s="35">
        <f t="shared" si="1"/>
        <v>-63.288288288288285</v>
      </c>
    </row>
    <row r="63" spans="1:8" ht="18.75" customHeight="1">
      <c r="A63" s="27">
        <v>11008</v>
      </c>
      <c r="B63" s="32" t="s">
        <v>64</v>
      </c>
      <c r="C63" s="20">
        <v>444</v>
      </c>
      <c r="D63" s="20">
        <v>163</v>
      </c>
      <c r="E63" s="36">
        <f t="shared" si="0"/>
        <v>-281</v>
      </c>
      <c r="F63" s="37">
        <f t="shared" si="1"/>
        <v>-63.288288288288285</v>
      </c>
    </row>
    <row r="64" spans="1:8" ht="18.75" customHeight="1">
      <c r="A64" s="17" t="s">
        <v>65</v>
      </c>
      <c r="B64" s="15"/>
      <c r="C64" s="16">
        <f>C65</f>
        <v>0</v>
      </c>
      <c r="D64" s="16">
        <f>D65</f>
        <v>0</v>
      </c>
      <c r="E64" s="36">
        <f t="shared" si="0"/>
        <v>0</v>
      </c>
      <c r="F64" s="37" t="str">
        <f t="shared" si="1"/>
        <v xml:space="preserve"> </v>
      </c>
    </row>
    <row r="65" spans="1:6" ht="18.75" customHeight="1">
      <c r="A65" s="17">
        <v>1100901</v>
      </c>
      <c r="B65" s="15" t="s">
        <v>66</v>
      </c>
      <c r="C65" s="16">
        <f>C66+C67</f>
        <v>0</v>
      </c>
      <c r="D65" s="16">
        <f>D66+D67</f>
        <v>0</v>
      </c>
      <c r="E65" s="34">
        <f t="shared" si="0"/>
        <v>0</v>
      </c>
      <c r="F65" s="35" t="str">
        <f t="shared" si="1"/>
        <v xml:space="preserve"> </v>
      </c>
    </row>
    <row r="66" spans="1:6" ht="18.75" customHeight="1">
      <c r="A66" s="18">
        <v>110090102</v>
      </c>
      <c r="B66" s="19" t="s">
        <v>67</v>
      </c>
      <c r="C66" s="20"/>
      <c r="D66" s="20"/>
      <c r="E66" s="36">
        <f t="shared" si="0"/>
        <v>0</v>
      </c>
      <c r="F66" s="37" t="str">
        <f t="shared" si="1"/>
        <v xml:space="preserve"> </v>
      </c>
    </row>
    <row r="67" spans="1:6" ht="18.75" customHeight="1">
      <c r="A67" s="18">
        <v>110090199</v>
      </c>
      <c r="B67" s="19" t="s">
        <v>68</v>
      </c>
      <c r="C67" s="20"/>
      <c r="D67" s="20"/>
      <c r="E67" s="36">
        <f t="shared" si="0"/>
        <v>0</v>
      </c>
      <c r="F67" s="37" t="str">
        <f t="shared" si="1"/>
        <v xml:space="preserve"> </v>
      </c>
    </row>
    <row r="68" spans="1:6" ht="18.75" customHeight="1">
      <c r="A68" s="139" t="s">
        <v>69</v>
      </c>
      <c r="B68" s="140"/>
      <c r="C68" s="16">
        <f>C69</f>
        <v>0</v>
      </c>
      <c r="D68" s="16">
        <f>D69</f>
        <v>0</v>
      </c>
      <c r="E68" s="34">
        <f t="shared" si="0"/>
        <v>0</v>
      </c>
      <c r="F68" s="35" t="str">
        <f t="shared" si="1"/>
        <v xml:space="preserve"> </v>
      </c>
    </row>
    <row r="69" spans="1:6" ht="18.75" customHeight="1">
      <c r="A69" s="18">
        <v>11015</v>
      </c>
      <c r="B69" s="19" t="s">
        <v>70</v>
      </c>
      <c r="C69" s="20"/>
      <c r="D69" s="20"/>
      <c r="E69" s="36">
        <f t="shared" ref="E69:E70" si="2">D69-C69</f>
        <v>0</v>
      </c>
      <c r="F69" s="35" t="str">
        <f t="shared" ref="F69:F70" si="3">IF(C69&lt;&gt;0,E69/C69*100," ")</f>
        <v xml:space="preserve"> </v>
      </c>
    </row>
    <row r="70" spans="1:6" ht="18.75" customHeight="1">
      <c r="A70" s="141" t="s">
        <v>71</v>
      </c>
      <c r="B70" s="141"/>
      <c r="C70" s="16">
        <f>C5+C30+C59+C62+C64+C68</f>
        <v>18870</v>
      </c>
      <c r="D70" s="16">
        <f>D5+D30+D59+D62+D64+D68</f>
        <v>16857</v>
      </c>
      <c r="E70" s="34">
        <f t="shared" si="2"/>
        <v>-2013</v>
      </c>
      <c r="F70" s="35">
        <f t="shared" si="3"/>
        <v>-10.667726550079491</v>
      </c>
    </row>
  </sheetData>
  <mergeCells count="3">
    <mergeCell ref="A68:B68"/>
    <mergeCell ref="A70:B70"/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366"/>
  <sheetViews>
    <sheetView tabSelected="1" workbookViewId="0">
      <selection sqref="A1:F1355"/>
    </sheetView>
  </sheetViews>
  <sheetFormatPr defaultRowHeight="13.5"/>
  <cols>
    <col min="1" max="1" width="12.5" style="94" customWidth="1"/>
    <col min="2" max="2" width="35.125" style="94" customWidth="1"/>
    <col min="3" max="3" width="12" style="94" customWidth="1"/>
    <col min="4" max="4" width="12.875" style="94" customWidth="1"/>
    <col min="5" max="5" width="11.5" style="94" hidden="1" customWidth="1"/>
    <col min="6" max="6" width="16.125" style="94" customWidth="1"/>
    <col min="7" max="7" width="18.875" style="94" hidden="1" customWidth="1"/>
    <col min="8" max="8" width="43.875" style="94" hidden="1" customWidth="1"/>
    <col min="9" max="9" width="0" style="95" hidden="1" customWidth="1"/>
    <col min="10" max="10" width="0" style="94" hidden="1" customWidth="1"/>
    <col min="11" max="16384" width="9" style="94"/>
  </cols>
  <sheetData>
    <row r="1" spans="1:9" ht="14.25">
      <c r="A1" s="150" t="s">
        <v>1382</v>
      </c>
      <c r="B1" s="130"/>
      <c r="C1" s="130"/>
      <c r="D1" s="130"/>
      <c r="F1" s="130"/>
    </row>
    <row r="2" spans="1:9" ht="32.25" customHeight="1">
      <c r="A2" s="151" t="s">
        <v>1383</v>
      </c>
      <c r="B2" s="151"/>
      <c r="C2" s="151"/>
      <c r="D2" s="151"/>
      <c r="E2" s="143"/>
      <c r="F2" s="151"/>
    </row>
    <row r="3" spans="1:9" ht="18.75" customHeight="1">
      <c r="A3" s="152" t="s">
        <v>76</v>
      </c>
      <c r="B3" s="152"/>
      <c r="C3" s="152"/>
      <c r="D3" s="152"/>
      <c r="E3" s="144"/>
      <c r="F3" s="152"/>
    </row>
    <row r="4" spans="1:9" ht="18.75" customHeight="1">
      <c r="A4" s="130"/>
      <c r="B4" s="130"/>
      <c r="C4" s="153"/>
      <c r="D4" s="153"/>
      <c r="E4" s="96"/>
      <c r="F4" s="153" t="s">
        <v>11</v>
      </c>
    </row>
    <row r="5" spans="1:9" ht="30" customHeight="1">
      <c r="A5" s="154" t="s">
        <v>12</v>
      </c>
      <c r="B5" s="154" t="s">
        <v>13</v>
      </c>
      <c r="C5" s="155" t="s">
        <v>1350</v>
      </c>
      <c r="D5" s="64" t="s">
        <v>1351</v>
      </c>
      <c r="E5" s="97" t="s">
        <v>72</v>
      </c>
      <c r="F5" s="65" t="s">
        <v>73</v>
      </c>
    </row>
    <row r="6" spans="1:9" ht="20.25" customHeight="1">
      <c r="A6" s="156" t="s">
        <v>77</v>
      </c>
      <c r="B6" s="156"/>
      <c r="C6" s="40">
        <f>C7+C236+C276+C295+C385+C437+C493+C550+C686+C760+C839+C862+C973+C1037+C1100+C1120+C1149+C1159+C1204+C1226+C1269+C1325+C1326+C1331+C1339</f>
        <v>17202.915000000001</v>
      </c>
      <c r="D6" s="40">
        <f>D7+D236+D276+D295+D385+D437+D493+D550+D686+D760+D839+D862+D973+D1037+D1100+D1120+D1149+D1159+D1204+D1226+D1269+D1325+D1326+D1331+D1339</f>
        <v>15613.710000000001</v>
      </c>
      <c r="E6" s="99">
        <f>D6-C6</f>
        <v>-1589.2049999999999</v>
      </c>
      <c r="F6" s="35">
        <f>IF(C6&lt;&gt;0,E6/C6*100," ")</f>
        <v>-9.237998327609013</v>
      </c>
    </row>
    <row r="7" spans="1:9" ht="20.25" customHeight="1">
      <c r="A7" s="41">
        <v>201</v>
      </c>
      <c r="B7" s="41" t="s">
        <v>78</v>
      </c>
      <c r="C7" s="157">
        <f>C8+C20+C29+C40+C51+C62+C73+C81+C103+C112+C123+C135+C142+C150+C156+C163+C170+C177+C184+C191+C199+C205+C211+C218+C233+C90</f>
        <v>780.83999999999992</v>
      </c>
      <c r="D7" s="157">
        <f>D8+D20+D29+D40+D51+D62+D73+D81+D103+D112+D123+D135+D142+D150+D156+D163+D170+D177+D184+D191+D199+D205+D211+D218+D233+D90</f>
        <v>2441.6000000000004</v>
      </c>
      <c r="E7" s="99">
        <f t="shared" ref="E7:E70" si="0">D7-C7</f>
        <v>1660.7600000000004</v>
      </c>
      <c r="F7" s="35">
        <f t="shared" ref="F7:F70" si="1">IF(C7&lt;&gt;0,E7/C7*100," ")</f>
        <v>212.68889913426574</v>
      </c>
      <c r="G7" s="100">
        <v>201</v>
      </c>
      <c r="H7" s="100" t="s">
        <v>79</v>
      </c>
      <c r="I7" s="98"/>
    </row>
    <row r="8" spans="1:9" ht="20.25" customHeight="1">
      <c r="A8" s="41">
        <v>20101</v>
      </c>
      <c r="B8" s="41" t="s">
        <v>80</v>
      </c>
      <c r="C8" s="158">
        <f>SUM(C9:C19)</f>
        <v>51.46</v>
      </c>
      <c r="D8" s="158">
        <f>SUM(D9:D19)</f>
        <v>30</v>
      </c>
      <c r="E8" s="99">
        <f t="shared" si="0"/>
        <v>-21.46</v>
      </c>
      <c r="F8" s="35">
        <f t="shared" si="1"/>
        <v>-41.702293043140301</v>
      </c>
      <c r="G8" s="100">
        <v>20101</v>
      </c>
      <c r="H8" s="100" t="s">
        <v>81</v>
      </c>
      <c r="I8" s="98"/>
    </row>
    <row r="9" spans="1:9" ht="20.25" hidden="1" customHeight="1">
      <c r="A9" s="110">
        <v>2010101</v>
      </c>
      <c r="B9" s="111" t="s">
        <v>82</v>
      </c>
      <c r="C9" s="112">
        <f>I9</f>
        <v>0</v>
      </c>
      <c r="D9" s="112"/>
      <c r="E9" s="113">
        <f t="shared" si="0"/>
        <v>0</v>
      </c>
      <c r="F9" s="114" t="str">
        <f t="shared" si="1"/>
        <v xml:space="preserve"> </v>
      </c>
      <c r="G9" s="101">
        <v>2010101</v>
      </c>
      <c r="H9" s="102" t="s">
        <v>82</v>
      </c>
      <c r="I9" s="98"/>
    </row>
    <row r="10" spans="1:9" ht="20.25" hidden="1" customHeight="1">
      <c r="A10" s="110">
        <v>2010102</v>
      </c>
      <c r="B10" s="111" t="s">
        <v>83</v>
      </c>
      <c r="C10" s="112">
        <f>I10</f>
        <v>0</v>
      </c>
      <c r="D10" s="112"/>
      <c r="E10" s="113">
        <f t="shared" si="0"/>
        <v>0</v>
      </c>
      <c r="F10" s="114" t="str">
        <f t="shared" si="1"/>
        <v xml:space="preserve"> </v>
      </c>
      <c r="G10" s="101">
        <v>2010102</v>
      </c>
      <c r="H10" s="102" t="s">
        <v>83</v>
      </c>
      <c r="I10" s="98"/>
    </row>
    <row r="11" spans="1:9" ht="20.25" hidden="1" customHeight="1">
      <c r="A11" s="110">
        <v>2010103</v>
      </c>
      <c r="B11" s="111" t="s">
        <v>84</v>
      </c>
      <c r="C11" s="112">
        <f>I11</f>
        <v>0</v>
      </c>
      <c r="D11" s="112"/>
      <c r="E11" s="113">
        <f t="shared" si="0"/>
        <v>0</v>
      </c>
      <c r="F11" s="114" t="str">
        <f t="shared" si="1"/>
        <v xml:space="preserve"> </v>
      </c>
      <c r="G11" s="101">
        <v>2010103</v>
      </c>
      <c r="H11" s="102" t="s">
        <v>84</v>
      </c>
      <c r="I11" s="98"/>
    </row>
    <row r="12" spans="1:9" ht="20.25" hidden="1" customHeight="1">
      <c r="A12" s="110">
        <v>2010104</v>
      </c>
      <c r="B12" s="111" t="s">
        <v>85</v>
      </c>
      <c r="C12" s="112">
        <f>I12</f>
        <v>0</v>
      </c>
      <c r="D12" s="112"/>
      <c r="E12" s="113">
        <f t="shared" si="0"/>
        <v>0</v>
      </c>
      <c r="F12" s="114" t="str">
        <f t="shared" si="1"/>
        <v xml:space="preserve"> </v>
      </c>
      <c r="G12" s="101">
        <v>2010104</v>
      </c>
      <c r="H12" s="102" t="s">
        <v>85</v>
      </c>
      <c r="I12" s="98"/>
    </row>
    <row r="13" spans="1:9" ht="20.25" customHeight="1">
      <c r="A13" s="42">
        <v>2010105</v>
      </c>
      <c r="B13" s="43" t="s">
        <v>86</v>
      </c>
      <c r="C13" s="159">
        <v>1.2</v>
      </c>
      <c r="D13" s="159"/>
      <c r="E13" s="103">
        <f t="shared" si="0"/>
        <v>-1.2</v>
      </c>
      <c r="F13" s="37">
        <f t="shared" si="1"/>
        <v>-100</v>
      </c>
      <c r="G13" s="101">
        <v>2010105</v>
      </c>
      <c r="H13" s="102" t="s">
        <v>86</v>
      </c>
      <c r="I13" s="98"/>
    </row>
    <row r="14" spans="1:9" ht="20.25" hidden="1" customHeight="1">
      <c r="A14" s="110">
        <v>2010106</v>
      </c>
      <c r="B14" s="111" t="s">
        <v>87</v>
      </c>
      <c r="C14" s="115">
        <v>0</v>
      </c>
      <c r="D14" s="112"/>
      <c r="E14" s="113">
        <f t="shared" si="0"/>
        <v>0</v>
      </c>
      <c r="F14" s="114">
        <f>IF(C19&lt;&gt;0,E14/C19*100," ")</f>
        <v>0</v>
      </c>
      <c r="G14" s="101">
        <v>2010106</v>
      </c>
      <c r="H14" s="102" t="s">
        <v>87</v>
      </c>
      <c r="I14" s="98"/>
    </row>
    <row r="15" spans="1:9" ht="20.25" hidden="1" customHeight="1">
      <c r="A15" s="110">
        <v>2010107</v>
      </c>
      <c r="B15" s="111" t="s">
        <v>88</v>
      </c>
      <c r="C15" s="112">
        <f>I15</f>
        <v>0</v>
      </c>
      <c r="D15" s="112"/>
      <c r="E15" s="113">
        <f t="shared" si="0"/>
        <v>0</v>
      </c>
      <c r="F15" s="114" t="str">
        <f t="shared" si="1"/>
        <v xml:space="preserve"> </v>
      </c>
      <c r="G15" s="101">
        <v>2010107</v>
      </c>
      <c r="H15" s="102" t="s">
        <v>88</v>
      </c>
      <c r="I15" s="98"/>
    </row>
    <row r="16" spans="1:9" ht="20.25" hidden="1" customHeight="1">
      <c r="A16" s="110">
        <v>2010108</v>
      </c>
      <c r="B16" s="111" t="s">
        <v>89</v>
      </c>
      <c r="C16" s="112">
        <f>I16</f>
        <v>0</v>
      </c>
      <c r="D16" s="112"/>
      <c r="E16" s="113">
        <f t="shared" si="0"/>
        <v>0</v>
      </c>
      <c r="F16" s="114" t="str">
        <f t="shared" si="1"/>
        <v xml:space="preserve"> </v>
      </c>
      <c r="G16" s="101">
        <v>2010108</v>
      </c>
      <c r="H16" s="102" t="s">
        <v>89</v>
      </c>
      <c r="I16" s="98"/>
    </row>
    <row r="17" spans="1:9" ht="20.25" hidden="1" customHeight="1">
      <c r="A17" s="110">
        <v>2010109</v>
      </c>
      <c r="B17" s="111" t="s">
        <v>90</v>
      </c>
      <c r="C17" s="112">
        <f>I17</f>
        <v>0</v>
      </c>
      <c r="D17" s="112"/>
      <c r="E17" s="113">
        <f t="shared" si="0"/>
        <v>0</v>
      </c>
      <c r="F17" s="114" t="str">
        <f t="shared" si="1"/>
        <v xml:space="preserve"> </v>
      </c>
      <c r="G17" s="101">
        <v>2010109</v>
      </c>
      <c r="H17" s="102" t="s">
        <v>90</v>
      </c>
      <c r="I17" s="98"/>
    </row>
    <row r="18" spans="1:9" ht="20.25" hidden="1" customHeight="1">
      <c r="A18" s="110">
        <v>2010150</v>
      </c>
      <c r="B18" s="111" t="s">
        <v>91</v>
      </c>
      <c r="C18" s="112">
        <f>I18</f>
        <v>0</v>
      </c>
      <c r="D18" s="112"/>
      <c r="E18" s="113">
        <f t="shared" si="0"/>
        <v>0</v>
      </c>
      <c r="F18" s="114" t="str">
        <f t="shared" si="1"/>
        <v xml:space="preserve"> </v>
      </c>
      <c r="G18" s="101">
        <v>2010150</v>
      </c>
      <c r="H18" s="102" t="s">
        <v>91</v>
      </c>
      <c r="I18" s="98"/>
    </row>
    <row r="19" spans="1:9" ht="20.25" customHeight="1">
      <c r="A19" s="42">
        <v>2010199</v>
      </c>
      <c r="B19" s="43" t="s">
        <v>92</v>
      </c>
      <c r="C19" s="159">
        <v>50.26</v>
      </c>
      <c r="D19" s="159">
        <v>30</v>
      </c>
      <c r="E19" s="103">
        <f t="shared" si="0"/>
        <v>-20.259999999999998</v>
      </c>
      <c r="F19" s="35">
        <f t="shared" si="1"/>
        <v>-40.310385992837247</v>
      </c>
      <c r="G19" s="101">
        <v>2010199</v>
      </c>
      <c r="H19" s="102" t="s">
        <v>92</v>
      </c>
      <c r="I19" s="98"/>
    </row>
    <row r="20" spans="1:9" ht="20.25" customHeight="1">
      <c r="A20" s="41">
        <v>20102</v>
      </c>
      <c r="B20" s="41" t="s">
        <v>93</v>
      </c>
      <c r="C20" s="158">
        <f>SUM(C21:C28)</f>
        <v>0</v>
      </c>
      <c r="D20" s="158">
        <f>SUM(D21:D28)</f>
        <v>3</v>
      </c>
      <c r="E20" s="99">
        <f t="shared" si="0"/>
        <v>3</v>
      </c>
      <c r="F20" s="35" t="str">
        <f t="shared" si="1"/>
        <v xml:space="preserve"> </v>
      </c>
      <c r="G20" s="100">
        <v>20102</v>
      </c>
      <c r="H20" s="100" t="s">
        <v>93</v>
      </c>
      <c r="I20" s="98"/>
    </row>
    <row r="21" spans="1:9" ht="20.25" hidden="1" customHeight="1">
      <c r="A21" s="110">
        <v>2010201</v>
      </c>
      <c r="B21" s="111" t="s">
        <v>82</v>
      </c>
      <c r="C21" s="112">
        <f t="shared" ref="C21:C28" si="2">I21</f>
        <v>0</v>
      </c>
      <c r="D21" s="112"/>
      <c r="E21" s="113">
        <f t="shared" si="0"/>
        <v>0</v>
      </c>
      <c r="F21" s="114" t="str">
        <f t="shared" si="1"/>
        <v xml:space="preserve"> </v>
      </c>
      <c r="G21" s="101">
        <v>2010201</v>
      </c>
      <c r="H21" s="102" t="s">
        <v>82</v>
      </c>
      <c r="I21" s="98"/>
    </row>
    <row r="22" spans="1:9" ht="20.25" hidden="1" customHeight="1">
      <c r="A22" s="110">
        <v>2010202</v>
      </c>
      <c r="B22" s="111" t="s">
        <v>83</v>
      </c>
      <c r="C22" s="112">
        <f t="shared" si="2"/>
        <v>0</v>
      </c>
      <c r="D22" s="112"/>
      <c r="E22" s="113">
        <f t="shared" si="0"/>
        <v>0</v>
      </c>
      <c r="F22" s="114" t="str">
        <f t="shared" si="1"/>
        <v xml:space="preserve"> </v>
      </c>
      <c r="G22" s="101">
        <v>2010202</v>
      </c>
      <c r="H22" s="102" t="s">
        <v>83</v>
      </c>
      <c r="I22" s="98"/>
    </row>
    <row r="23" spans="1:9" ht="20.25" hidden="1" customHeight="1">
      <c r="A23" s="110">
        <v>2010203</v>
      </c>
      <c r="B23" s="111" t="s">
        <v>84</v>
      </c>
      <c r="C23" s="112">
        <f t="shared" si="2"/>
        <v>0</v>
      </c>
      <c r="D23" s="112"/>
      <c r="E23" s="113">
        <f t="shared" si="0"/>
        <v>0</v>
      </c>
      <c r="F23" s="114" t="str">
        <f t="shared" si="1"/>
        <v xml:space="preserve"> </v>
      </c>
      <c r="G23" s="101">
        <v>2010203</v>
      </c>
      <c r="H23" s="102" t="s">
        <v>84</v>
      </c>
      <c r="I23" s="98"/>
    </row>
    <row r="24" spans="1:9" ht="20.25" hidden="1" customHeight="1">
      <c r="A24" s="110">
        <v>2010204</v>
      </c>
      <c r="B24" s="111" t="s">
        <v>94</v>
      </c>
      <c r="C24" s="112">
        <f t="shared" si="2"/>
        <v>0</v>
      </c>
      <c r="D24" s="112"/>
      <c r="E24" s="113">
        <f t="shared" si="0"/>
        <v>0</v>
      </c>
      <c r="F24" s="114" t="str">
        <f t="shared" si="1"/>
        <v xml:space="preserve"> </v>
      </c>
      <c r="G24" s="101">
        <v>2010204</v>
      </c>
      <c r="H24" s="102" t="s">
        <v>94</v>
      </c>
      <c r="I24" s="98"/>
    </row>
    <row r="25" spans="1:9" ht="20.25" hidden="1" customHeight="1">
      <c r="A25" s="110">
        <v>2010205</v>
      </c>
      <c r="B25" s="111" t="s">
        <v>95</v>
      </c>
      <c r="C25" s="112">
        <f t="shared" si="2"/>
        <v>0</v>
      </c>
      <c r="D25" s="112"/>
      <c r="E25" s="113">
        <f t="shared" si="0"/>
        <v>0</v>
      </c>
      <c r="F25" s="114" t="str">
        <f t="shared" si="1"/>
        <v xml:space="preserve"> </v>
      </c>
      <c r="G25" s="101">
        <v>2010205</v>
      </c>
      <c r="H25" s="102" t="s">
        <v>95</v>
      </c>
      <c r="I25" s="98"/>
    </row>
    <row r="26" spans="1:9" ht="20.25" hidden="1" customHeight="1">
      <c r="A26" s="110">
        <v>2010206</v>
      </c>
      <c r="B26" s="111" t="s">
        <v>96</v>
      </c>
      <c r="C26" s="112">
        <f t="shared" si="2"/>
        <v>0</v>
      </c>
      <c r="D26" s="112"/>
      <c r="E26" s="113">
        <f t="shared" si="0"/>
        <v>0</v>
      </c>
      <c r="F26" s="114" t="str">
        <f t="shared" si="1"/>
        <v xml:space="preserve"> </v>
      </c>
      <c r="G26" s="101">
        <v>2010206</v>
      </c>
      <c r="H26" s="102" t="s">
        <v>96</v>
      </c>
      <c r="I26" s="98"/>
    </row>
    <row r="27" spans="1:9" ht="20.25" hidden="1" customHeight="1">
      <c r="A27" s="110">
        <v>2010250</v>
      </c>
      <c r="B27" s="111" t="s">
        <v>91</v>
      </c>
      <c r="C27" s="112">
        <f t="shared" si="2"/>
        <v>0</v>
      </c>
      <c r="D27" s="112"/>
      <c r="E27" s="113">
        <f t="shared" si="0"/>
        <v>0</v>
      </c>
      <c r="F27" s="114" t="str">
        <f t="shared" si="1"/>
        <v xml:space="preserve"> </v>
      </c>
      <c r="G27" s="101">
        <v>2010250</v>
      </c>
      <c r="H27" s="102" t="s">
        <v>91</v>
      </c>
      <c r="I27" s="98"/>
    </row>
    <row r="28" spans="1:9" ht="20.25" customHeight="1">
      <c r="A28" s="42">
        <v>2010299</v>
      </c>
      <c r="B28" s="43" t="s">
        <v>97</v>
      </c>
      <c r="C28" s="159">
        <f t="shared" si="2"/>
        <v>0</v>
      </c>
      <c r="D28" s="159">
        <v>3</v>
      </c>
      <c r="E28" s="103">
        <f t="shared" si="0"/>
        <v>3</v>
      </c>
      <c r="F28" s="37" t="str">
        <f t="shared" si="1"/>
        <v xml:space="preserve"> </v>
      </c>
      <c r="G28" s="101">
        <v>2010299</v>
      </c>
      <c r="H28" s="102" t="s">
        <v>97</v>
      </c>
      <c r="I28" s="98"/>
    </row>
    <row r="29" spans="1:9" ht="20.25" customHeight="1">
      <c r="A29" s="41">
        <v>20103</v>
      </c>
      <c r="B29" s="41" t="s">
        <v>98</v>
      </c>
      <c r="C29" s="158">
        <f>SUM(C30:C39)</f>
        <v>307.16999999999996</v>
      </c>
      <c r="D29" s="158">
        <f>SUM(D30:D39)</f>
        <v>1936.8000000000002</v>
      </c>
      <c r="E29" s="99">
        <f t="shared" si="0"/>
        <v>1629.63</v>
      </c>
      <c r="F29" s="35">
        <f t="shared" si="1"/>
        <v>530.53032522707304</v>
      </c>
      <c r="G29" s="100">
        <v>20103</v>
      </c>
      <c r="H29" s="100" t="s">
        <v>98</v>
      </c>
      <c r="I29" s="98"/>
    </row>
    <row r="30" spans="1:9" ht="20.25" customHeight="1">
      <c r="A30" s="42">
        <v>2010301</v>
      </c>
      <c r="B30" s="43" t="s">
        <v>82</v>
      </c>
      <c r="C30" s="159">
        <f t="shared" ref="C30:C37" si="3">I30</f>
        <v>0</v>
      </c>
      <c r="D30" s="159">
        <v>1481.4</v>
      </c>
      <c r="E30" s="103">
        <f t="shared" si="0"/>
        <v>1481.4</v>
      </c>
      <c r="F30" s="35" t="str">
        <f t="shared" si="1"/>
        <v xml:space="preserve"> </v>
      </c>
      <c r="G30" s="101">
        <v>2010301</v>
      </c>
      <c r="H30" s="102" t="s">
        <v>82</v>
      </c>
      <c r="I30" s="98"/>
    </row>
    <row r="31" spans="1:9" ht="20.25" customHeight="1">
      <c r="A31" s="42">
        <v>2010302</v>
      </c>
      <c r="B31" s="43" t="s">
        <v>83</v>
      </c>
      <c r="C31" s="159">
        <f t="shared" si="3"/>
        <v>0</v>
      </c>
      <c r="D31" s="159">
        <v>57</v>
      </c>
      <c r="E31" s="103">
        <f t="shared" si="0"/>
        <v>57</v>
      </c>
      <c r="F31" s="35" t="str">
        <f t="shared" si="1"/>
        <v xml:space="preserve"> </v>
      </c>
      <c r="G31" s="101">
        <v>2010302</v>
      </c>
      <c r="H31" s="102" t="s">
        <v>83</v>
      </c>
      <c r="I31" s="98"/>
    </row>
    <row r="32" spans="1:9" ht="20.25" hidden="1" customHeight="1">
      <c r="A32" s="110">
        <v>2010303</v>
      </c>
      <c r="B32" s="111" t="s">
        <v>84</v>
      </c>
      <c r="C32" s="112">
        <f t="shared" si="3"/>
        <v>0</v>
      </c>
      <c r="D32" s="112"/>
      <c r="E32" s="113">
        <f t="shared" si="0"/>
        <v>0</v>
      </c>
      <c r="F32" s="114" t="str">
        <f t="shared" si="1"/>
        <v xml:space="preserve"> </v>
      </c>
      <c r="G32" s="101">
        <v>2010303</v>
      </c>
      <c r="H32" s="102" t="s">
        <v>84</v>
      </c>
      <c r="I32" s="98"/>
    </row>
    <row r="33" spans="1:9" ht="20.25" hidden="1" customHeight="1">
      <c r="A33" s="110">
        <v>2010304</v>
      </c>
      <c r="B33" s="111" t="s">
        <v>99</v>
      </c>
      <c r="C33" s="112">
        <f t="shared" si="3"/>
        <v>0</v>
      </c>
      <c r="D33" s="112"/>
      <c r="E33" s="113">
        <f t="shared" si="0"/>
        <v>0</v>
      </c>
      <c r="F33" s="114" t="str">
        <f t="shared" si="1"/>
        <v xml:space="preserve"> </v>
      </c>
      <c r="G33" s="101">
        <v>2010304</v>
      </c>
      <c r="H33" s="102" t="s">
        <v>99</v>
      </c>
      <c r="I33" s="98"/>
    </row>
    <row r="34" spans="1:9" ht="20.25" hidden="1" customHeight="1">
      <c r="A34" s="110">
        <v>2010305</v>
      </c>
      <c r="B34" s="111" t="s">
        <v>100</v>
      </c>
      <c r="C34" s="112">
        <f t="shared" si="3"/>
        <v>0</v>
      </c>
      <c r="D34" s="112"/>
      <c r="E34" s="113">
        <f t="shared" si="0"/>
        <v>0</v>
      </c>
      <c r="F34" s="114" t="str">
        <f t="shared" si="1"/>
        <v xml:space="preserve"> </v>
      </c>
      <c r="G34" s="101">
        <v>2010305</v>
      </c>
      <c r="H34" s="102" t="s">
        <v>101</v>
      </c>
      <c r="I34" s="98"/>
    </row>
    <row r="35" spans="1:9" ht="20.25" hidden="1" customHeight="1">
      <c r="A35" s="110">
        <v>2010306</v>
      </c>
      <c r="B35" s="111" t="s">
        <v>102</v>
      </c>
      <c r="C35" s="112">
        <f t="shared" si="3"/>
        <v>0</v>
      </c>
      <c r="D35" s="112"/>
      <c r="E35" s="113">
        <f t="shared" si="0"/>
        <v>0</v>
      </c>
      <c r="F35" s="114" t="str">
        <f t="shared" si="1"/>
        <v xml:space="preserve"> </v>
      </c>
      <c r="G35" s="101">
        <v>2010306</v>
      </c>
      <c r="H35" s="102" t="s">
        <v>102</v>
      </c>
      <c r="I35" s="98"/>
    </row>
    <row r="36" spans="1:9" ht="20.25" hidden="1" customHeight="1">
      <c r="A36" s="110">
        <v>2010308</v>
      </c>
      <c r="B36" s="111" t="s">
        <v>103</v>
      </c>
      <c r="C36" s="112">
        <f t="shared" si="3"/>
        <v>0</v>
      </c>
      <c r="D36" s="112"/>
      <c r="E36" s="113">
        <f t="shared" si="0"/>
        <v>0</v>
      </c>
      <c r="F36" s="114" t="str">
        <f t="shared" si="1"/>
        <v xml:space="preserve"> </v>
      </c>
      <c r="G36" s="101">
        <v>2010308</v>
      </c>
      <c r="H36" s="102" t="s">
        <v>103</v>
      </c>
      <c r="I36" s="98"/>
    </row>
    <row r="37" spans="1:9" ht="20.25" hidden="1" customHeight="1">
      <c r="A37" s="110">
        <v>2010309</v>
      </c>
      <c r="B37" s="111" t="s">
        <v>104</v>
      </c>
      <c r="C37" s="112">
        <f t="shared" si="3"/>
        <v>0</v>
      </c>
      <c r="D37" s="112"/>
      <c r="E37" s="113">
        <f t="shared" si="0"/>
        <v>0</v>
      </c>
      <c r="F37" s="114" t="str">
        <f t="shared" si="1"/>
        <v xml:space="preserve"> </v>
      </c>
      <c r="G37" s="101">
        <v>2010309</v>
      </c>
      <c r="H37" s="102" t="s">
        <v>104</v>
      </c>
      <c r="I37" s="98"/>
    </row>
    <row r="38" spans="1:9" ht="20.25" customHeight="1">
      <c r="A38" s="42">
        <v>2010350</v>
      </c>
      <c r="B38" s="43" t="s">
        <v>91</v>
      </c>
      <c r="C38" s="159">
        <v>59.94</v>
      </c>
      <c r="D38" s="159">
        <v>116.7</v>
      </c>
      <c r="E38" s="103">
        <f t="shared" si="0"/>
        <v>56.760000000000005</v>
      </c>
      <c r="F38" s="37">
        <f t="shared" si="1"/>
        <v>94.694694694694704</v>
      </c>
      <c r="G38" s="101">
        <v>2010350</v>
      </c>
      <c r="H38" s="102" t="s">
        <v>91</v>
      </c>
      <c r="I38" s="98"/>
    </row>
    <row r="39" spans="1:9" ht="25.5" customHeight="1">
      <c r="A39" s="42">
        <v>2010399</v>
      </c>
      <c r="B39" s="43" t="s">
        <v>105</v>
      </c>
      <c r="C39" s="159">
        <v>247.23</v>
      </c>
      <c r="D39" s="159">
        <v>281.7</v>
      </c>
      <c r="E39" s="103">
        <f t="shared" si="0"/>
        <v>34.47</v>
      </c>
      <c r="F39" s="37">
        <f t="shared" si="1"/>
        <v>13.942482708409173</v>
      </c>
      <c r="G39" s="101">
        <v>2010399</v>
      </c>
      <c r="H39" s="102" t="s">
        <v>105</v>
      </c>
      <c r="I39" s="98"/>
    </row>
    <row r="40" spans="1:9" ht="20.25" hidden="1" customHeight="1">
      <c r="A40" s="116">
        <v>20104</v>
      </c>
      <c r="B40" s="116" t="s">
        <v>106</v>
      </c>
      <c r="C40" s="117">
        <f>SUM(C41:C50)</f>
        <v>0</v>
      </c>
      <c r="D40" s="117">
        <f>SUM(D41:D50)</f>
        <v>0</v>
      </c>
      <c r="E40" s="118">
        <f t="shared" si="0"/>
        <v>0</v>
      </c>
      <c r="F40" s="119" t="str">
        <f t="shared" si="1"/>
        <v xml:space="preserve"> </v>
      </c>
      <c r="G40" s="100">
        <v>20104</v>
      </c>
      <c r="H40" s="100" t="s">
        <v>106</v>
      </c>
      <c r="I40" s="98"/>
    </row>
    <row r="41" spans="1:9" ht="20.25" hidden="1" customHeight="1">
      <c r="A41" s="110">
        <v>2010401</v>
      </c>
      <c r="B41" s="111" t="s">
        <v>82</v>
      </c>
      <c r="C41" s="112">
        <f t="shared" ref="C41:C50" si="4">I41</f>
        <v>0</v>
      </c>
      <c r="D41" s="112"/>
      <c r="E41" s="113">
        <f t="shared" si="0"/>
        <v>0</v>
      </c>
      <c r="F41" s="114" t="str">
        <f t="shared" si="1"/>
        <v xml:space="preserve"> </v>
      </c>
      <c r="G41" s="101">
        <v>2010401</v>
      </c>
      <c r="H41" s="102" t="s">
        <v>82</v>
      </c>
      <c r="I41" s="98"/>
    </row>
    <row r="42" spans="1:9" ht="20.25" hidden="1" customHeight="1">
      <c r="A42" s="110">
        <v>2010402</v>
      </c>
      <c r="B42" s="111" t="s">
        <v>83</v>
      </c>
      <c r="C42" s="112">
        <f t="shared" si="4"/>
        <v>0</v>
      </c>
      <c r="D42" s="112"/>
      <c r="E42" s="113">
        <f t="shared" si="0"/>
        <v>0</v>
      </c>
      <c r="F42" s="114" t="str">
        <f t="shared" si="1"/>
        <v xml:space="preserve"> </v>
      </c>
      <c r="G42" s="101">
        <v>2010402</v>
      </c>
      <c r="H42" s="102" t="s">
        <v>83</v>
      </c>
      <c r="I42" s="98"/>
    </row>
    <row r="43" spans="1:9" ht="20.25" hidden="1" customHeight="1">
      <c r="A43" s="110">
        <v>2010403</v>
      </c>
      <c r="B43" s="111" t="s">
        <v>84</v>
      </c>
      <c r="C43" s="112">
        <f t="shared" si="4"/>
        <v>0</v>
      </c>
      <c r="D43" s="112"/>
      <c r="E43" s="113">
        <f t="shared" si="0"/>
        <v>0</v>
      </c>
      <c r="F43" s="114" t="str">
        <f t="shared" si="1"/>
        <v xml:space="preserve"> </v>
      </c>
      <c r="G43" s="101">
        <v>2010403</v>
      </c>
      <c r="H43" s="102" t="s">
        <v>84</v>
      </c>
      <c r="I43" s="98"/>
    </row>
    <row r="44" spans="1:9" ht="20.25" hidden="1" customHeight="1">
      <c r="A44" s="110">
        <v>2010404</v>
      </c>
      <c r="B44" s="111" t="s">
        <v>107</v>
      </c>
      <c r="C44" s="112">
        <f t="shared" si="4"/>
        <v>0</v>
      </c>
      <c r="D44" s="112"/>
      <c r="E44" s="113">
        <f t="shared" si="0"/>
        <v>0</v>
      </c>
      <c r="F44" s="114" t="str">
        <f t="shared" si="1"/>
        <v xml:space="preserve"> </v>
      </c>
      <c r="G44" s="101">
        <v>2010404</v>
      </c>
      <c r="H44" s="102" t="s">
        <v>107</v>
      </c>
      <c r="I44" s="98"/>
    </row>
    <row r="45" spans="1:9" ht="20.25" hidden="1" customHeight="1">
      <c r="A45" s="110">
        <v>2010405</v>
      </c>
      <c r="B45" s="111" t="s">
        <v>108</v>
      </c>
      <c r="C45" s="112">
        <f t="shared" si="4"/>
        <v>0</v>
      </c>
      <c r="D45" s="112"/>
      <c r="E45" s="113">
        <f t="shared" si="0"/>
        <v>0</v>
      </c>
      <c r="F45" s="114" t="str">
        <f t="shared" si="1"/>
        <v xml:space="preserve"> </v>
      </c>
      <c r="G45" s="101">
        <v>2010405</v>
      </c>
      <c r="H45" s="102" t="s">
        <v>108</v>
      </c>
      <c r="I45" s="98"/>
    </row>
    <row r="46" spans="1:9" ht="20.25" hidden="1" customHeight="1">
      <c r="A46" s="110">
        <v>2010406</v>
      </c>
      <c r="B46" s="111" t="s">
        <v>109</v>
      </c>
      <c r="C46" s="112">
        <f t="shared" si="4"/>
        <v>0</v>
      </c>
      <c r="D46" s="112"/>
      <c r="E46" s="113">
        <f t="shared" si="0"/>
        <v>0</v>
      </c>
      <c r="F46" s="114" t="str">
        <f t="shared" si="1"/>
        <v xml:space="preserve"> </v>
      </c>
      <c r="G46" s="101">
        <v>2010406</v>
      </c>
      <c r="H46" s="102" t="s">
        <v>109</v>
      </c>
      <c r="I46" s="98"/>
    </row>
    <row r="47" spans="1:9" ht="20.25" hidden="1" customHeight="1">
      <c r="A47" s="110">
        <v>2010407</v>
      </c>
      <c r="B47" s="111" t="s">
        <v>110</v>
      </c>
      <c r="C47" s="112">
        <f t="shared" si="4"/>
        <v>0</v>
      </c>
      <c r="D47" s="112"/>
      <c r="E47" s="113">
        <f t="shared" si="0"/>
        <v>0</v>
      </c>
      <c r="F47" s="114" t="str">
        <f t="shared" si="1"/>
        <v xml:space="preserve"> </v>
      </c>
      <c r="G47" s="101">
        <v>2010407</v>
      </c>
      <c r="H47" s="102" t="s">
        <v>110</v>
      </c>
      <c r="I47" s="98"/>
    </row>
    <row r="48" spans="1:9" ht="20.25" hidden="1" customHeight="1">
      <c r="A48" s="110">
        <v>2010408</v>
      </c>
      <c r="B48" s="111" t="s">
        <v>111</v>
      </c>
      <c r="C48" s="112">
        <f t="shared" si="4"/>
        <v>0</v>
      </c>
      <c r="D48" s="112"/>
      <c r="E48" s="113">
        <f t="shared" si="0"/>
        <v>0</v>
      </c>
      <c r="F48" s="114" t="str">
        <f t="shared" si="1"/>
        <v xml:space="preserve"> </v>
      </c>
      <c r="G48" s="101">
        <v>2010408</v>
      </c>
      <c r="H48" s="102" t="s">
        <v>111</v>
      </c>
      <c r="I48" s="98"/>
    </row>
    <row r="49" spans="1:9" ht="20.25" hidden="1" customHeight="1">
      <c r="A49" s="110">
        <v>2010450</v>
      </c>
      <c r="B49" s="111" t="s">
        <v>91</v>
      </c>
      <c r="C49" s="112">
        <f t="shared" si="4"/>
        <v>0</v>
      </c>
      <c r="D49" s="112"/>
      <c r="E49" s="113">
        <f t="shared" si="0"/>
        <v>0</v>
      </c>
      <c r="F49" s="114" t="str">
        <f t="shared" si="1"/>
        <v xml:space="preserve"> </v>
      </c>
      <c r="G49" s="101">
        <v>2010450</v>
      </c>
      <c r="H49" s="102" t="s">
        <v>91</v>
      </c>
      <c r="I49" s="98"/>
    </row>
    <row r="50" spans="1:9" ht="20.25" hidden="1" customHeight="1">
      <c r="A50" s="110">
        <v>2010499</v>
      </c>
      <c r="B50" s="111" t="s">
        <v>112</v>
      </c>
      <c r="C50" s="112">
        <f t="shared" si="4"/>
        <v>0</v>
      </c>
      <c r="D50" s="112"/>
      <c r="E50" s="113">
        <f t="shared" si="0"/>
        <v>0</v>
      </c>
      <c r="F50" s="114" t="str">
        <f t="shared" si="1"/>
        <v xml:space="preserve"> </v>
      </c>
      <c r="G50" s="101">
        <v>2010499</v>
      </c>
      <c r="H50" s="102" t="s">
        <v>112</v>
      </c>
      <c r="I50" s="98"/>
    </row>
    <row r="51" spans="1:9" ht="20.25" customHeight="1">
      <c r="A51" s="41">
        <v>20105</v>
      </c>
      <c r="B51" s="41" t="s">
        <v>113</v>
      </c>
      <c r="C51" s="158">
        <f>SUM(C52:C61)</f>
        <v>2.2999999999999998</v>
      </c>
      <c r="D51" s="158">
        <f>SUM(D52:D61)</f>
        <v>0</v>
      </c>
      <c r="E51" s="99">
        <f t="shared" si="0"/>
        <v>-2.2999999999999998</v>
      </c>
      <c r="F51" s="35">
        <f t="shared" si="1"/>
        <v>-100</v>
      </c>
      <c r="G51" s="100">
        <v>20105</v>
      </c>
      <c r="H51" s="100" t="s">
        <v>113</v>
      </c>
      <c r="I51" s="98"/>
    </row>
    <row r="52" spans="1:9" ht="20.25" hidden="1" customHeight="1">
      <c r="A52" s="110">
        <v>2010501</v>
      </c>
      <c r="B52" s="111" t="s">
        <v>82</v>
      </c>
      <c r="C52" s="112">
        <f t="shared" ref="C52:C57" si="5">I52</f>
        <v>0</v>
      </c>
      <c r="D52" s="112"/>
      <c r="E52" s="113">
        <f t="shared" si="0"/>
        <v>0</v>
      </c>
      <c r="F52" s="114" t="str">
        <f t="shared" si="1"/>
        <v xml:space="preserve"> </v>
      </c>
      <c r="G52" s="101">
        <v>2010501</v>
      </c>
      <c r="H52" s="102" t="s">
        <v>82</v>
      </c>
      <c r="I52" s="98"/>
    </row>
    <row r="53" spans="1:9" ht="20.25" hidden="1" customHeight="1">
      <c r="A53" s="110">
        <v>2010502</v>
      </c>
      <c r="B53" s="111" t="s">
        <v>83</v>
      </c>
      <c r="C53" s="112">
        <f t="shared" si="5"/>
        <v>0</v>
      </c>
      <c r="D53" s="112"/>
      <c r="E53" s="113">
        <f t="shared" si="0"/>
        <v>0</v>
      </c>
      <c r="F53" s="114" t="str">
        <f t="shared" si="1"/>
        <v xml:space="preserve"> </v>
      </c>
      <c r="G53" s="101">
        <v>2010502</v>
      </c>
      <c r="H53" s="102" t="s">
        <v>83</v>
      </c>
      <c r="I53" s="98"/>
    </row>
    <row r="54" spans="1:9" ht="20.25" hidden="1" customHeight="1">
      <c r="A54" s="110">
        <v>2010503</v>
      </c>
      <c r="B54" s="111" t="s">
        <v>84</v>
      </c>
      <c r="C54" s="112">
        <f t="shared" si="5"/>
        <v>0</v>
      </c>
      <c r="D54" s="112"/>
      <c r="E54" s="113">
        <f t="shared" si="0"/>
        <v>0</v>
      </c>
      <c r="F54" s="114" t="str">
        <f t="shared" si="1"/>
        <v xml:space="preserve"> </v>
      </c>
      <c r="G54" s="101">
        <v>2010503</v>
      </c>
      <c r="H54" s="102" t="s">
        <v>84</v>
      </c>
      <c r="I54" s="98"/>
    </row>
    <row r="55" spans="1:9" ht="20.25" hidden="1" customHeight="1">
      <c r="A55" s="110">
        <v>2010504</v>
      </c>
      <c r="B55" s="111" t="s">
        <v>114</v>
      </c>
      <c r="C55" s="112">
        <f t="shared" si="5"/>
        <v>0</v>
      </c>
      <c r="D55" s="112"/>
      <c r="E55" s="113">
        <f t="shared" si="0"/>
        <v>0</v>
      </c>
      <c r="F55" s="114" t="str">
        <f t="shared" si="1"/>
        <v xml:space="preserve"> </v>
      </c>
      <c r="G55" s="101">
        <v>2010504</v>
      </c>
      <c r="H55" s="102" t="s">
        <v>114</v>
      </c>
      <c r="I55" s="98"/>
    </row>
    <row r="56" spans="1:9" ht="20.25" hidden="1" customHeight="1">
      <c r="A56" s="110">
        <v>2010505</v>
      </c>
      <c r="B56" s="111" t="s">
        <v>115</v>
      </c>
      <c r="C56" s="112">
        <f t="shared" si="5"/>
        <v>0</v>
      </c>
      <c r="D56" s="112"/>
      <c r="E56" s="113">
        <f t="shared" si="0"/>
        <v>0</v>
      </c>
      <c r="F56" s="114" t="str">
        <f t="shared" si="1"/>
        <v xml:space="preserve"> </v>
      </c>
      <c r="G56" s="101">
        <v>2010505</v>
      </c>
      <c r="H56" s="102" t="s">
        <v>115</v>
      </c>
      <c r="I56" s="98"/>
    </row>
    <row r="57" spans="1:9" ht="20.25" hidden="1" customHeight="1">
      <c r="A57" s="110">
        <v>2010506</v>
      </c>
      <c r="B57" s="111" t="s">
        <v>116</v>
      </c>
      <c r="C57" s="112">
        <f t="shared" si="5"/>
        <v>0</v>
      </c>
      <c r="D57" s="112"/>
      <c r="E57" s="113">
        <f t="shared" si="0"/>
        <v>0</v>
      </c>
      <c r="F57" s="114" t="str">
        <f t="shared" si="1"/>
        <v xml:space="preserve"> </v>
      </c>
      <c r="G57" s="101">
        <v>2010506</v>
      </c>
      <c r="H57" s="102" t="s">
        <v>116</v>
      </c>
      <c r="I57" s="98"/>
    </row>
    <row r="58" spans="1:9" ht="20.25" customHeight="1">
      <c r="A58" s="42">
        <v>2010507</v>
      </c>
      <c r="B58" s="43" t="s">
        <v>117</v>
      </c>
      <c r="C58" s="159">
        <v>2.2999999999999998</v>
      </c>
      <c r="D58" s="159"/>
      <c r="E58" s="103">
        <f t="shared" si="0"/>
        <v>-2.2999999999999998</v>
      </c>
      <c r="F58" s="37">
        <f t="shared" si="1"/>
        <v>-100</v>
      </c>
      <c r="G58" s="101">
        <v>2010507</v>
      </c>
      <c r="H58" s="102" t="s">
        <v>117</v>
      </c>
      <c r="I58" s="98"/>
    </row>
    <row r="59" spans="1:9" ht="20.25" hidden="1" customHeight="1">
      <c r="A59" s="110">
        <v>2010508</v>
      </c>
      <c r="B59" s="111" t="s">
        <v>118</v>
      </c>
      <c r="C59" s="112">
        <f>I59</f>
        <v>0</v>
      </c>
      <c r="D59" s="112"/>
      <c r="E59" s="113">
        <f t="shared" si="0"/>
        <v>0</v>
      </c>
      <c r="F59" s="114" t="str">
        <f t="shared" si="1"/>
        <v xml:space="preserve"> </v>
      </c>
      <c r="G59" s="101">
        <v>2010508</v>
      </c>
      <c r="H59" s="102" t="s">
        <v>118</v>
      </c>
      <c r="I59" s="98"/>
    </row>
    <row r="60" spans="1:9" ht="20.25" hidden="1" customHeight="1">
      <c r="A60" s="110">
        <v>2010550</v>
      </c>
      <c r="B60" s="111" t="s">
        <v>91</v>
      </c>
      <c r="C60" s="112">
        <f>I60</f>
        <v>0</v>
      </c>
      <c r="D60" s="112"/>
      <c r="E60" s="113">
        <f t="shared" si="0"/>
        <v>0</v>
      </c>
      <c r="F60" s="114" t="str">
        <f t="shared" si="1"/>
        <v xml:space="preserve"> </v>
      </c>
      <c r="G60" s="101">
        <v>2010550</v>
      </c>
      <c r="H60" s="102" t="s">
        <v>91</v>
      </c>
      <c r="I60" s="98"/>
    </row>
    <row r="61" spans="1:9" ht="20.25" hidden="1" customHeight="1">
      <c r="A61" s="110">
        <v>2010599</v>
      </c>
      <c r="B61" s="111" t="s">
        <v>119</v>
      </c>
      <c r="C61" s="112">
        <f>I61</f>
        <v>0</v>
      </c>
      <c r="D61" s="112"/>
      <c r="E61" s="113">
        <f t="shared" si="0"/>
        <v>0</v>
      </c>
      <c r="F61" s="114" t="str">
        <f t="shared" si="1"/>
        <v xml:space="preserve"> </v>
      </c>
      <c r="G61" s="101">
        <v>2010599</v>
      </c>
      <c r="H61" s="102" t="s">
        <v>119</v>
      </c>
      <c r="I61" s="98"/>
    </row>
    <row r="62" spans="1:9" ht="20.25" customHeight="1">
      <c r="A62" s="41">
        <v>20106</v>
      </c>
      <c r="B62" s="41" t="s">
        <v>120</v>
      </c>
      <c r="C62" s="158">
        <f>SUM(C63:C72)</f>
        <v>141.97</v>
      </c>
      <c r="D62" s="158">
        <f>SUM(D63:D72)</f>
        <v>154.80000000000001</v>
      </c>
      <c r="E62" s="99">
        <f t="shared" si="0"/>
        <v>12.830000000000013</v>
      </c>
      <c r="F62" s="35">
        <f t="shared" si="1"/>
        <v>9.0371205184193926</v>
      </c>
      <c r="G62" s="100">
        <v>20106</v>
      </c>
      <c r="H62" s="100" t="s">
        <v>120</v>
      </c>
      <c r="I62" s="98"/>
    </row>
    <row r="63" spans="1:9" ht="20.25" customHeight="1">
      <c r="A63" s="42">
        <v>2010601</v>
      </c>
      <c r="B63" s="43" t="s">
        <v>82</v>
      </c>
      <c r="C63" s="159">
        <v>81.56</v>
      </c>
      <c r="D63" s="159">
        <v>87.3</v>
      </c>
      <c r="E63" s="103">
        <f t="shared" si="0"/>
        <v>5.7399999999999949</v>
      </c>
      <c r="F63" s="37">
        <f t="shared" si="1"/>
        <v>7.0377636096125489</v>
      </c>
      <c r="G63" s="101">
        <v>2010601</v>
      </c>
      <c r="H63" s="102" t="s">
        <v>82</v>
      </c>
      <c r="I63" s="98"/>
    </row>
    <row r="64" spans="1:9" ht="20.25" customHeight="1">
      <c r="A64" s="42">
        <v>2010602</v>
      </c>
      <c r="B64" s="43" t="s">
        <v>83</v>
      </c>
      <c r="C64" s="159">
        <f>I64</f>
        <v>0</v>
      </c>
      <c r="D64" s="159">
        <v>3.7</v>
      </c>
      <c r="E64" s="103">
        <f t="shared" si="0"/>
        <v>3.7</v>
      </c>
      <c r="F64" s="37" t="str">
        <f t="shared" si="1"/>
        <v xml:space="preserve"> </v>
      </c>
      <c r="G64" s="101">
        <v>2010602</v>
      </c>
      <c r="H64" s="102" t="s">
        <v>83</v>
      </c>
      <c r="I64" s="98"/>
    </row>
    <row r="65" spans="1:9" ht="20.25" customHeight="1">
      <c r="A65" s="42">
        <v>2010603</v>
      </c>
      <c r="B65" s="43" t="s">
        <v>84</v>
      </c>
      <c r="C65" s="159">
        <v>54</v>
      </c>
      <c r="D65" s="159">
        <v>57.8</v>
      </c>
      <c r="E65" s="103">
        <f t="shared" si="0"/>
        <v>3.7999999999999972</v>
      </c>
      <c r="F65" s="37">
        <f t="shared" si="1"/>
        <v>7.0370370370370319</v>
      </c>
      <c r="G65" s="101">
        <v>2010603</v>
      </c>
      <c r="H65" s="102" t="s">
        <v>84</v>
      </c>
      <c r="I65" s="98"/>
    </row>
    <row r="66" spans="1:9" ht="20.25" hidden="1" customHeight="1">
      <c r="A66" s="110">
        <v>2010604</v>
      </c>
      <c r="B66" s="111" t="s">
        <v>121</v>
      </c>
      <c r="C66" s="112">
        <f t="shared" ref="C66:C71" si="6">I66</f>
        <v>0</v>
      </c>
      <c r="D66" s="112"/>
      <c r="E66" s="113">
        <f t="shared" si="0"/>
        <v>0</v>
      </c>
      <c r="F66" s="114" t="str">
        <f t="shared" si="1"/>
        <v xml:space="preserve"> </v>
      </c>
      <c r="G66" s="101">
        <v>2010604</v>
      </c>
      <c r="H66" s="102" t="s">
        <v>121</v>
      </c>
      <c r="I66" s="98"/>
    </row>
    <row r="67" spans="1:9" ht="20.25" hidden="1" customHeight="1">
      <c r="A67" s="110">
        <v>2010605</v>
      </c>
      <c r="B67" s="111" t="s">
        <v>122</v>
      </c>
      <c r="C67" s="112">
        <f t="shared" si="6"/>
        <v>0</v>
      </c>
      <c r="D67" s="112"/>
      <c r="E67" s="113">
        <f t="shared" si="0"/>
        <v>0</v>
      </c>
      <c r="F67" s="114" t="str">
        <f t="shared" si="1"/>
        <v xml:space="preserve"> </v>
      </c>
      <c r="G67" s="101">
        <v>2010605</v>
      </c>
      <c r="H67" s="102" t="s">
        <v>122</v>
      </c>
      <c r="I67" s="98"/>
    </row>
    <row r="68" spans="1:9" ht="20.25" hidden="1" customHeight="1">
      <c r="A68" s="110">
        <v>2010606</v>
      </c>
      <c r="B68" s="111" t="s">
        <v>123</v>
      </c>
      <c r="C68" s="112">
        <f t="shared" si="6"/>
        <v>0</v>
      </c>
      <c r="D68" s="112"/>
      <c r="E68" s="113">
        <f t="shared" si="0"/>
        <v>0</v>
      </c>
      <c r="F68" s="114" t="str">
        <f t="shared" si="1"/>
        <v xml:space="preserve"> </v>
      </c>
      <c r="G68" s="101">
        <v>2010606</v>
      </c>
      <c r="H68" s="102" t="s">
        <v>123</v>
      </c>
      <c r="I68" s="98"/>
    </row>
    <row r="69" spans="1:9" ht="20.25" hidden="1" customHeight="1">
      <c r="A69" s="110">
        <v>2010607</v>
      </c>
      <c r="B69" s="111" t="s">
        <v>124</v>
      </c>
      <c r="C69" s="112">
        <f t="shared" si="6"/>
        <v>0</v>
      </c>
      <c r="D69" s="112"/>
      <c r="E69" s="113">
        <f t="shared" si="0"/>
        <v>0</v>
      </c>
      <c r="F69" s="114" t="str">
        <f t="shared" si="1"/>
        <v xml:space="preserve"> </v>
      </c>
      <c r="G69" s="101">
        <v>2010607</v>
      </c>
      <c r="H69" s="102" t="s">
        <v>124</v>
      </c>
      <c r="I69" s="98"/>
    </row>
    <row r="70" spans="1:9" ht="20.25" hidden="1" customHeight="1">
      <c r="A70" s="110">
        <v>2010608</v>
      </c>
      <c r="B70" s="111" t="s">
        <v>125</v>
      </c>
      <c r="C70" s="112">
        <f t="shared" si="6"/>
        <v>0</v>
      </c>
      <c r="D70" s="112"/>
      <c r="E70" s="113">
        <f t="shared" si="0"/>
        <v>0</v>
      </c>
      <c r="F70" s="114" t="str">
        <f t="shared" si="1"/>
        <v xml:space="preserve"> </v>
      </c>
      <c r="G70" s="101">
        <v>2010608</v>
      </c>
      <c r="H70" s="102" t="s">
        <v>125</v>
      </c>
      <c r="I70" s="98"/>
    </row>
    <row r="71" spans="1:9" ht="20.25" hidden="1" customHeight="1">
      <c r="A71" s="110">
        <v>2010650</v>
      </c>
      <c r="B71" s="111" t="s">
        <v>91</v>
      </c>
      <c r="C71" s="112">
        <f t="shared" si="6"/>
        <v>0</v>
      </c>
      <c r="D71" s="112"/>
      <c r="E71" s="113">
        <f t="shared" ref="E71:E134" si="7">D71-C71</f>
        <v>0</v>
      </c>
      <c r="F71" s="114" t="str">
        <f t="shared" ref="F71:F134" si="8">IF(C71&lt;&gt;0,E71/C71*100," ")</f>
        <v xml:space="preserve"> </v>
      </c>
      <c r="G71" s="101">
        <v>2010650</v>
      </c>
      <c r="H71" s="102" t="s">
        <v>91</v>
      </c>
      <c r="I71" s="98"/>
    </row>
    <row r="72" spans="1:9" ht="20.25" customHeight="1">
      <c r="A72" s="42">
        <v>2010699</v>
      </c>
      <c r="B72" s="43" t="s">
        <v>126</v>
      </c>
      <c r="C72" s="159">
        <v>6.41</v>
      </c>
      <c r="D72" s="159">
        <v>6</v>
      </c>
      <c r="E72" s="103">
        <f t="shared" si="7"/>
        <v>-0.41000000000000014</v>
      </c>
      <c r="F72" s="37">
        <f t="shared" si="8"/>
        <v>-6.3962558502340112</v>
      </c>
      <c r="G72" s="101">
        <v>2010699</v>
      </c>
      <c r="H72" s="102" t="s">
        <v>126</v>
      </c>
      <c r="I72" s="98"/>
    </row>
    <row r="73" spans="1:9" ht="20.25" hidden="1" customHeight="1">
      <c r="A73" s="116">
        <v>20107</v>
      </c>
      <c r="B73" s="116" t="s">
        <v>127</v>
      </c>
      <c r="C73" s="117">
        <f>SUM(C74:C80)</f>
        <v>0.1</v>
      </c>
      <c r="D73" s="117">
        <f>SUM(D74:D80)</f>
        <v>0</v>
      </c>
      <c r="E73" s="118">
        <f t="shared" si="7"/>
        <v>-0.1</v>
      </c>
      <c r="F73" s="119">
        <f t="shared" si="8"/>
        <v>-100</v>
      </c>
      <c r="G73" s="100">
        <v>20107</v>
      </c>
      <c r="H73" s="100" t="s">
        <v>127</v>
      </c>
      <c r="I73" s="98"/>
    </row>
    <row r="74" spans="1:9" ht="20.25" hidden="1" customHeight="1">
      <c r="A74" s="110">
        <v>2010701</v>
      </c>
      <c r="B74" s="111" t="s">
        <v>82</v>
      </c>
      <c r="C74" s="120">
        <f>I74</f>
        <v>0</v>
      </c>
      <c r="D74" s="120"/>
      <c r="E74" s="113">
        <f t="shared" si="7"/>
        <v>0</v>
      </c>
      <c r="F74" s="114" t="str">
        <f t="shared" si="8"/>
        <v xml:space="preserve"> </v>
      </c>
      <c r="G74" s="101">
        <v>2010701</v>
      </c>
      <c r="H74" s="102" t="s">
        <v>82</v>
      </c>
      <c r="I74" s="98"/>
    </row>
    <row r="75" spans="1:9" ht="20.25" hidden="1" customHeight="1">
      <c r="A75" s="110">
        <v>2010702</v>
      </c>
      <c r="B75" s="111" t="s">
        <v>83</v>
      </c>
      <c r="C75" s="120">
        <f>I75</f>
        <v>0</v>
      </c>
      <c r="D75" s="120"/>
      <c r="E75" s="113">
        <f t="shared" si="7"/>
        <v>0</v>
      </c>
      <c r="F75" s="114" t="str">
        <f t="shared" si="8"/>
        <v xml:space="preserve"> </v>
      </c>
      <c r="G75" s="101">
        <v>2010702</v>
      </c>
      <c r="H75" s="102" t="s">
        <v>83</v>
      </c>
      <c r="I75" s="98"/>
    </row>
    <row r="76" spans="1:9" ht="20.25" hidden="1" customHeight="1">
      <c r="A76" s="110">
        <v>2010703</v>
      </c>
      <c r="B76" s="111" t="s">
        <v>84</v>
      </c>
      <c r="C76" s="120">
        <f>I76</f>
        <v>0</v>
      </c>
      <c r="D76" s="120"/>
      <c r="E76" s="113">
        <f t="shared" si="7"/>
        <v>0</v>
      </c>
      <c r="F76" s="114" t="str">
        <f t="shared" si="8"/>
        <v xml:space="preserve"> </v>
      </c>
      <c r="G76" s="101">
        <v>2010703</v>
      </c>
      <c r="H76" s="102" t="s">
        <v>84</v>
      </c>
      <c r="I76" s="98"/>
    </row>
    <row r="77" spans="1:9" ht="20.25" hidden="1" customHeight="1">
      <c r="A77" s="110">
        <v>2010709</v>
      </c>
      <c r="B77" s="111" t="s">
        <v>124</v>
      </c>
      <c r="C77" s="120">
        <f>I82</f>
        <v>0</v>
      </c>
      <c r="D77" s="120"/>
      <c r="E77" s="113">
        <f t="shared" si="7"/>
        <v>0</v>
      </c>
      <c r="F77" s="114" t="str">
        <f t="shared" si="8"/>
        <v xml:space="preserve"> </v>
      </c>
      <c r="G77" s="101">
        <v>2010704</v>
      </c>
      <c r="H77" s="102" t="s">
        <v>128</v>
      </c>
      <c r="I77" s="98"/>
    </row>
    <row r="78" spans="1:9" ht="20.25" hidden="1" customHeight="1">
      <c r="A78" s="110">
        <v>2010710</v>
      </c>
      <c r="B78" s="111" t="s">
        <v>129</v>
      </c>
      <c r="C78" s="120">
        <f>I77+I78+I79+I80+I81</f>
        <v>0</v>
      </c>
      <c r="D78" s="120"/>
      <c r="E78" s="113">
        <f t="shared" si="7"/>
        <v>0</v>
      </c>
      <c r="F78" s="114" t="str">
        <f t="shared" si="8"/>
        <v xml:space="preserve"> </v>
      </c>
      <c r="G78" s="101">
        <v>2010705</v>
      </c>
      <c r="H78" s="102" t="s">
        <v>130</v>
      </c>
      <c r="I78" s="98"/>
    </row>
    <row r="79" spans="1:9" ht="20.25" hidden="1" customHeight="1">
      <c r="A79" s="110">
        <v>2010750</v>
      </c>
      <c r="B79" s="111" t="s">
        <v>91</v>
      </c>
      <c r="C79" s="120">
        <f>I83</f>
        <v>0</v>
      </c>
      <c r="D79" s="120"/>
      <c r="E79" s="113">
        <f t="shared" si="7"/>
        <v>0</v>
      </c>
      <c r="F79" s="114" t="str">
        <f t="shared" si="8"/>
        <v xml:space="preserve"> </v>
      </c>
      <c r="G79" s="101">
        <v>2010706</v>
      </c>
      <c r="H79" s="102" t="s">
        <v>131</v>
      </c>
      <c r="I79" s="98"/>
    </row>
    <row r="80" spans="1:9" ht="20.25" hidden="1" customHeight="1">
      <c r="A80" s="110">
        <v>2010799</v>
      </c>
      <c r="B80" s="111" t="s">
        <v>132</v>
      </c>
      <c r="C80" s="120">
        <v>0.1</v>
      </c>
      <c r="D80" s="120"/>
      <c r="E80" s="113">
        <f t="shared" si="7"/>
        <v>-0.1</v>
      </c>
      <c r="F80" s="114">
        <f t="shared" si="8"/>
        <v>-100</v>
      </c>
      <c r="G80" s="101">
        <v>2010707</v>
      </c>
      <c r="H80" s="102" t="s">
        <v>133</v>
      </c>
      <c r="I80" s="98"/>
    </row>
    <row r="81" spans="1:9" ht="20.25" hidden="1" customHeight="1">
      <c r="A81" s="116">
        <v>20108</v>
      </c>
      <c r="B81" s="116" t="s">
        <v>134</v>
      </c>
      <c r="C81" s="117">
        <f>SUM(C82:C89)</f>
        <v>0</v>
      </c>
      <c r="D81" s="117">
        <f>SUM(D82:D89)</f>
        <v>0</v>
      </c>
      <c r="E81" s="118">
        <f t="shared" si="7"/>
        <v>0</v>
      </c>
      <c r="F81" s="119" t="str">
        <f t="shared" si="8"/>
        <v xml:space="preserve"> </v>
      </c>
      <c r="G81" s="101">
        <v>2010708</v>
      </c>
      <c r="H81" s="102" t="s">
        <v>135</v>
      </c>
      <c r="I81" s="98"/>
    </row>
    <row r="82" spans="1:9" ht="20.25" hidden="1" customHeight="1">
      <c r="A82" s="110">
        <v>2010801</v>
      </c>
      <c r="B82" s="111" t="s">
        <v>82</v>
      </c>
      <c r="C82" s="112">
        <f t="shared" ref="C82:C89" si="9">I86</f>
        <v>0</v>
      </c>
      <c r="D82" s="112"/>
      <c r="E82" s="113">
        <f t="shared" si="7"/>
        <v>0</v>
      </c>
      <c r="F82" s="114" t="str">
        <f t="shared" si="8"/>
        <v xml:space="preserve"> </v>
      </c>
      <c r="G82" s="101">
        <v>2010709</v>
      </c>
      <c r="H82" s="102" t="s">
        <v>124</v>
      </c>
      <c r="I82" s="98"/>
    </row>
    <row r="83" spans="1:9" ht="20.25" hidden="1" customHeight="1">
      <c r="A83" s="110">
        <v>2010802</v>
      </c>
      <c r="B83" s="111" t="s">
        <v>83</v>
      </c>
      <c r="C83" s="112">
        <f t="shared" si="9"/>
        <v>0</v>
      </c>
      <c r="D83" s="112"/>
      <c r="E83" s="113">
        <f t="shared" si="7"/>
        <v>0</v>
      </c>
      <c r="F83" s="114" t="str">
        <f t="shared" si="8"/>
        <v xml:space="preserve"> </v>
      </c>
      <c r="G83" s="101">
        <v>2010750</v>
      </c>
      <c r="H83" s="102" t="s">
        <v>91</v>
      </c>
      <c r="I83" s="98"/>
    </row>
    <row r="84" spans="1:9" ht="20.25" hidden="1" customHeight="1">
      <c r="A84" s="110">
        <v>2010803</v>
      </c>
      <c r="B84" s="111" t="s">
        <v>84</v>
      </c>
      <c r="C84" s="112">
        <f t="shared" si="9"/>
        <v>0</v>
      </c>
      <c r="D84" s="112"/>
      <c r="E84" s="113">
        <f t="shared" si="7"/>
        <v>0</v>
      </c>
      <c r="F84" s="114" t="str">
        <f t="shared" si="8"/>
        <v xml:space="preserve"> </v>
      </c>
      <c r="G84" s="101">
        <v>2010799</v>
      </c>
      <c r="H84" s="102" t="s">
        <v>132</v>
      </c>
      <c r="I84" s="98"/>
    </row>
    <row r="85" spans="1:9" ht="20.25" hidden="1" customHeight="1">
      <c r="A85" s="110">
        <v>2010804</v>
      </c>
      <c r="B85" s="111" t="s">
        <v>136</v>
      </c>
      <c r="C85" s="112">
        <f t="shared" si="9"/>
        <v>0</v>
      </c>
      <c r="D85" s="112"/>
      <c r="E85" s="113">
        <f t="shared" si="7"/>
        <v>0</v>
      </c>
      <c r="F85" s="114" t="str">
        <f t="shared" si="8"/>
        <v xml:space="preserve"> </v>
      </c>
      <c r="G85" s="100">
        <v>20108</v>
      </c>
      <c r="H85" s="100" t="s">
        <v>137</v>
      </c>
      <c r="I85" s="98"/>
    </row>
    <row r="86" spans="1:9" ht="20.25" hidden="1" customHeight="1">
      <c r="A86" s="110">
        <v>2010805</v>
      </c>
      <c r="B86" s="111" t="s">
        <v>138</v>
      </c>
      <c r="C86" s="112">
        <f t="shared" si="9"/>
        <v>0</v>
      </c>
      <c r="D86" s="112"/>
      <c r="E86" s="113">
        <f t="shared" si="7"/>
        <v>0</v>
      </c>
      <c r="F86" s="114" t="str">
        <f t="shared" si="8"/>
        <v xml:space="preserve"> </v>
      </c>
      <c r="G86" s="101">
        <v>2010801</v>
      </c>
      <c r="H86" s="102" t="s">
        <v>82</v>
      </c>
      <c r="I86" s="98"/>
    </row>
    <row r="87" spans="1:9" ht="20.25" hidden="1" customHeight="1">
      <c r="A87" s="110">
        <v>2010806</v>
      </c>
      <c r="B87" s="111" t="s">
        <v>124</v>
      </c>
      <c r="C87" s="112">
        <f t="shared" si="9"/>
        <v>0</v>
      </c>
      <c r="D87" s="112"/>
      <c r="E87" s="113">
        <f t="shared" si="7"/>
        <v>0</v>
      </c>
      <c r="F87" s="114" t="str">
        <f t="shared" si="8"/>
        <v xml:space="preserve"> </v>
      </c>
      <c r="G87" s="101">
        <v>2010802</v>
      </c>
      <c r="H87" s="102" t="s">
        <v>83</v>
      </c>
      <c r="I87" s="98"/>
    </row>
    <row r="88" spans="1:9" ht="20.25" hidden="1" customHeight="1">
      <c r="A88" s="110">
        <v>2010850</v>
      </c>
      <c r="B88" s="111" t="s">
        <v>91</v>
      </c>
      <c r="C88" s="112">
        <f t="shared" si="9"/>
        <v>0</v>
      </c>
      <c r="D88" s="112"/>
      <c r="E88" s="113">
        <f t="shared" si="7"/>
        <v>0</v>
      </c>
      <c r="F88" s="114" t="str">
        <f t="shared" si="8"/>
        <v xml:space="preserve"> </v>
      </c>
      <c r="G88" s="101">
        <v>2010803</v>
      </c>
      <c r="H88" s="102" t="s">
        <v>84</v>
      </c>
      <c r="I88" s="98"/>
    </row>
    <row r="89" spans="1:9" ht="20.25" hidden="1" customHeight="1">
      <c r="A89" s="110">
        <v>2010899</v>
      </c>
      <c r="B89" s="111" t="s">
        <v>139</v>
      </c>
      <c r="C89" s="112">
        <f t="shared" si="9"/>
        <v>0</v>
      </c>
      <c r="D89" s="112"/>
      <c r="E89" s="113">
        <f t="shared" si="7"/>
        <v>0</v>
      </c>
      <c r="F89" s="114" t="str">
        <f t="shared" si="8"/>
        <v xml:space="preserve"> </v>
      </c>
      <c r="G89" s="101">
        <v>2010804</v>
      </c>
      <c r="H89" s="102" t="s">
        <v>136</v>
      </c>
      <c r="I89" s="98"/>
    </row>
    <row r="90" spans="1:9" ht="20.25" hidden="1" customHeight="1">
      <c r="A90" s="116">
        <v>20109</v>
      </c>
      <c r="B90" s="116" t="s">
        <v>140</v>
      </c>
      <c r="C90" s="117">
        <f>SUM(C91:C102)</f>
        <v>0</v>
      </c>
      <c r="D90" s="117">
        <f>SUM(D91:D102)</f>
        <v>0</v>
      </c>
      <c r="E90" s="118">
        <f t="shared" si="7"/>
        <v>0</v>
      </c>
      <c r="F90" s="119" t="str">
        <f t="shared" si="8"/>
        <v xml:space="preserve"> </v>
      </c>
      <c r="G90" s="101">
        <v>2010805</v>
      </c>
      <c r="H90" s="102" t="s">
        <v>138</v>
      </c>
      <c r="I90" s="98"/>
    </row>
    <row r="91" spans="1:9" ht="20.25" hidden="1" customHeight="1">
      <c r="A91" s="110">
        <v>2010901</v>
      </c>
      <c r="B91" s="111" t="s">
        <v>82</v>
      </c>
      <c r="C91" s="120">
        <f t="shared" ref="C91:C102" si="10">I95</f>
        <v>0</v>
      </c>
      <c r="D91" s="120"/>
      <c r="E91" s="113">
        <f t="shared" si="7"/>
        <v>0</v>
      </c>
      <c r="F91" s="114" t="str">
        <f t="shared" si="8"/>
        <v xml:space="preserve"> </v>
      </c>
      <c r="G91" s="101">
        <v>2010806</v>
      </c>
      <c r="H91" s="102" t="s">
        <v>124</v>
      </c>
      <c r="I91" s="98"/>
    </row>
    <row r="92" spans="1:9" ht="20.25" hidden="1" customHeight="1">
      <c r="A92" s="110">
        <v>2010902</v>
      </c>
      <c r="B92" s="111" t="s">
        <v>83</v>
      </c>
      <c r="C92" s="120">
        <f t="shared" si="10"/>
        <v>0</v>
      </c>
      <c r="D92" s="120"/>
      <c r="E92" s="113">
        <f t="shared" si="7"/>
        <v>0</v>
      </c>
      <c r="F92" s="114" t="str">
        <f t="shared" si="8"/>
        <v xml:space="preserve"> </v>
      </c>
      <c r="G92" s="101">
        <v>2010850</v>
      </c>
      <c r="H92" s="102" t="s">
        <v>91</v>
      </c>
      <c r="I92" s="98"/>
    </row>
    <row r="93" spans="1:9" ht="20.25" hidden="1" customHeight="1">
      <c r="A93" s="110">
        <v>2010903</v>
      </c>
      <c r="B93" s="111" t="s">
        <v>84</v>
      </c>
      <c r="C93" s="120">
        <f t="shared" si="10"/>
        <v>0</v>
      </c>
      <c r="D93" s="120"/>
      <c r="E93" s="113">
        <f t="shared" si="7"/>
        <v>0</v>
      </c>
      <c r="F93" s="114" t="str">
        <f t="shared" si="8"/>
        <v xml:space="preserve"> </v>
      </c>
      <c r="G93" s="101">
        <v>2010899</v>
      </c>
      <c r="H93" s="102" t="s">
        <v>139</v>
      </c>
      <c r="I93" s="98"/>
    </row>
    <row r="94" spans="1:9" ht="20.25" hidden="1" customHeight="1">
      <c r="A94" s="110">
        <v>2010905</v>
      </c>
      <c r="B94" s="111" t="s">
        <v>141</v>
      </c>
      <c r="C94" s="120">
        <f t="shared" si="10"/>
        <v>0</v>
      </c>
      <c r="D94" s="120"/>
      <c r="E94" s="113">
        <f t="shared" si="7"/>
        <v>0</v>
      </c>
      <c r="F94" s="114" t="str">
        <f t="shared" si="8"/>
        <v xml:space="preserve"> </v>
      </c>
      <c r="G94" s="100">
        <v>20109</v>
      </c>
      <c r="H94" s="100" t="s">
        <v>140</v>
      </c>
      <c r="I94" s="98"/>
    </row>
    <row r="95" spans="1:9" ht="20.25" hidden="1" customHeight="1">
      <c r="A95" s="110">
        <v>2010907</v>
      </c>
      <c r="B95" s="111" t="s">
        <v>142</v>
      </c>
      <c r="C95" s="120">
        <f t="shared" si="10"/>
        <v>0</v>
      </c>
      <c r="D95" s="120"/>
      <c r="E95" s="113">
        <f t="shared" si="7"/>
        <v>0</v>
      </c>
      <c r="F95" s="114" t="str">
        <f t="shared" si="8"/>
        <v xml:space="preserve"> </v>
      </c>
      <c r="G95" s="101">
        <v>2010901</v>
      </c>
      <c r="H95" s="102" t="s">
        <v>82</v>
      </c>
      <c r="I95" s="98"/>
    </row>
    <row r="96" spans="1:9" ht="20.25" hidden="1" customHeight="1">
      <c r="A96" s="110">
        <v>2010908</v>
      </c>
      <c r="B96" s="111" t="s">
        <v>124</v>
      </c>
      <c r="C96" s="120">
        <f t="shared" si="10"/>
        <v>0</v>
      </c>
      <c r="D96" s="120"/>
      <c r="E96" s="113">
        <f t="shared" si="7"/>
        <v>0</v>
      </c>
      <c r="F96" s="114" t="str">
        <f t="shared" si="8"/>
        <v xml:space="preserve"> </v>
      </c>
      <c r="G96" s="101">
        <v>2010902</v>
      </c>
      <c r="H96" s="102" t="s">
        <v>83</v>
      </c>
      <c r="I96" s="98"/>
    </row>
    <row r="97" spans="1:9" ht="20.25" hidden="1" customHeight="1">
      <c r="A97" s="110">
        <v>2010909</v>
      </c>
      <c r="B97" s="111" t="s">
        <v>143</v>
      </c>
      <c r="C97" s="120">
        <f t="shared" si="10"/>
        <v>0</v>
      </c>
      <c r="D97" s="120"/>
      <c r="E97" s="113">
        <f t="shared" si="7"/>
        <v>0</v>
      </c>
      <c r="F97" s="114" t="str">
        <f t="shared" si="8"/>
        <v xml:space="preserve"> </v>
      </c>
      <c r="G97" s="101">
        <v>2010903</v>
      </c>
      <c r="H97" s="102" t="s">
        <v>84</v>
      </c>
      <c r="I97" s="98"/>
    </row>
    <row r="98" spans="1:9" ht="20.25" hidden="1" customHeight="1">
      <c r="A98" s="110">
        <v>2010910</v>
      </c>
      <c r="B98" s="111" t="s">
        <v>144</v>
      </c>
      <c r="C98" s="120">
        <f t="shared" si="10"/>
        <v>0</v>
      </c>
      <c r="D98" s="120"/>
      <c r="E98" s="113">
        <f t="shared" si="7"/>
        <v>0</v>
      </c>
      <c r="F98" s="114" t="str">
        <f t="shared" si="8"/>
        <v xml:space="preserve"> </v>
      </c>
      <c r="G98" s="101">
        <v>2010905</v>
      </c>
      <c r="H98" s="102" t="s">
        <v>141</v>
      </c>
      <c r="I98" s="98"/>
    </row>
    <row r="99" spans="1:9" ht="20.25" hidden="1" customHeight="1">
      <c r="A99" s="110">
        <v>2010911</v>
      </c>
      <c r="B99" s="111" t="s">
        <v>145</v>
      </c>
      <c r="C99" s="120">
        <f t="shared" si="10"/>
        <v>0</v>
      </c>
      <c r="D99" s="120"/>
      <c r="E99" s="113">
        <f t="shared" si="7"/>
        <v>0</v>
      </c>
      <c r="F99" s="114" t="str">
        <f t="shared" si="8"/>
        <v xml:space="preserve"> </v>
      </c>
      <c r="G99" s="101">
        <v>2010907</v>
      </c>
      <c r="H99" s="102" t="s">
        <v>142</v>
      </c>
      <c r="I99" s="98"/>
    </row>
    <row r="100" spans="1:9" ht="20.25" hidden="1" customHeight="1">
      <c r="A100" s="110">
        <v>2010912</v>
      </c>
      <c r="B100" s="111" t="s">
        <v>146</v>
      </c>
      <c r="C100" s="120">
        <f t="shared" si="10"/>
        <v>0</v>
      </c>
      <c r="D100" s="120"/>
      <c r="E100" s="113">
        <f t="shared" si="7"/>
        <v>0</v>
      </c>
      <c r="F100" s="114" t="str">
        <f t="shared" si="8"/>
        <v xml:space="preserve"> </v>
      </c>
      <c r="G100" s="101">
        <v>2010908</v>
      </c>
      <c r="H100" s="102" t="s">
        <v>124</v>
      </c>
      <c r="I100" s="98"/>
    </row>
    <row r="101" spans="1:9" ht="20.25" hidden="1" customHeight="1">
      <c r="A101" s="110">
        <v>2010950</v>
      </c>
      <c r="B101" s="111" t="s">
        <v>91</v>
      </c>
      <c r="C101" s="120">
        <f t="shared" si="10"/>
        <v>0</v>
      </c>
      <c r="D101" s="120"/>
      <c r="E101" s="113">
        <f t="shared" si="7"/>
        <v>0</v>
      </c>
      <c r="F101" s="114" t="str">
        <f t="shared" si="8"/>
        <v xml:space="preserve"> </v>
      </c>
      <c r="G101" s="101">
        <v>2010909</v>
      </c>
      <c r="H101" s="102" t="s">
        <v>143</v>
      </c>
      <c r="I101" s="98"/>
    </row>
    <row r="102" spans="1:9" ht="20.25" hidden="1" customHeight="1">
      <c r="A102" s="110">
        <v>2010999</v>
      </c>
      <c r="B102" s="111" t="s">
        <v>147</v>
      </c>
      <c r="C102" s="120">
        <f t="shared" si="10"/>
        <v>0</v>
      </c>
      <c r="D102" s="120"/>
      <c r="E102" s="113">
        <f t="shared" si="7"/>
        <v>0</v>
      </c>
      <c r="F102" s="114" t="str">
        <f t="shared" si="8"/>
        <v xml:space="preserve"> </v>
      </c>
      <c r="G102" s="101">
        <v>2010910</v>
      </c>
      <c r="H102" s="102" t="s">
        <v>144</v>
      </c>
      <c r="I102" s="98"/>
    </row>
    <row r="103" spans="1:9" ht="20.25" customHeight="1">
      <c r="A103" s="41">
        <v>20111</v>
      </c>
      <c r="B103" s="41" t="s">
        <v>148</v>
      </c>
      <c r="C103" s="158">
        <f>SUM(C104:C111)</f>
        <v>4</v>
      </c>
      <c r="D103" s="158">
        <f>SUM(D104:D111)</f>
        <v>10</v>
      </c>
      <c r="E103" s="99">
        <f t="shared" si="7"/>
        <v>6</v>
      </c>
      <c r="F103" s="35">
        <f t="shared" si="8"/>
        <v>150</v>
      </c>
      <c r="G103" s="101">
        <v>2010911</v>
      </c>
      <c r="H103" s="102" t="s">
        <v>145</v>
      </c>
      <c r="I103" s="98"/>
    </row>
    <row r="104" spans="1:9" ht="20.25" hidden="1" customHeight="1">
      <c r="A104" s="110">
        <v>2011101</v>
      </c>
      <c r="B104" s="111" t="s">
        <v>82</v>
      </c>
      <c r="C104" s="112">
        <f t="shared" ref="C104:C110" si="11">I118</f>
        <v>0</v>
      </c>
      <c r="D104" s="112"/>
      <c r="E104" s="113">
        <f t="shared" si="7"/>
        <v>0</v>
      </c>
      <c r="F104" s="114" t="str">
        <f t="shared" si="8"/>
        <v xml:space="preserve"> </v>
      </c>
      <c r="G104" s="101">
        <v>2010912</v>
      </c>
      <c r="H104" s="102" t="s">
        <v>146</v>
      </c>
      <c r="I104" s="98"/>
    </row>
    <row r="105" spans="1:9" ht="20.25" hidden="1" customHeight="1">
      <c r="A105" s="110">
        <v>2011102</v>
      </c>
      <c r="B105" s="111" t="s">
        <v>83</v>
      </c>
      <c r="C105" s="112">
        <f t="shared" si="11"/>
        <v>0</v>
      </c>
      <c r="D105" s="112"/>
      <c r="E105" s="113">
        <f t="shared" si="7"/>
        <v>0</v>
      </c>
      <c r="F105" s="114" t="str">
        <f t="shared" si="8"/>
        <v xml:space="preserve"> </v>
      </c>
      <c r="G105" s="101">
        <v>2010950</v>
      </c>
      <c r="H105" s="102" t="s">
        <v>91</v>
      </c>
      <c r="I105" s="98"/>
    </row>
    <row r="106" spans="1:9" ht="20.25" hidden="1" customHeight="1">
      <c r="A106" s="110">
        <v>2011103</v>
      </c>
      <c r="B106" s="111" t="s">
        <v>84</v>
      </c>
      <c r="C106" s="112">
        <f t="shared" si="11"/>
        <v>0</v>
      </c>
      <c r="D106" s="112"/>
      <c r="E106" s="113">
        <f t="shared" si="7"/>
        <v>0</v>
      </c>
      <c r="F106" s="114" t="str">
        <f t="shared" si="8"/>
        <v xml:space="preserve"> </v>
      </c>
      <c r="G106" s="101">
        <v>2010999</v>
      </c>
      <c r="H106" s="102" t="s">
        <v>147</v>
      </c>
      <c r="I106" s="98"/>
    </row>
    <row r="107" spans="1:9" ht="20.25" hidden="1" customHeight="1">
      <c r="A107" s="110">
        <v>2011104</v>
      </c>
      <c r="B107" s="111" t="s">
        <v>149</v>
      </c>
      <c r="C107" s="112">
        <f t="shared" si="11"/>
        <v>0</v>
      </c>
      <c r="D107" s="112"/>
      <c r="E107" s="113">
        <f t="shared" si="7"/>
        <v>0</v>
      </c>
      <c r="F107" s="114" t="str">
        <f t="shared" si="8"/>
        <v xml:space="preserve"> </v>
      </c>
      <c r="G107" s="100">
        <v>20110</v>
      </c>
      <c r="H107" s="100" t="s">
        <v>150</v>
      </c>
      <c r="I107" s="98"/>
    </row>
    <row r="108" spans="1:9" ht="20.25" hidden="1" customHeight="1">
      <c r="A108" s="110">
        <v>2011105</v>
      </c>
      <c r="B108" s="111" t="s">
        <v>151</v>
      </c>
      <c r="C108" s="112">
        <f t="shared" si="11"/>
        <v>0</v>
      </c>
      <c r="D108" s="112"/>
      <c r="E108" s="113">
        <f t="shared" si="7"/>
        <v>0</v>
      </c>
      <c r="F108" s="114" t="str">
        <f t="shared" si="8"/>
        <v xml:space="preserve"> </v>
      </c>
      <c r="G108" s="101">
        <v>2011001</v>
      </c>
      <c r="H108" s="102" t="s">
        <v>82</v>
      </c>
      <c r="I108" s="98"/>
    </row>
    <row r="109" spans="1:9" ht="20.25" hidden="1" customHeight="1">
      <c r="A109" s="110">
        <v>2011106</v>
      </c>
      <c r="B109" s="111" t="s">
        <v>152</v>
      </c>
      <c r="C109" s="112">
        <f t="shared" si="11"/>
        <v>0</v>
      </c>
      <c r="D109" s="112"/>
      <c r="E109" s="113">
        <f t="shared" si="7"/>
        <v>0</v>
      </c>
      <c r="F109" s="114" t="str">
        <f t="shared" si="8"/>
        <v xml:space="preserve"> </v>
      </c>
      <c r="G109" s="101">
        <v>2011002</v>
      </c>
      <c r="H109" s="102" t="s">
        <v>83</v>
      </c>
      <c r="I109" s="98"/>
    </row>
    <row r="110" spans="1:9" ht="20.25" hidden="1" customHeight="1">
      <c r="A110" s="110">
        <v>2011150</v>
      </c>
      <c r="B110" s="111" t="s">
        <v>91</v>
      </c>
      <c r="C110" s="112">
        <f t="shared" si="11"/>
        <v>0</v>
      </c>
      <c r="D110" s="112"/>
      <c r="E110" s="113">
        <f t="shared" si="7"/>
        <v>0</v>
      </c>
      <c r="F110" s="114" t="str">
        <f t="shared" si="8"/>
        <v xml:space="preserve"> </v>
      </c>
      <c r="G110" s="101">
        <v>2011003</v>
      </c>
      <c r="H110" s="102" t="s">
        <v>84</v>
      </c>
      <c r="I110" s="98"/>
    </row>
    <row r="111" spans="1:9" ht="20.25" customHeight="1">
      <c r="A111" s="42">
        <v>2011199</v>
      </c>
      <c r="B111" s="43" t="s">
        <v>153</v>
      </c>
      <c r="C111" s="159">
        <v>4</v>
      </c>
      <c r="D111" s="159">
        <v>10</v>
      </c>
      <c r="E111" s="103">
        <f t="shared" si="7"/>
        <v>6</v>
      </c>
      <c r="F111" s="37">
        <f t="shared" si="8"/>
        <v>150</v>
      </c>
      <c r="G111" s="101">
        <v>2011004</v>
      </c>
      <c r="H111" s="102" t="s">
        <v>154</v>
      </c>
      <c r="I111" s="98"/>
    </row>
    <row r="112" spans="1:9" ht="20.25" customHeight="1">
      <c r="A112" s="41">
        <v>20113</v>
      </c>
      <c r="B112" s="41" t="s">
        <v>155</v>
      </c>
      <c r="C112" s="158">
        <f>SUM(C113:C122)</f>
        <v>14</v>
      </c>
      <c r="D112" s="158">
        <f>SUM(D113:D122)</f>
        <v>30</v>
      </c>
      <c r="E112" s="99">
        <f t="shared" si="7"/>
        <v>16</v>
      </c>
      <c r="F112" s="35">
        <f t="shared" si="8"/>
        <v>114.28571428571428</v>
      </c>
      <c r="G112" s="101">
        <v>2011005</v>
      </c>
      <c r="H112" s="102" t="s">
        <v>156</v>
      </c>
      <c r="I112" s="98"/>
    </row>
    <row r="113" spans="1:9" ht="20.25" hidden="1" customHeight="1">
      <c r="A113" s="110">
        <v>2011301</v>
      </c>
      <c r="B113" s="111" t="s">
        <v>82</v>
      </c>
      <c r="C113" s="120">
        <f t="shared" ref="C113:C121" si="12">I127</f>
        <v>0</v>
      </c>
      <c r="D113" s="120"/>
      <c r="E113" s="113">
        <f t="shared" si="7"/>
        <v>0</v>
      </c>
      <c r="F113" s="114" t="str">
        <f t="shared" si="8"/>
        <v xml:space="preserve"> </v>
      </c>
      <c r="G113" s="101">
        <v>2011007</v>
      </c>
      <c r="H113" s="102" t="s">
        <v>157</v>
      </c>
      <c r="I113" s="98"/>
    </row>
    <row r="114" spans="1:9" ht="20.25" hidden="1" customHeight="1">
      <c r="A114" s="110">
        <v>2011302</v>
      </c>
      <c r="B114" s="111" t="s">
        <v>83</v>
      </c>
      <c r="C114" s="120">
        <f t="shared" si="12"/>
        <v>0</v>
      </c>
      <c r="D114" s="120"/>
      <c r="E114" s="113">
        <f t="shared" si="7"/>
        <v>0</v>
      </c>
      <c r="F114" s="114" t="str">
        <f t="shared" si="8"/>
        <v xml:space="preserve"> </v>
      </c>
      <c r="G114" s="101">
        <v>2011008</v>
      </c>
      <c r="H114" s="102" t="s">
        <v>158</v>
      </c>
      <c r="I114" s="98"/>
    </row>
    <row r="115" spans="1:9" ht="20.25" hidden="1" customHeight="1">
      <c r="A115" s="110">
        <v>2011303</v>
      </c>
      <c r="B115" s="111" t="s">
        <v>84</v>
      </c>
      <c r="C115" s="120">
        <f t="shared" si="12"/>
        <v>0</v>
      </c>
      <c r="D115" s="120"/>
      <c r="E115" s="113">
        <f t="shared" si="7"/>
        <v>0</v>
      </c>
      <c r="F115" s="114" t="str">
        <f t="shared" si="8"/>
        <v xml:space="preserve"> </v>
      </c>
      <c r="G115" s="101">
        <v>2011050</v>
      </c>
      <c r="H115" s="102" t="s">
        <v>91</v>
      </c>
      <c r="I115" s="98"/>
    </row>
    <row r="116" spans="1:9" ht="20.25" hidden="1" customHeight="1">
      <c r="A116" s="110">
        <v>2011304</v>
      </c>
      <c r="B116" s="111" t="s">
        <v>159</v>
      </c>
      <c r="C116" s="120">
        <f t="shared" si="12"/>
        <v>0</v>
      </c>
      <c r="D116" s="120"/>
      <c r="E116" s="113">
        <f t="shared" si="7"/>
        <v>0</v>
      </c>
      <c r="F116" s="114" t="str">
        <f t="shared" si="8"/>
        <v xml:space="preserve"> </v>
      </c>
      <c r="G116" s="101">
        <v>2011099</v>
      </c>
      <c r="H116" s="102" t="s">
        <v>160</v>
      </c>
      <c r="I116" s="98"/>
    </row>
    <row r="117" spans="1:9" ht="20.25" hidden="1" customHeight="1">
      <c r="A117" s="110">
        <v>2011305</v>
      </c>
      <c r="B117" s="111" t="s">
        <v>161</v>
      </c>
      <c r="C117" s="120">
        <f t="shared" si="12"/>
        <v>0</v>
      </c>
      <c r="D117" s="120"/>
      <c r="E117" s="113">
        <f t="shared" si="7"/>
        <v>0</v>
      </c>
      <c r="F117" s="114" t="str">
        <f t="shared" si="8"/>
        <v xml:space="preserve"> </v>
      </c>
      <c r="G117" s="100">
        <v>20111</v>
      </c>
      <c r="H117" s="100" t="s">
        <v>162</v>
      </c>
      <c r="I117" s="98"/>
    </row>
    <row r="118" spans="1:9" ht="20.25" hidden="1" customHeight="1">
      <c r="A118" s="110">
        <v>2011306</v>
      </c>
      <c r="B118" s="111" t="s">
        <v>163</v>
      </c>
      <c r="C118" s="120">
        <f t="shared" si="12"/>
        <v>0</v>
      </c>
      <c r="D118" s="120"/>
      <c r="E118" s="113">
        <f t="shared" si="7"/>
        <v>0</v>
      </c>
      <c r="F118" s="114" t="str">
        <f t="shared" si="8"/>
        <v xml:space="preserve"> </v>
      </c>
      <c r="G118" s="101">
        <v>2011101</v>
      </c>
      <c r="H118" s="102" t="s">
        <v>82</v>
      </c>
      <c r="I118" s="98"/>
    </row>
    <row r="119" spans="1:9" ht="20.25" hidden="1" customHeight="1">
      <c r="A119" s="110">
        <v>2011307</v>
      </c>
      <c r="B119" s="111" t="s">
        <v>164</v>
      </c>
      <c r="C119" s="120">
        <f t="shared" si="12"/>
        <v>0</v>
      </c>
      <c r="D119" s="120"/>
      <c r="E119" s="113">
        <f t="shared" si="7"/>
        <v>0</v>
      </c>
      <c r="F119" s="114" t="str">
        <f t="shared" si="8"/>
        <v xml:space="preserve"> </v>
      </c>
      <c r="G119" s="101">
        <v>2011102</v>
      </c>
      <c r="H119" s="102" t="s">
        <v>83</v>
      </c>
      <c r="I119" s="98"/>
    </row>
    <row r="120" spans="1:9" ht="20.25" hidden="1" customHeight="1">
      <c r="A120" s="110">
        <v>2011308</v>
      </c>
      <c r="B120" s="111" t="s">
        <v>165</v>
      </c>
      <c r="C120" s="120">
        <f t="shared" si="12"/>
        <v>0</v>
      </c>
      <c r="D120" s="120"/>
      <c r="E120" s="113">
        <f t="shared" si="7"/>
        <v>0</v>
      </c>
      <c r="F120" s="114" t="str">
        <f t="shared" si="8"/>
        <v xml:space="preserve"> </v>
      </c>
      <c r="G120" s="101">
        <v>2011103</v>
      </c>
      <c r="H120" s="102" t="s">
        <v>84</v>
      </c>
      <c r="I120" s="98"/>
    </row>
    <row r="121" spans="1:9" ht="20.25" hidden="1" customHeight="1">
      <c r="A121" s="110">
        <v>2011350</v>
      </c>
      <c r="B121" s="111" t="s">
        <v>91</v>
      </c>
      <c r="C121" s="120">
        <f t="shared" si="12"/>
        <v>0</v>
      </c>
      <c r="D121" s="120"/>
      <c r="E121" s="113">
        <f t="shared" si="7"/>
        <v>0</v>
      </c>
      <c r="F121" s="114" t="str">
        <f t="shared" si="8"/>
        <v xml:space="preserve"> </v>
      </c>
      <c r="G121" s="101">
        <v>2011104</v>
      </c>
      <c r="H121" s="102" t="s">
        <v>149</v>
      </c>
      <c r="I121" s="98"/>
    </row>
    <row r="122" spans="1:9" ht="20.25" customHeight="1">
      <c r="A122" s="42">
        <v>2011399</v>
      </c>
      <c r="B122" s="43" t="s">
        <v>166</v>
      </c>
      <c r="C122" s="160">
        <v>14</v>
      </c>
      <c r="D122" s="160">
        <v>30</v>
      </c>
      <c r="E122" s="103">
        <f t="shared" si="7"/>
        <v>16</v>
      </c>
      <c r="F122" s="37">
        <f t="shared" si="8"/>
        <v>114.28571428571428</v>
      </c>
      <c r="G122" s="101">
        <v>2011105</v>
      </c>
      <c r="H122" s="102" t="s">
        <v>151</v>
      </c>
      <c r="I122" s="98"/>
    </row>
    <row r="123" spans="1:9" ht="20.25" hidden="1" customHeight="1">
      <c r="A123" s="116">
        <v>20114</v>
      </c>
      <c r="B123" s="116" t="s">
        <v>167</v>
      </c>
      <c r="C123" s="117">
        <f>SUM(C124:C134)</f>
        <v>0</v>
      </c>
      <c r="D123" s="117">
        <f>SUM(D124:D134)</f>
        <v>0</v>
      </c>
      <c r="E123" s="118">
        <f t="shared" si="7"/>
        <v>0</v>
      </c>
      <c r="F123" s="119" t="str">
        <f t="shared" si="8"/>
        <v xml:space="preserve"> </v>
      </c>
      <c r="G123" s="101">
        <v>2011106</v>
      </c>
      <c r="H123" s="102" t="s">
        <v>152</v>
      </c>
      <c r="I123" s="98"/>
    </row>
    <row r="124" spans="1:9" ht="20.25" hidden="1" customHeight="1">
      <c r="A124" s="110">
        <v>2011401</v>
      </c>
      <c r="B124" s="111" t="s">
        <v>82</v>
      </c>
      <c r="C124" s="120">
        <f>I138</f>
        <v>0</v>
      </c>
      <c r="D124" s="120"/>
      <c r="E124" s="113">
        <f t="shared" si="7"/>
        <v>0</v>
      </c>
      <c r="F124" s="114" t="str">
        <f t="shared" si="8"/>
        <v xml:space="preserve"> </v>
      </c>
      <c r="G124" s="101">
        <v>2011150</v>
      </c>
      <c r="H124" s="102" t="s">
        <v>91</v>
      </c>
      <c r="I124" s="98"/>
    </row>
    <row r="125" spans="1:9" ht="20.25" hidden="1" customHeight="1">
      <c r="A125" s="110">
        <v>2011402</v>
      </c>
      <c r="B125" s="111" t="s">
        <v>83</v>
      </c>
      <c r="C125" s="120">
        <f>I139</f>
        <v>0</v>
      </c>
      <c r="D125" s="120"/>
      <c r="E125" s="113">
        <f t="shared" si="7"/>
        <v>0</v>
      </c>
      <c r="F125" s="114" t="str">
        <f t="shared" si="8"/>
        <v xml:space="preserve"> </v>
      </c>
      <c r="G125" s="101">
        <v>2011199</v>
      </c>
      <c r="H125" s="102" t="s">
        <v>153</v>
      </c>
      <c r="I125" s="98"/>
    </row>
    <row r="126" spans="1:9" ht="20.25" hidden="1" customHeight="1">
      <c r="A126" s="110">
        <v>2011403</v>
      </c>
      <c r="B126" s="111" t="s">
        <v>84</v>
      </c>
      <c r="C126" s="120">
        <f>I140</f>
        <v>0</v>
      </c>
      <c r="D126" s="120"/>
      <c r="E126" s="113">
        <f t="shared" si="7"/>
        <v>0</v>
      </c>
      <c r="F126" s="114" t="str">
        <f t="shared" si="8"/>
        <v xml:space="preserve"> </v>
      </c>
      <c r="G126" s="100">
        <v>20113</v>
      </c>
      <c r="H126" s="100" t="s">
        <v>155</v>
      </c>
      <c r="I126" s="98"/>
    </row>
    <row r="127" spans="1:9" ht="20.25" hidden="1" customHeight="1">
      <c r="A127" s="110">
        <v>2011404</v>
      </c>
      <c r="B127" s="111" t="s">
        <v>168</v>
      </c>
      <c r="C127" s="120">
        <f>I141</f>
        <v>0</v>
      </c>
      <c r="D127" s="120"/>
      <c r="E127" s="113">
        <f t="shared" si="7"/>
        <v>0</v>
      </c>
      <c r="F127" s="114" t="str">
        <f t="shared" si="8"/>
        <v xml:space="preserve"> </v>
      </c>
      <c r="G127" s="101">
        <v>2011301</v>
      </c>
      <c r="H127" s="102" t="s">
        <v>82</v>
      </c>
      <c r="I127" s="98"/>
    </row>
    <row r="128" spans="1:9" ht="20.25" hidden="1" customHeight="1">
      <c r="A128" s="110">
        <v>2011405</v>
      </c>
      <c r="B128" s="111" t="s">
        <v>169</v>
      </c>
      <c r="C128" s="120">
        <f>I142</f>
        <v>0</v>
      </c>
      <c r="D128" s="120"/>
      <c r="E128" s="113">
        <f t="shared" si="7"/>
        <v>0</v>
      </c>
      <c r="F128" s="114" t="str">
        <f t="shared" si="8"/>
        <v xml:space="preserve"> </v>
      </c>
      <c r="G128" s="101">
        <v>2011302</v>
      </c>
      <c r="H128" s="102" t="s">
        <v>83</v>
      </c>
      <c r="I128" s="98"/>
    </row>
    <row r="129" spans="1:9" ht="20.25" hidden="1" customHeight="1">
      <c r="A129" s="110">
        <v>2011408</v>
      </c>
      <c r="B129" s="111" t="s">
        <v>170</v>
      </c>
      <c r="C129" s="120">
        <f>I144</f>
        <v>0</v>
      </c>
      <c r="D129" s="120"/>
      <c r="E129" s="113">
        <f t="shared" si="7"/>
        <v>0</v>
      </c>
      <c r="F129" s="114" t="str">
        <f t="shared" si="8"/>
        <v xml:space="preserve"> </v>
      </c>
      <c r="G129" s="101">
        <v>2011303</v>
      </c>
      <c r="H129" s="102" t="s">
        <v>84</v>
      </c>
      <c r="I129" s="98"/>
    </row>
    <row r="130" spans="1:9" ht="20.25" hidden="1" customHeight="1">
      <c r="A130" s="110">
        <v>2011409</v>
      </c>
      <c r="B130" s="111" t="s">
        <v>171</v>
      </c>
      <c r="C130" s="120">
        <f>I145</f>
        <v>0</v>
      </c>
      <c r="D130" s="120"/>
      <c r="E130" s="113">
        <f t="shared" si="7"/>
        <v>0</v>
      </c>
      <c r="F130" s="114" t="str">
        <f t="shared" si="8"/>
        <v xml:space="preserve"> </v>
      </c>
      <c r="G130" s="101">
        <v>2011304</v>
      </c>
      <c r="H130" s="102" t="s">
        <v>159</v>
      </c>
      <c r="I130" s="98"/>
    </row>
    <row r="131" spans="1:9" ht="20.25" hidden="1" customHeight="1">
      <c r="A131" s="110">
        <v>2011410</v>
      </c>
      <c r="B131" s="111" t="s">
        <v>172</v>
      </c>
      <c r="C131" s="120">
        <f>I146</f>
        <v>0</v>
      </c>
      <c r="D131" s="120"/>
      <c r="E131" s="113">
        <f t="shared" si="7"/>
        <v>0</v>
      </c>
      <c r="F131" s="114" t="str">
        <f t="shared" si="8"/>
        <v xml:space="preserve"> </v>
      </c>
      <c r="G131" s="101">
        <v>2011305</v>
      </c>
      <c r="H131" s="102" t="s">
        <v>161</v>
      </c>
      <c r="I131" s="98"/>
    </row>
    <row r="132" spans="1:9" ht="20.25" hidden="1" customHeight="1">
      <c r="A132" s="110">
        <v>2011411</v>
      </c>
      <c r="B132" s="111" t="s">
        <v>173</v>
      </c>
      <c r="C132" s="120">
        <f>I147</f>
        <v>0</v>
      </c>
      <c r="D132" s="120"/>
      <c r="E132" s="113">
        <f t="shared" si="7"/>
        <v>0</v>
      </c>
      <c r="F132" s="114" t="str">
        <f t="shared" si="8"/>
        <v xml:space="preserve"> </v>
      </c>
      <c r="G132" s="101">
        <v>2011306</v>
      </c>
      <c r="H132" s="102" t="s">
        <v>163</v>
      </c>
      <c r="I132" s="98"/>
    </row>
    <row r="133" spans="1:9" ht="20.25" hidden="1" customHeight="1">
      <c r="A133" s="110">
        <v>2011450</v>
      </c>
      <c r="B133" s="111" t="s">
        <v>91</v>
      </c>
      <c r="C133" s="120">
        <f>I148</f>
        <v>0</v>
      </c>
      <c r="D133" s="120"/>
      <c r="E133" s="113">
        <f t="shared" si="7"/>
        <v>0</v>
      </c>
      <c r="F133" s="114" t="str">
        <f t="shared" si="8"/>
        <v xml:space="preserve"> </v>
      </c>
      <c r="G133" s="101">
        <v>2011307</v>
      </c>
      <c r="H133" s="102" t="s">
        <v>164</v>
      </c>
      <c r="I133" s="98"/>
    </row>
    <row r="134" spans="1:9" ht="20.25" hidden="1" customHeight="1">
      <c r="A134" s="110">
        <v>2011499</v>
      </c>
      <c r="B134" s="111" t="s">
        <v>174</v>
      </c>
      <c r="C134" s="120">
        <f>I149+I143</f>
        <v>0</v>
      </c>
      <c r="D134" s="120"/>
      <c r="E134" s="113">
        <f t="shared" si="7"/>
        <v>0</v>
      </c>
      <c r="F134" s="114" t="str">
        <f t="shared" si="8"/>
        <v xml:space="preserve"> </v>
      </c>
      <c r="G134" s="101">
        <v>2011308</v>
      </c>
      <c r="H134" s="102" t="s">
        <v>165</v>
      </c>
      <c r="I134" s="98"/>
    </row>
    <row r="135" spans="1:9" ht="20.25" hidden="1" customHeight="1">
      <c r="A135" s="116">
        <v>20123</v>
      </c>
      <c r="B135" s="116" t="s">
        <v>175</v>
      </c>
      <c r="C135" s="121">
        <f>SUM(C136:C141)</f>
        <v>0</v>
      </c>
      <c r="D135" s="121">
        <f>SUM(D136:D141)</f>
        <v>0</v>
      </c>
      <c r="E135" s="118">
        <f t="shared" ref="E135:E198" si="13">D135-C135</f>
        <v>0</v>
      </c>
      <c r="F135" s="119" t="str">
        <f t="shared" ref="F135:F198" si="14">IF(C135&lt;&gt;0,E135/C135*100," ")</f>
        <v xml:space="preserve"> </v>
      </c>
      <c r="G135" s="101">
        <v>2011350</v>
      </c>
      <c r="H135" s="102" t="s">
        <v>91</v>
      </c>
      <c r="I135" s="98"/>
    </row>
    <row r="136" spans="1:9" ht="20.25" hidden="1" customHeight="1">
      <c r="A136" s="110">
        <v>2012301</v>
      </c>
      <c r="B136" s="111" t="s">
        <v>82</v>
      </c>
      <c r="C136" s="120">
        <f t="shared" ref="C136:C141" si="15">I151</f>
        <v>0</v>
      </c>
      <c r="D136" s="120"/>
      <c r="E136" s="113">
        <f t="shared" si="13"/>
        <v>0</v>
      </c>
      <c r="F136" s="114" t="str">
        <f t="shared" si="14"/>
        <v xml:space="preserve"> </v>
      </c>
      <c r="G136" s="101">
        <v>2011399</v>
      </c>
      <c r="H136" s="102" t="s">
        <v>166</v>
      </c>
      <c r="I136" s="98"/>
    </row>
    <row r="137" spans="1:9" ht="20.25" hidden="1" customHeight="1">
      <c r="A137" s="110">
        <v>2012302</v>
      </c>
      <c r="B137" s="111" t="s">
        <v>83</v>
      </c>
      <c r="C137" s="120">
        <f t="shared" si="15"/>
        <v>0</v>
      </c>
      <c r="D137" s="120"/>
      <c r="E137" s="113">
        <f t="shared" si="13"/>
        <v>0</v>
      </c>
      <c r="F137" s="114" t="str">
        <f t="shared" si="14"/>
        <v xml:space="preserve"> </v>
      </c>
      <c r="G137" s="100">
        <v>20114</v>
      </c>
      <c r="H137" s="100" t="s">
        <v>176</v>
      </c>
      <c r="I137" s="98"/>
    </row>
    <row r="138" spans="1:9" ht="20.25" hidden="1" customHeight="1">
      <c r="A138" s="110">
        <v>2012303</v>
      </c>
      <c r="B138" s="111" t="s">
        <v>84</v>
      </c>
      <c r="C138" s="120">
        <f t="shared" si="15"/>
        <v>0</v>
      </c>
      <c r="D138" s="120"/>
      <c r="E138" s="113">
        <f t="shared" si="13"/>
        <v>0</v>
      </c>
      <c r="F138" s="114" t="str">
        <f t="shared" si="14"/>
        <v xml:space="preserve"> </v>
      </c>
      <c r="G138" s="101">
        <v>2011401</v>
      </c>
      <c r="H138" s="102" t="s">
        <v>82</v>
      </c>
      <c r="I138" s="98"/>
    </row>
    <row r="139" spans="1:9" ht="20.25" hidden="1" customHeight="1">
      <c r="A139" s="110">
        <v>2012304</v>
      </c>
      <c r="B139" s="111" t="s">
        <v>177</v>
      </c>
      <c r="C139" s="120">
        <f t="shared" si="15"/>
        <v>0</v>
      </c>
      <c r="D139" s="120"/>
      <c r="E139" s="113">
        <f t="shared" si="13"/>
        <v>0</v>
      </c>
      <c r="F139" s="114" t="str">
        <f t="shared" si="14"/>
        <v xml:space="preserve"> </v>
      </c>
      <c r="G139" s="101">
        <v>2011402</v>
      </c>
      <c r="H139" s="102" t="s">
        <v>83</v>
      </c>
      <c r="I139" s="98"/>
    </row>
    <row r="140" spans="1:9" ht="20.25" hidden="1" customHeight="1">
      <c r="A140" s="110">
        <v>2012350</v>
      </c>
      <c r="B140" s="111" t="s">
        <v>91</v>
      </c>
      <c r="C140" s="120">
        <f t="shared" si="15"/>
        <v>0</v>
      </c>
      <c r="D140" s="120"/>
      <c r="E140" s="113">
        <f t="shared" si="13"/>
        <v>0</v>
      </c>
      <c r="F140" s="114" t="str">
        <f t="shared" si="14"/>
        <v xml:space="preserve"> </v>
      </c>
      <c r="G140" s="101">
        <v>2011403</v>
      </c>
      <c r="H140" s="102" t="s">
        <v>84</v>
      </c>
      <c r="I140" s="98"/>
    </row>
    <row r="141" spans="1:9" ht="20.25" hidden="1" customHeight="1">
      <c r="A141" s="110">
        <v>2012399</v>
      </c>
      <c r="B141" s="111" t="s">
        <v>178</v>
      </c>
      <c r="C141" s="120">
        <f t="shared" si="15"/>
        <v>0</v>
      </c>
      <c r="D141" s="120"/>
      <c r="E141" s="113">
        <f t="shared" si="13"/>
        <v>0</v>
      </c>
      <c r="F141" s="114" t="str">
        <f t="shared" si="14"/>
        <v xml:space="preserve"> </v>
      </c>
      <c r="G141" s="101">
        <v>2011404</v>
      </c>
      <c r="H141" s="102" t="s">
        <v>168</v>
      </c>
      <c r="I141" s="98"/>
    </row>
    <row r="142" spans="1:9" ht="20.25" hidden="1" customHeight="1">
      <c r="A142" s="116">
        <v>20125</v>
      </c>
      <c r="B142" s="116" t="s">
        <v>179</v>
      </c>
      <c r="C142" s="121">
        <f>SUM(C143:C149)</f>
        <v>0</v>
      </c>
      <c r="D142" s="121">
        <f>SUM(D143:D149)</f>
        <v>0</v>
      </c>
      <c r="E142" s="118">
        <f t="shared" si="13"/>
        <v>0</v>
      </c>
      <c r="F142" s="119" t="str">
        <f t="shared" si="14"/>
        <v xml:space="preserve"> </v>
      </c>
      <c r="G142" s="101">
        <v>2011405</v>
      </c>
      <c r="H142" s="102" t="s">
        <v>180</v>
      </c>
      <c r="I142" s="98"/>
    </row>
    <row r="143" spans="1:9" ht="20.25" hidden="1" customHeight="1">
      <c r="A143" s="110">
        <v>2012501</v>
      </c>
      <c r="B143" s="111" t="s">
        <v>82</v>
      </c>
      <c r="C143" s="120">
        <f t="shared" ref="C143:C149" si="16">I158</f>
        <v>0</v>
      </c>
      <c r="D143" s="120"/>
      <c r="E143" s="113">
        <f t="shared" si="13"/>
        <v>0</v>
      </c>
      <c r="F143" s="114" t="str">
        <f t="shared" si="14"/>
        <v xml:space="preserve"> </v>
      </c>
      <c r="G143" s="101">
        <v>2011406</v>
      </c>
      <c r="H143" s="102" t="s">
        <v>181</v>
      </c>
      <c r="I143" s="98"/>
    </row>
    <row r="144" spans="1:9" ht="20.25" hidden="1" customHeight="1">
      <c r="A144" s="110">
        <v>2012502</v>
      </c>
      <c r="B144" s="111" t="s">
        <v>83</v>
      </c>
      <c r="C144" s="120">
        <f t="shared" si="16"/>
        <v>0</v>
      </c>
      <c r="D144" s="120"/>
      <c r="E144" s="113">
        <f t="shared" si="13"/>
        <v>0</v>
      </c>
      <c r="F144" s="114" t="str">
        <f t="shared" si="14"/>
        <v xml:space="preserve"> </v>
      </c>
      <c r="G144" s="101">
        <v>2011408</v>
      </c>
      <c r="H144" s="102" t="s">
        <v>182</v>
      </c>
      <c r="I144" s="98"/>
    </row>
    <row r="145" spans="1:9" ht="20.25" hidden="1" customHeight="1">
      <c r="A145" s="110">
        <v>2012503</v>
      </c>
      <c r="B145" s="111" t="s">
        <v>84</v>
      </c>
      <c r="C145" s="120">
        <f t="shared" si="16"/>
        <v>0</v>
      </c>
      <c r="D145" s="120"/>
      <c r="E145" s="113">
        <f t="shared" si="13"/>
        <v>0</v>
      </c>
      <c r="F145" s="114" t="str">
        <f t="shared" si="14"/>
        <v xml:space="preserve"> </v>
      </c>
      <c r="G145" s="101">
        <v>2011409</v>
      </c>
      <c r="H145" s="102" t="s">
        <v>171</v>
      </c>
      <c r="I145" s="98"/>
    </row>
    <row r="146" spans="1:9" ht="20.25" hidden="1" customHeight="1">
      <c r="A146" s="110">
        <v>2012504</v>
      </c>
      <c r="B146" s="111" t="s">
        <v>183</v>
      </c>
      <c r="C146" s="120">
        <f t="shared" si="16"/>
        <v>0</v>
      </c>
      <c r="D146" s="120"/>
      <c r="E146" s="113">
        <f t="shared" si="13"/>
        <v>0</v>
      </c>
      <c r="F146" s="114" t="str">
        <f t="shared" si="14"/>
        <v xml:space="preserve"> </v>
      </c>
      <c r="G146" s="101">
        <v>2011410</v>
      </c>
      <c r="H146" s="102" t="s">
        <v>172</v>
      </c>
      <c r="I146" s="98"/>
    </row>
    <row r="147" spans="1:9" ht="20.25" hidden="1" customHeight="1">
      <c r="A147" s="110">
        <v>2012505</v>
      </c>
      <c r="B147" s="111" t="s">
        <v>184</v>
      </c>
      <c r="C147" s="120">
        <f t="shared" si="16"/>
        <v>0</v>
      </c>
      <c r="D147" s="120"/>
      <c r="E147" s="113">
        <f t="shared" si="13"/>
        <v>0</v>
      </c>
      <c r="F147" s="114" t="str">
        <f t="shared" si="14"/>
        <v xml:space="preserve"> </v>
      </c>
      <c r="G147" s="101">
        <v>2011411</v>
      </c>
      <c r="H147" s="102" t="s">
        <v>173</v>
      </c>
      <c r="I147" s="98"/>
    </row>
    <row r="148" spans="1:9" ht="20.25" hidden="1" customHeight="1">
      <c r="A148" s="110">
        <v>2012550</v>
      </c>
      <c r="B148" s="111" t="s">
        <v>91</v>
      </c>
      <c r="C148" s="120">
        <f t="shared" si="16"/>
        <v>0</v>
      </c>
      <c r="D148" s="120"/>
      <c r="E148" s="113">
        <f t="shared" si="13"/>
        <v>0</v>
      </c>
      <c r="F148" s="114" t="str">
        <f t="shared" si="14"/>
        <v xml:space="preserve"> </v>
      </c>
      <c r="G148" s="101">
        <v>2011450</v>
      </c>
      <c r="H148" s="102" t="s">
        <v>91</v>
      </c>
      <c r="I148" s="98"/>
    </row>
    <row r="149" spans="1:9" ht="20.25" hidden="1" customHeight="1">
      <c r="A149" s="110">
        <v>2012599</v>
      </c>
      <c r="B149" s="111" t="s">
        <v>185</v>
      </c>
      <c r="C149" s="120">
        <f t="shared" si="16"/>
        <v>0</v>
      </c>
      <c r="D149" s="120"/>
      <c r="E149" s="113">
        <f t="shared" si="13"/>
        <v>0</v>
      </c>
      <c r="F149" s="114" t="str">
        <f t="shared" si="14"/>
        <v xml:space="preserve"> </v>
      </c>
      <c r="G149" s="101">
        <v>2011499</v>
      </c>
      <c r="H149" s="102" t="s">
        <v>174</v>
      </c>
      <c r="I149" s="98"/>
    </row>
    <row r="150" spans="1:9" ht="20.25" hidden="1" customHeight="1">
      <c r="A150" s="116">
        <v>20126</v>
      </c>
      <c r="B150" s="116" t="s">
        <v>186</v>
      </c>
      <c r="C150" s="117">
        <f>SUM(C151:C155)</f>
        <v>0</v>
      </c>
      <c r="D150" s="117">
        <f>SUM(D151:D155)</f>
        <v>0</v>
      </c>
      <c r="E150" s="118">
        <f t="shared" si="13"/>
        <v>0</v>
      </c>
      <c r="F150" s="119" t="str">
        <f t="shared" si="14"/>
        <v xml:space="preserve"> </v>
      </c>
      <c r="G150" s="100">
        <v>20123</v>
      </c>
      <c r="H150" s="100" t="s">
        <v>187</v>
      </c>
      <c r="I150" s="98"/>
    </row>
    <row r="151" spans="1:9" ht="20.25" hidden="1" customHeight="1">
      <c r="A151" s="110">
        <v>2012601</v>
      </c>
      <c r="B151" s="111" t="s">
        <v>82</v>
      </c>
      <c r="C151" s="112">
        <f>I166</f>
        <v>0</v>
      </c>
      <c r="D151" s="112"/>
      <c r="E151" s="113">
        <f t="shared" si="13"/>
        <v>0</v>
      </c>
      <c r="F151" s="114" t="str">
        <f t="shared" si="14"/>
        <v xml:space="preserve"> </v>
      </c>
      <c r="G151" s="101">
        <v>2012301</v>
      </c>
      <c r="H151" s="102" t="s">
        <v>82</v>
      </c>
      <c r="I151" s="98"/>
    </row>
    <row r="152" spans="1:9" ht="20.25" hidden="1" customHeight="1">
      <c r="A152" s="110">
        <v>2012602</v>
      </c>
      <c r="B152" s="111" t="s">
        <v>83</v>
      </c>
      <c r="C152" s="112">
        <f>I167</f>
        <v>0</v>
      </c>
      <c r="D152" s="112"/>
      <c r="E152" s="113">
        <f t="shared" si="13"/>
        <v>0</v>
      </c>
      <c r="F152" s="114" t="str">
        <f t="shared" si="14"/>
        <v xml:space="preserve"> </v>
      </c>
      <c r="G152" s="101">
        <v>2012302</v>
      </c>
      <c r="H152" s="102" t="s">
        <v>83</v>
      </c>
      <c r="I152" s="98"/>
    </row>
    <row r="153" spans="1:9" ht="20.25" hidden="1" customHeight="1">
      <c r="A153" s="110">
        <v>2012603</v>
      </c>
      <c r="B153" s="111" t="s">
        <v>84</v>
      </c>
      <c r="C153" s="112">
        <f>I168</f>
        <v>0</v>
      </c>
      <c r="D153" s="112"/>
      <c r="E153" s="113">
        <f t="shared" si="13"/>
        <v>0</v>
      </c>
      <c r="F153" s="114" t="str">
        <f t="shared" si="14"/>
        <v xml:space="preserve"> </v>
      </c>
      <c r="G153" s="101">
        <v>2012303</v>
      </c>
      <c r="H153" s="102" t="s">
        <v>84</v>
      </c>
      <c r="I153" s="98"/>
    </row>
    <row r="154" spans="1:9" ht="20.25" hidden="1" customHeight="1">
      <c r="A154" s="110">
        <v>2012604</v>
      </c>
      <c r="B154" s="111" t="s">
        <v>188</v>
      </c>
      <c r="C154" s="112">
        <f>I169</f>
        <v>0</v>
      </c>
      <c r="D154" s="112"/>
      <c r="E154" s="113">
        <f t="shared" si="13"/>
        <v>0</v>
      </c>
      <c r="F154" s="114" t="str">
        <f t="shared" si="14"/>
        <v xml:space="preserve"> </v>
      </c>
      <c r="G154" s="101">
        <v>2012304</v>
      </c>
      <c r="H154" s="102" t="s">
        <v>177</v>
      </c>
      <c r="I154" s="98"/>
    </row>
    <row r="155" spans="1:9" ht="20.25" hidden="1" customHeight="1">
      <c r="A155" s="110">
        <v>2012699</v>
      </c>
      <c r="B155" s="111" t="s">
        <v>189</v>
      </c>
      <c r="C155" s="112">
        <f>I170</f>
        <v>0</v>
      </c>
      <c r="D155" s="112"/>
      <c r="E155" s="113">
        <f t="shared" si="13"/>
        <v>0</v>
      </c>
      <c r="F155" s="114" t="str">
        <f t="shared" si="14"/>
        <v xml:space="preserve"> </v>
      </c>
      <c r="G155" s="101">
        <v>2012350</v>
      </c>
      <c r="H155" s="102" t="s">
        <v>91</v>
      </c>
      <c r="I155" s="98"/>
    </row>
    <row r="156" spans="1:9" ht="20.25" hidden="1" customHeight="1">
      <c r="A156" s="116">
        <v>20128</v>
      </c>
      <c r="B156" s="116" t="s">
        <v>190</v>
      </c>
      <c r="C156" s="117">
        <f>SUM(C157:C162)</f>
        <v>0</v>
      </c>
      <c r="D156" s="117">
        <f>SUM(D157:D162)</f>
        <v>0</v>
      </c>
      <c r="E156" s="118">
        <f t="shared" si="13"/>
        <v>0</v>
      </c>
      <c r="F156" s="119" t="str">
        <f t="shared" si="14"/>
        <v xml:space="preserve"> </v>
      </c>
      <c r="G156" s="101">
        <v>2012399</v>
      </c>
      <c r="H156" s="102" t="s">
        <v>178</v>
      </c>
      <c r="I156" s="98"/>
    </row>
    <row r="157" spans="1:9" ht="20.25" hidden="1" customHeight="1">
      <c r="A157" s="110">
        <v>2012801</v>
      </c>
      <c r="B157" s="111" t="s">
        <v>82</v>
      </c>
      <c r="C157" s="112">
        <f t="shared" ref="C157:C162" si="17">I172</f>
        <v>0</v>
      </c>
      <c r="D157" s="112"/>
      <c r="E157" s="113">
        <f t="shared" si="13"/>
        <v>0</v>
      </c>
      <c r="F157" s="114" t="str">
        <f t="shared" si="14"/>
        <v xml:space="preserve"> </v>
      </c>
      <c r="G157" s="100">
        <v>20125</v>
      </c>
      <c r="H157" s="100" t="s">
        <v>191</v>
      </c>
      <c r="I157" s="98"/>
    </row>
    <row r="158" spans="1:9" ht="20.25" hidden="1" customHeight="1">
      <c r="A158" s="110">
        <v>2012802</v>
      </c>
      <c r="B158" s="111" t="s">
        <v>83</v>
      </c>
      <c r="C158" s="112">
        <f t="shared" si="17"/>
        <v>0</v>
      </c>
      <c r="D158" s="112"/>
      <c r="E158" s="113">
        <f t="shared" si="13"/>
        <v>0</v>
      </c>
      <c r="F158" s="114" t="str">
        <f t="shared" si="14"/>
        <v xml:space="preserve"> </v>
      </c>
      <c r="G158" s="101">
        <v>2012501</v>
      </c>
      <c r="H158" s="102" t="s">
        <v>82</v>
      </c>
      <c r="I158" s="98"/>
    </row>
    <row r="159" spans="1:9" ht="20.25" hidden="1" customHeight="1">
      <c r="A159" s="110">
        <v>2012803</v>
      </c>
      <c r="B159" s="111" t="s">
        <v>84</v>
      </c>
      <c r="C159" s="112">
        <f t="shared" si="17"/>
        <v>0</v>
      </c>
      <c r="D159" s="112"/>
      <c r="E159" s="113">
        <f t="shared" si="13"/>
        <v>0</v>
      </c>
      <c r="F159" s="114" t="str">
        <f t="shared" si="14"/>
        <v xml:space="preserve"> </v>
      </c>
      <c r="G159" s="101">
        <v>2012502</v>
      </c>
      <c r="H159" s="102" t="s">
        <v>83</v>
      </c>
      <c r="I159" s="98"/>
    </row>
    <row r="160" spans="1:9" ht="20.25" hidden="1" customHeight="1">
      <c r="A160" s="110">
        <v>2012804</v>
      </c>
      <c r="B160" s="111" t="s">
        <v>96</v>
      </c>
      <c r="C160" s="112">
        <f t="shared" si="17"/>
        <v>0</v>
      </c>
      <c r="D160" s="112"/>
      <c r="E160" s="113">
        <f t="shared" si="13"/>
        <v>0</v>
      </c>
      <c r="F160" s="114" t="str">
        <f t="shared" si="14"/>
        <v xml:space="preserve"> </v>
      </c>
      <c r="G160" s="101">
        <v>2012503</v>
      </c>
      <c r="H160" s="102" t="s">
        <v>84</v>
      </c>
      <c r="I160" s="98"/>
    </row>
    <row r="161" spans="1:9" ht="20.25" hidden="1" customHeight="1">
      <c r="A161" s="110">
        <v>2012850</v>
      </c>
      <c r="B161" s="111" t="s">
        <v>91</v>
      </c>
      <c r="C161" s="112">
        <f t="shared" si="17"/>
        <v>0</v>
      </c>
      <c r="D161" s="112"/>
      <c r="E161" s="113">
        <f t="shared" si="13"/>
        <v>0</v>
      </c>
      <c r="F161" s="114" t="str">
        <f t="shared" si="14"/>
        <v xml:space="preserve"> </v>
      </c>
      <c r="G161" s="101">
        <v>2012504</v>
      </c>
      <c r="H161" s="102" t="s">
        <v>183</v>
      </c>
      <c r="I161" s="98"/>
    </row>
    <row r="162" spans="1:9" ht="20.25" hidden="1" customHeight="1">
      <c r="A162" s="110">
        <v>2012899</v>
      </c>
      <c r="B162" s="111" t="s">
        <v>192</v>
      </c>
      <c r="C162" s="112">
        <f t="shared" si="17"/>
        <v>0</v>
      </c>
      <c r="D162" s="112"/>
      <c r="E162" s="113">
        <f t="shared" si="13"/>
        <v>0</v>
      </c>
      <c r="F162" s="114" t="str">
        <f t="shared" si="14"/>
        <v xml:space="preserve"> </v>
      </c>
      <c r="G162" s="101">
        <v>2012505</v>
      </c>
      <c r="H162" s="102" t="s">
        <v>184</v>
      </c>
      <c r="I162" s="98"/>
    </row>
    <row r="163" spans="1:9" ht="20.25" customHeight="1">
      <c r="A163" s="41">
        <v>20129</v>
      </c>
      <c r="B163" s="41" t="s">
        <v>193</v>
      </c>
      <c r="C163" s="158">
        <f>SUM(C164:C169)</f>
        <v>5.5</v>
      </c>
      <c r="D163" s="158">
        <f>SUM(D164:D169)</f>
        <v>32</v>
      </c>
      <c r="E163" s="99">
        <f t="shared" si="13"/>
        <v>26.5</v>
      </c>
      <c r="F163" s="35">
        <f t="shared" si="14"/>
        <v>481.81818181818181</v>
      </c>
      <c r="G163" s="101">
        <v>2012550</v>
      </c>
      <c r="H163" s="102" t="s">
        <v>91</v>
      </c>
      <c r="I163" s="98"/>
    </row>
    <row r="164" spans="1:9" ht="20.25" hidden="1" customHeight="1">
      <c r="A164" s="110">
        <v>2012901</v>
      </c>
      <c r="B164" s="111" t="s">
        <v>82</v>
      </c>
      <c r="C164" s="112">
        <f>I179</f>
        <v>0</v>
      </c>
      <c r="D164" s="112"/>
      <c r="E164" s="113">
        <f t="shared" si="13"/>
        <v>0</v>
      </c>
      <c r="F164" s="114" t="str">
        <f t="shared" si="14"/>
        <v xml:space="preserve"> </v>
      </c>
      <c r="G164" s="101">
        <v>2012599</v>
      </c>
      <c r="H164" s="102" t="s">
        <v>185</v>
      </c>
      <c r="I164" s="98"/>
    </row>
    <row r="165" spans="1:9" ht="20.25" hidden="1" customHeight="1">
      <c r="A165" s="110">
        <v>2012902</v>
      </c>
      <c r="B165" s="111" t="s">
        <v>83</v>
      </c>
      <c r="C165" s="112">
        <f>I180</f>
        <v>0</v>
      </c>
      <c r="D165" s="112"/>
      <c r="E165" s="113">
        <f t="shared" si="13"/>
        <v>0</v>
      </c>
      <c r="F165" s="114" t="str">
        <f t="shared" si="14"/>
        <v xml:space="preserve"> </v>
      </c>
      <c r="G165" s="100">
        <v>20126</v>
      </c>
      <c r="H165" s="100" t="s">
        <v>194</v>
      </c>
      <c r="I165" s="98"/>
    </row>
    <row r="166" spans="1:9" ht="20.25" hidden="1" customHeight="1">
      <c r="A166" s="110">
        <v>2012903</v>
      </c>
      <c r="B166" s="111" t="s">
        <v>84</v>
      </c>
      <c r="C166" s="112">
        <f>I181</f>
        <v>0</v>
      </c>
      <c r="D166" s="112"/>
      <c r="E166" s="113">
        <f t="shared" si="13"/>
        <v>0</v>
      </c>
      <c r="F166" s="114" t="str">
        <f t="shared" si="14"/>
        <v xml:space="preserve"> </v>
      </c>
      <c r="G166" s="101">
        <v>2012601</v>
      </c>
      <c r="H166" s="102" t="s">
        <v>82</v>
      </c>
      <c r="I166" s="98"/>
    </row>
    <row r="167" spans="1:9" ht="20.25" hidden="1" customHeight="1">
      <c r="A167" s="110">
        <v>2012906</v>
      </c>
      <c r="B167" s="111" t="s">
        <v>195</v>
      </c>
      <c r="C167" s="112">
        <f>I182</f>
        <v>0</v>
      </c>
      <c r="D167" s="112"/>
      <c r="E167" s="113">
        <f t="shared" si="13"/>
        <v>0</v>
      </c>
      <c r="F167" s="114" t="str">
        <f t="shared" si="14"/>
        <v xml:space="preserve"> </v>
      </c>
      <c r="G167" s="101">
        <v>2012602</v>
      </c>
      <c r="H167" s="102" t="s">
        <v>83</v>
      </c>
      <c r="I167" s="98"/>
    </row>
    <row r="168" spans="1:9" ht="20.25" hidden="1" customHeight="1">
      <c r="A168" s="110">
        <v>2012950</v>
      </c>
      <c r="B168" s="111" t="s">
        <v>91</v>
      </c>
      <c r="C168" s="112">
        <f>I183</f>
        <v>0</v>
      </c>
      <c r="D168" s="112"/>
      <c r="E168" s="113">
        <f t="shared" si="13"/>
        <v>0</v>
      </c>
      <c r="F168" s="114" t="str">
        <f t="shared" si="14"/>
        <v xml:space="preserve"> </v>
      </c>
      <c r="G168" s="101">
        <v>2012603</v>
      </c>
      <c r="H168" s="102" t="s">
        <v>84</v>
      </c>
      <c r="I168" s="98"/>
    </row>
    <row r="169" spans="1:9" ht="20.25" customHeight="1">
      <c r="A169" s="42">
        <v>2012999</v>
      </c>
      <c r="B169" s="43" t="s">
        <v>196</v>
      </c>
      <c r="C169" s="159">
        <v>5.5</v>
      </c>
      <c r="D169" s="159">
        <v>32</v>
      </c>
      <c r="E169" s="103">
        <f t="shared" si="13"/>
        <v>26.5</v>
      </c>
      <c r="F169" s="37">
        <f t="shared" si="14"/>
        <v>481.81818181818181</v>
      </c>
      <c r="G169" s="101">
        <v>2012604</v>
      </c>
      <c r="H169" s="102" t="s">
        <v>188</v>
      </c>
      <c r="I169" s="98"/>
    </row>
    <row r="170" spans="1:9" ht="20.25" customHeight="1">
      <c r="A170" s="41">
        <v>20131</v>
      </c>
      <c r="B170" s="41" t="s">
        <v>197</v>
      </c>
      <c r="C170" s="158">
        <f>SUM(C171:C176)</f>
        <v>141.07</v>
      </c>
      <c r="D170" s="158">
        <f>SUM(D171:D176)</f>
        <v>55</v>
      </c>
      <c r="E170" s="99">
        <f t="shared" si="13"/>
        <v>-86.07</v>
      </c>
      <c r="F170" s="35">
        <f t="shared" si="14"/>
        <v>-61.01226341532572</v>
      </c>
      <c r="G170" s="101">
        <v>2012699</v>
      </c>
      <c r="H170" s="102" t="s">
        <v>189</v>
      </c>
      <c r="I170" s="98"/>
    </row>
    <row r="171" spans="1:9" ht="20.25" hidden="1" customHeight="1">
      <c r="A171" s="110">
        <v>2013101</v>
      </c>
      <c r="B171" s="111" t="s">
        <v>82</v>
      </c>
      <c r="C171" s="112">
        <f>I186</f>
        <v>0</v>
      </c>
      <c r="D171" s="112"/>
      <c r="E171" s="113">
        <f t="shared" si="13"/>
        <v>0</v>
      </c>
      <c r="F171" s="114" t="str">
        <f t="shared" si="14"/>
        <v xml:space="preserve"> </v>
      </c>
      <c r="G171" s="100">
        <v>20128</v>
      </c>
      <c r="H171" s="100" t="s">
        <v>198</v>
      </c>
      <c r="I171" s="98"/>
    </row>
    <row r="172" spans="1:9" ht="20.25" hidden="1" customHeight="1">
      <c r="A172" s="110">
        <v>2013102</v>
      </c>
      <c r="B172" s="111" t="s">
        <v>83</v>
      </c>
      <c r="C172" s="112">
        <f>I187</f>
        <v>0</v>
      </c>
      <c r="D172" s="112"/>
      <c r="E172" s="113">
        <f t="shared" si="13"/>
        <v>0</v>
      </c>
      <c r="F172" s="114" t="str">
        <f t="shared" si="14"/>
        <v xml:space="preserve"> </v>
      </c>
      <c r="G172" s="101">
        <v>2012801</v>
      </c>
      <c r="H172" s="102" t="s">
        <v>82</v>
      </c>
      <c r="I172" s="98"/>
    </row>
    <row r="173" spans="1:9" ht="20.25" hidden="1" customHeight="1">
      <c r="A173" s="110">
        <v>2013103</v>
      </c>
      <c r="B173" s="111" t="s">
        <v>84</v>
      </c>
      <c r="C173" s="112">
        <f>I188</f>
        <v>0</v>
      </c>
      <c r="D173" s="112"/>
      <c r="E173" s="113">
        <f t="shared" si="13"/>
        <v>0</v>
      </c>
      <c r="F173" s="114" t="str">
        <f t="shared" si="14"/>
        <v xml:space="preserve"> </v>
      </c>
      <c r="G173" s="101">
        <v>2012802</v>
      </c>
      <c r="H173" s="102" t="s">
        <v>83</v>
      </c>
      <c r="I173" s="98"/>
    </row>
    <row r="174" spans="1:9" ht="20.25" hidden="1" customHeight="1">
      <c r="A174" s="110">
        <v>2013105</v>
      </c>
      <c r="B174" s="111" t="s">
        <v>199</v>
      </c>
      <c r="C174" s="112">
        <f>I189</f>
        <v>0</v>
      </c>
      <c r="D174" s="112"/>
      <c r="E174" s="113">
        <f t="shared" si="13"/>
        <v>0</v>
      </c>
      <c r="F174" s="114" t="str">
        <f t="shared" si="14"/>
        <v xml:space="preserve"> </v>
      </c>
      <c r="G174" s="101">
        <v>2012803</v>
      </c>
      <c r="H174" s="102" t="s">
        <v>84</v>
      </c>
      <c r="I174" s="98"/>
    </row>
    <row r="175" spans="1:9" ht="20.25" hidden="1" customHeight="1">
      <c r="A175" s="110">
        <v>2013150</v>
      </c>
      <c r="B175" s="111" t="s">
        <v>91</v>
      </c>
      <c r="C175" s="112">
        <f>I190</f>
        <v>0</v>
      </c>
      <c r="D175" s="112"/>
      <c r="E175" s="113">
        <f t="shared" si="13"/>
        <v>0</v>
      </c>
      <c r="F175" s="114" t="str">
        <f t="shared" si="14"/>
        <v xml:space="preserve"> </v>
      </c>
      <c r="G175" s="101">
        <v>2012804</v>
      </c>
      <c r="H175" s="102" t="s">
        <v>96</v>
      </c>
      <c r="I175" s="98"/>
    </row>
    <row r="176" spans="1:9" ht="33" customHeight="1">
      <c r="A176" s="42">
        <v>2013199</v>
      </c>
      <c r="B176" s="43" t="s">
        <v>200</v>
      </c>
      <c r="C176" s="159">
        <v>141.07</v>
      </c>
      <c r="D176" s="159">
        <v>55</v>
      </c>
      <c r="E176" s="103">
        <f t="shared" si="13"/>
        <v>-86.07</v>
      </c>
      <c r="F176" s="37">
        <f t="shared" si="14"/>
        <v>-61.01226341532572</v>
      </c>
      <c r="G176" s="101">
        <v>2012850</v>
      </c>
      <c r="H176" s="102" t="s">
        <v>91</v>
      </c>
      <c r="I176" s="98"/>
    </row>
    <row r="177" spans="1:9" ht="20.25" customHeight="1">
      <c r="A177" s="41">
        <v>20132</v>
      </c>
      <c r="B177" s="41" t="s">
        <v>201</v>
      </c>
      <c r="C177" s="158">
        <f>SUM(C178:C183)</f>
        <v>11.1</v>
      </c>
      <c r="D177" s="158">
        <f>SUM(D178:D183)</f>
        <v>90</v>
      </c>
      <c r="E177" s="99">
        <f t="shared" si="13"/>
        <v>78.900000000000006</v>
      </c>
      <c r="F177" s="35">
        <f t="shared" si="14"/>
        <v>710.81081081081084</v>
      </c>
      <c r="G177" s="101">
        <v>2012899</v>
      </c>
      <c r="H177" s="102" t="s">
        <v>192</v>
      </c>
      <c r="I177" s="98"/>
    </row>
    <row r="178" spans="1:9" ht="20.25" customHeight="1">
      <c r="A178" s="42">
        <v>2013201</v>
      </c>
      <c r="B178" s="43" t="s">
        <v>82</v>
      </c>
      <c r="C178" s="159">
        <v>2.2000000000000002</v>
      </c>
      <c r="D178" s="159"/>
      <c r="E178" s="103">
        <f t="shared" si="13"/>
        <v>-2.2000000000000002</v>
      </c>
      <c r="F178" s="37">
        <f t="shared" si="14"/>
        <v>-100</v>
      </c>
      <c r="G178" s="100">
        <v>20129</v>
      </c>
      <c r="H178" s="100" t="s">
        <v>202</v>
      </c>
      <c r="I178" s="98"/>
    </row>
    <row r="179" spans="1:9" ht="20.25" hidden="1" customHeight="1">
      <c r="A179" s="110">
        <v>2013202</v>
      </c>
      <c r="B179" s="111" t="s">
        <v>83</v>
      </c>
      <c r="C179" s="112">
        <v>0</v>
      </c>
      <c r="D179" s="112"/>
      <c r="E179" s="113">
        <f t="shared" si="13"/>
        <v>0</v>
      </c>
      <c r="F179" s="114" t="str">
        <f t="shared" si="14"/>
        <v xml:space="preserve"> </v>
      </c>
      <c r="G179" s="101">
        <v>2012901</v>
      </c>
      <c r="H179" s="102" t="s">
        <v>82</v>
      </c>
      <c r="I179" s="98"/>
    </row>
    <row r="180" spans="1:9" ht="20.25" hidden="1" customHeight="1">
      <c r="A180" s="110">
        <v>2013203</v>
      </c>
      <c r="B180" s="111" t="s">
        <v>84</v>
      </c>
      <c r="C180" s="112">
        <f>I195+I110</f>
        <v>0</v>
      </c>
      <c r="D180" s="112"/>
      <c r="E180" s="113">
        <f t="shared" si="13"/>
        <v>0</v>
      </c>
      <c r="F180" s="114" t="str">
        <f t="shared" si="14"/>
        <v xml:space="preserve"> </v>
      </c>
      <c r="G180" s="101">
        <v>2012902</v>
      </c>
      <c r="H180" s="102" t="s">
        <v>83</v>
      </c>
      <c r="I180" s="98"/>
    </row>
    <row r="181" spans="1:9" ht="20.25" customHeight="1">
      <c r="A181" s="42">
        <v>2013204</v>
      </c>
      <c r="B181" s="43" t="s">
        <v>203</v>
      </c>
      <c r="C181" s="159">
        <v>0.9</v>
      </c>
      <c r="D181" s="159"/>
      <c r="E181" s="103">
        <f t="shared" si="13"/>
        <v>-0.9</v>
      </c>
      <c r="F181" s="37">
        <f t="shared" si="14"/>
        <v>-100</v>
      </c>
      <c r="G181" s="101">
        <v>2012903</v>
      </c>
      <c r="H181" s="102" t="s">
        <v>84</v>
      </c>
      <c r="I181" s="98"/>
    </row>
    <row r="182" spans="1:9" ht="20.25" hidden="1" customHeight="1">
      <c r="A182" s="110">
        <v>2013250</v>
      </c>
      <c r="B182" s="111" t="s">
        <v>91</v>
      </c>
      <c r="C182" s="112">
        <f>I197</f>
        <v>0</v>
      </c>
      <c r="D182" s="112"/>
      <c r="E182" s="113">
        <f t="shared" si="13"/>
        <v>0</v>
      </c>
      <c r="F182" s="114" t="str">
        <f t="shared" si="14"/>
        <v xml:space="preserve"> </v>
      </c>
      <c r="G182" s="101">
        <v>2012906</v>
      </c>
      <c r="H182" s="102" t="s">
        <v>195</v>
      </c>
      <c r="I182" s="98"/>
    </row>
    <row r="183" spans="1:9" ht="20.25" customHeight="1">
      <c r="A183" s="42">
        <v>2013299</v>
      </c>
      <c r="B183" s="43" t="s">
        <v>204</v>
      </c>
      <c r="C183" s="159">
        <v>8</v>
      </c>
      <c r="D183" s="159">
        <v>90</v>
      </c>
      <c r="E183" s="103">
        <f t="shared" si="13"/>
        <v>82</v>
      </c>
      <c r="F183" s="37">
        <f t="shared" si="14"/>
        <v>1025</v>
      </c>
      <c r="G183" s="101">
        <v>2012950</v>
      </c>
      <c r="H183" s="102" t="s">
        <v>91</v>
      </c>
      <c r="I183" s="98"/>
    </row>
    <row r="184" spans="1:9" ht="20.25" hidden="1" customHeight="1">
      <c r="A184" s="116">
        <v>20133</v>
      </c>
      <c r="B184" s="116" t="s">
        <v>205</v>
      </c>
      <c r="C184" s="117">
        <f>SUM(C185:C190)</f>
        <v>0.3</v>
      </c>
      <c r="D184" s="117">
        <f>SUM(D185:D190)</f>
        <v>0</v>
      </c>
      <c r="E184" s="118">
        <f t="shared" si="13"/>
        <v>-0.3</v>
      </c>
      <c r="F184" s="119">
        <f t="shared" si="14"/>
        <v>-100</v>
      </c>
      <c r="G184" s="101">
        <v>2012999</v>
      </c>
      <c r="H184" s="102" t="s">
        <v>196</v>
      </c>
      <c r="I184" s="98"/>
    </row>
    <row r="185" spans="1:9" ht="20.25" hidden="1" customHeight="1">
      <c r="A185" s="110">
        <v>2013301</v>
      </c>
      <c r="B185" s="111" t="s">
        <v>82</v>
      </c>
      <c r="C185" s="112">
        <f>I200</f>
        <v>0</v>
      </c>
      <c r="D185" s="112"/>
      <c r="E185" s="113">
        <f t="shared" si="13"/>
        <v>0</v>
      </c>
      <c r="F185" s="114" t="str">
        <f t="shared" si="14"/>
        <v xml:space="preserve"> </v>
      </c>
      <c r="G185" s="100">
        <v>20131</v>
      </c>
      <c r="H185" s="100" t="s">
        <v>206</v>
      </c>
      <c r="I185" s="98"/>
    </row>
    <row r="186" spans="1:9" ht="20.25" hidden="1" customHeight="1">
      <c r="A186" s="110">
        <v>2013302</v>
      </c>
      <c r="B186" s="111" t="s">
        <v>83</v>
      </c>
      <c r="C186" s="112">
        <f>I201</f>
        <v>0</v>
      </c>
      <c r="D186" s="112"/>
      <c r="E186" s="113">
        <f t="shared" si="13"/>
        <v>0</v>
      </c>
      <c r="F186" s="114" t="str">
        <f t="shared" si="14"/>
        <v xml:space="preserve"> </v>
      </c>
      <c r="G186" s="101">
        <v>2013101</v>
      </c>
      <c r="H186" s="102" t="s">
        <v>82</v>
      </c>
      <c r="I186" s="98"/>
    </row>
    <row r="187" spans="1:9" ht="20.25" hidden="1" customHeight="1">
      <c r="A187" s="110">
        <v>2013303</v>
      </c>
      <c r="B187" s="111" t="s">
        <v>84</v>
      </c>
      <c r="C187" s="112">
        <f>I202</f>
        <v>0</v>
      </c>
      <c r="D187" s="112"/>
      <c r="E187" s="113">
        <f t="shared" si="13"/>
        <v>0</v>
      </c>
      <c r="F187" s="114" t="str">
        <f t="shared" si="14"/>
        <v xml:space="preserve"> </v>
      </c>
      <c r="G187" s="101">
        <v>2013102</v>
      </c>
      <c r="H187" s="102" t="s">
        <v>83</v>
      </c>
      <c r="I187" s="98"/>
    </row>
    <row r="188" spans="1:9" ht="20.25" hidden="1" customHeight="1">
      <c r="A188" s="110">
        <v>2013304</v>
      </c>
      <c r="B188" s="111" t="s">
        <v>207</v>
      </c>
      <c r="C188" s="112">
        <f>I203</f>
        <v>0</v>
      </c>
      <c r="D188" s="112"/>
      <c r="E188" s="113">
        <f t="shared" si="13"/>
        <v>0</v>
      </c>
      <c r="F188" s="114" t="str">
        <f t="shared" si="14"/>
        <v xml:space="preserve"> </v>
      </c>
      <c r="G188" s="101">
        <v>2013103</v>
      </c>
      <c r="H188" s="102" t="s">
        <v>84</v>
      </c>
      <c r="I188" s="98"/>
    </row>
    <row r="189" spans="1:9" ht="20.25" hidden="1" customHeight="1">
      <c r="A189" s="110">
        <v>2013350</v>
      </c>
      <c r="B189" s="111" t="s">
        <v>91</v>
      </c>
      <c r="C189" s="112">
        <f>I204</f>
        <v>0</v>
      </c>
      <c r="D189" s="112"/>
      <c r="E189" s="113">
        <f t="shared" si="13"/>
        <v>0</v>
      </c>
      <c r="F189" s="114" t="str">
        <f t="shared" si="14"/>
        <v xml:space="preserve"> </v>
      </c>
      <c r="G189" s="101">
        <v>2013105</v>
      </c>
      <c r="H189" s="102" t="s">
        <v>199</v>
      </c>
      <c r="I189" s="98"/>
    </row>
    <row r="190" spans="1:9" ht="20.25" hidden="1" customHeight="1">
      <c r="A190" s="110">
        <v>2013399</v>
      </c>
      <c r="B190" s="111" t="s">
        <v>208</v>
      </c>
      <c r="C190" s="112">
        <v>0.3</v>
      </c>
      <c r="D190" s="112"/>
      <c r="E190" s="113">
        <f t="shared" si="13"/>
        <v>-0.3</v>
      </c>
      <c r="F190" s="114">
        <f t="shared" si="14"/>
        <v>-100</v>
      </c>
      <c r="G190" s="101">
        <v>2013150</v>
      </c>
      <c r="H190" s="102" t="s">
        <v>91</v>
      </c>
      <c r="I190" s="98"/>
    </row>
    <row r="191" spans="1:9" ht="20.25" customHeight="1">
      <c r="A191" s="41">
        <v>20134</v>
      </c>
      <c r="B191" s="41" t="s">
        <v>209</v>
      </c>
      <c r="C191" s="158">
        <f>SUM(C192:C198)</f>
        <v>4</v>
      </c>
      <c r="D191" s="158">
        <f>SUM(D192:D198)</f>
        <v>0</v>
      </c>
      <c r="E191" s="99">
        <f t="shared" si="13"/>
        <v>-4</v>
      </c>
      <c r="F191" s="35">
        <f t="shared" si="14"/>
        <v>-100</v>
      </c>
      <c r="G191" s="101">
        <v>2013199</v>
      </c>
      <c r="H191" s="102" t="s">
        <v>200</v>
      </c>
      <c r="I191" s="98"/>
    </row>
    <row r="192" spans="1:9" ht="20.25" hidden="1" customHeight="1">
      <c r="A192" s="110">
        <v>2013401</v>
      </c>
      <c r="B192" s="111" t="s">
        <v>82</v>
      </c>
      <c r="C192" s="112">
        <f>I207</f>
        <v>0</v>
      </c>
      <c r="D192" s="112"/>
      <c r="E192" s="113">
        <f t="shared" si="13"/>
        <v>0</v>
      </c>
      <c r="F192" s="114" t="str">
        <f t="shared" si="14"/>
        <v xml:space="preserve"> </v>
      </c>
      <c r="G192" s="100">
        <v>20132</v>
      </c>
      <c r="H192" s="100" t="s">
        <v>210</v>
      </c>
      <c r="I192" s="98"/>
    </row>
    <row r="193" spans="1:9" ht="20.25" hidden="1" customHeight="1">
      <c r="A193" s="110">
        <v>2013402</v>
      </c>
      <c r="B193" s="111" t="s">
        <v>83</v>
      </c>
      <c r="C193" s="112">
        <f>I208</f>
        <v>0</v>
      </c>
      <c r="D193" s="112"/>
      <c r="E193" s="113">
        <f t="shared" si="13"/>
        <v>0</v>
      </c>
      <c r="F193" s="114" t="str">
        <f t="shared" si="14"/>
        <v xml:space="preserve"> </v>
      </c>
      <c r="G193" s="101">
        <v>2013201</v>
      </c>
      <c r="H193" s="102" t="s">
        <v>82</v>
      </c>
      <c r="I193" s="98"/>
    </row>
    <row r="194" spans="1:9" ht="20.25" hidden="1" customHeight="1">
      <c r="A194" s="110">
        <v>2013403</v>
      </c>
      <c r="B194" s="111" t="s">
        <v>84</v>
      </c>
      <c r="C194" s="112">
        <f>I209</f>
        <v>0</v>
      </c>
      <c r="D194" s="112"/>
      <c r="E194" s="113">
        <f t="shared" si="13"/>
        <v>0</v>
      </c>
      <c r="F194" s="114" t="str">
        <f t="shared" si="14"/>
        <v xml:space="preserve"> </v>
      </c>
      <c r="G194" s="101">
        <v>2013202</v>
      </c>
      <c r="H194" s="102" t="s">
        <v>83</v>
      </c>
      <c r="I194" s="98"/>
    </row>
    <row r="195" spans="1:9" ht="20.25" hidden="1" customHeight="1">
      <c r="A195" s="110">
        <v>2013404</v>
      </c>
      <c r="B195" s="111" t="s">
        <v>211</v>
      </c>
      <c r="C195" s="112">
        <f>I210</f>
        <v>0</v>
      </c>
      <c r="D195" s="112"/>
      <c r="E195" s="113">
        <f t="shared" si="13"/>
        <v>0</v>
      </c>
      <c r="F195" s="114" t="str">
        <f t="shared" si="14"/>
        <v xml:space="preserve"> </v>
      </c>
      <c r="G195" s="101">
        <v>2013203</v>
      </c>
      <c r="H195" s="102" t="s">
        <v>84</v>
      </c>
      <c r="I195" s="98"/>
    </row>
    <row r="196" spans="1:9" ht="20.25" customHeight="1">
      <c r="A196" s="42">
        <v>2013405</v>
      </c>
      <c r="B196" s="43" t="s">
        <v>212</v>
      </c>
      <c r="C196" s="159">
        <v>4</v>
      </c>
      <c r="D196" s="159"/>
      <c r="E196" s="103">
        <f t="shared" si="13"/>
        <v>-4</v>
      </c>
      <c r="F196" s="37">
        <f t="shared" si="14"/>
        <v>-100</v>
      </c>
      <c r="G196" s="101">
        <v>2013204</v>
      </c>
      <c r="H196" s="102" t="s">
        <v>203</v>
      </c>
      <c r="I196" s="98"/>
    </row>
    <row r="197" spans="1:9" ht="20.25" hidden="1" customHeight="1">
      <c r="A197" s="110">
        <v>2013450</v>
      </c>
      <c r="B197" s="111" t="s">
        <v>91</v>
      </c>
      <c r="C197" s="112">
        <f>I212</f>
        <v>0</v>
      </c>
      <c r="D197" s="112"/>
      <c r="E197" s="113">
        <f t="shared" si="13"/>
        <v>0</v>
      </c>
      <c r="F197" s="114" t="str">
        <f t="shared" si="14"/>
        <v xml:space="preserve"> </v>
      </c>
      <c r="G197" s="101">
        <v>2013250</v>
      </c>
      <c r="H197" s="102" t="s">
        <v>91</v>
      </c>
      <c r="I197" s="98"/>
    </row>
    <row r="198" spans="1:9" ht="20.25" hidden="1" customHeight="1">
      <c r="A198" s="110">
        <v>2013499</v>
      </c>
      <c r="B198" s="111" t="s">
        <v>213</v>
      </c>
      <c r="C198" s="112">
        <f>I213</f>
        <v>0</v>
      </c>
      <c r="D198" s="112"/>
      <c r="E198" s="113">
        <f t="shared" si="13"/>
        <v>0</v>
      </c>
      <c r="F198" s="114" t="str">
        <f t="shared" si="14"/>
        <v xml:space="preserve"> </v>
      </c>
      <c r="G198" s="101">
        <v>2013299</v>
      </c>
      <c r="H198" s="102" t="s">
        <v>204</v>
      </c>
      <c r="I198" s="98"/>
    </row>
    <row r="199" spans="1:9" ht="20.25" hidden="1" customHeight="1">
      <c r="A199" s="116">
        <v>20135</v>
      </c>
      <c r="B199" s="116" t="s">
        <v>214</v>
      </c>
      <c r="C199" s="121">
        <f>SUM(C200:C204)</f>
        <v>0</v>
      </c>
      <c r="D199" s="121">
        <f>SUM(D200:D204)</f>
        <v>0</v>
      </c>
      <c r="E199" s="118">
        <f t="shared" ref="E199:E262" si="18">D199-C199</f>
        <v>0</v>
      </c>
      <c r="F199" s="119" t="str">
        <f t="shared" ref="F199:F262" si="19">IF(C199&lt;&gt;0,E199/C199*100," ")</f>
        <v xml:space="preserve"> </v>
      </c>
      <c r="G199" s="100">
        <v>20133</v>
      </c>
      <c r="H199" s="100" t="s">
        <v>215</v>
      </c>
      <c r="I199" s="98"/>
    </row>
    <row r="200" spans="1:9" ht="20.25" hidden="1" customHeight="1">
      <c r="A200" s="110">
        <v>2013501</v>
      </c>
      <c r="B200" s="111" t="s">
        <v>82</v>
      </c>
      <c r="C200" s="120">
        <f>I215</f>
        <v>0</v>
      </c>
      <c r="D200" s="120"/>
      <c r="E200" s="113">
        <f t="shared" si="18"/>
        <v>0</v>
      </c>
      <c r="F200" s="114" t="str">
        <f t="shared" si="19"/>
        <v xml:space="preserve"> </v>
      </c>
      <c r="G200" s="101">
        <v>2013301</v>
      </c>
      <c r="H200" s="102" t="s">
        <v>82</v>
      </c>
      <c r="I200" s="98"/>
    </row>
    <row r="201" spans="1:9" ht="20.25" hidden="1" customHeight="1">
      <c r="A201" s="110">
        <v>2013502</v>
      </c>
      <c r="B201" s="111" t="s">
        <v>83</v>
      </c>
      <c r="C201" s="120">
        <f>I216</f>
        <v>0</v>
      </c>
      <c r="D201" s="120"/>
      <c r="E201" s="113">
        <f t="shared" si="18"/>
        <v>0</v>
      </c>
      <c r="F201" s="114" t="str">
        <f t="shared" si="19"/>
        <v xml:space="preserve"> </v>
      </c>
      <c r="G201" s="101">
        <v>2013302</v>
      </c>
      <c r="H201" s="102" t="s">
        <v>83</v>
      </c>
      <c r="I201" s="98"/>
    </row>
    <row r="202" spans="1:9" ht="20.25" hidden="1" customHeight="1">
      <c r="A202" s="110">
        <v>2013503</v>
      </c>
      <c r="B202" s="111" t="s">
        <v>84</v>
      </c>
      <c r="C202" s="120">
        <f>I217</f>
        <v>0</v>
      </c>
      <c r="D202" s="120"/>
      <c r="E202" s="113">
        <f t="shared" si="18"/>
        <v>0</v>
      </c>
      <c r="F202" s="114" t="str">
        <f t="shared" si="19"/>
        <v xml:space="preserve"> </v>
      </c>
      <c r="G202" s="101">
        <v>2013303</v>
      </c>
      <c r="H202" s="102" t="s">
        <v>84</v>
      </c>
      <c r="I202" s="98"/>
    </row>
    <row r="203" spans="1:9" ht="20.25" hidden="1" customHeight="1">
      <c r="A203" s="110">
        <v>2013550</v>
      </c>
      <c r="B203" s="111" t="s">
        <v>91</v>
      </c>
      <c r="C203" s="120">
        <f>I218</f>
        <v>0</v>
      </c>
      <c r="D203" s="120"/>
      <c r="E203" s="113">
        <f t="shared" si="18"/>
        <v>0</v>
      </c>
      <c r="F203" s="114" t="str">
        <f t="shared" si="19"/>
        <v xml:space="preserve"> </v>
      </c>
      <c r="G203" s="101">
        <v>2013304</v>
      </c>
      <c r="H203" s="102" t="s">
        <v>216</v>
      </c>
      <c r="I203" s="98"/>
    </row>
    <row r="204" spans="1:9" ht="20.25" hidden="1" customHeight="1">
      <c r="A204" s="110">
        <v>2013599</v>
      </c>
      <c r="B204" s="111" t="s">
        <v>217</v>
      </c>
      <c r="C204" s="120">
        <f>I219</f>
        <v>0</v>
      </c>
      <c r="D204" s="120"/>
      <c r="E204" s="113">
        <f t="shared" si="18"/>
        <v>0</v>
      </c>
      <c r="F204" s="114" t="str">
        <f t="shared" si="19"/>
        <v xml:space="preserve"> </v>
      </c>
      <c r="G204" s="101">
        <v>2013350</v>
      </c>
      <c r="H204" s="102" t="s">
        <v>91</v>
      </c>
      <c r="I204" s="98"/>
    </row>
    <row r="205" spans="1:9" ht="20.25" hidden="1" customHeight="1">
      <c r="A205" s="116">
        <v>20136</v>
      </c>
      <c r="B205" s="116" t="s">
        <v>218</v>
      </c>
      <c r="C205" s="121">
        <f>SUM(C206:C210)</f>
        <v>0</v>
      </c>
      <c r="D205" s="121">
        <f>SUM(D206:D210)</f>
        <v>0</v>
      </c>
      <c r="E205" s="118">
        <f t="shared" si="18"/>
        <v>0</v>
      </c>
      <c r="F205" s="119" t="str">
        <f t="shared" si="19"/>
        <v xml:space="preserve"> </v>
      </c>
      <c r="G205" s="101">
        <v>2013399</v>
      </c>
      <c r="H205" s="102" t="s">
        <v>208</v>
      </c>
      <c r="I205" s="98"/>
    </row>
    <row r="206" spans="1:9" ht="20.25" hidden="1" customHeight="1">
      <c r="A206" s="110">
        <v>2013601</v>
      </c>
      <c r="B206" s="111" t="s">
        <v>82</v>
      </c>
      <c r="C206" s="120">
        <f>I221</f>
        <v>0</v>
      </c>
      <c r="D206" s="120"/>
      <c r="E206" s="113">
        <f t="shared" si="18"/>
        <v>0</v>
      </c>
      <c r="F206" s="114" t="str">
        <f t="shared" si="19"/>
        <v xml:space="preserve"> </v>
      </c>
      <c r="G206" s="100">
        <v>20134</v>
      </c>
      <c r="H206" s="100" t="s">
        <v>219</v>
      </c>
      <c r="I206" s="98"/>
    </row>
    <row r="207" spans="1:9" ht="20.25" hidden="1" customHeight="1">
      <c r="A207" s="110">
        <v>2013602</v>
      </c>
      <c r="B207" s="111" t="s">
        <v>83</v>
      </c>
      <c r="C207" s="120">
        <f>I222</f>
        <v>0</v>
      </c>
      <c r="D207" s="120"/>
      <c r="E207" s="113">
        <f t="shared" si="18"/>
        <v>0</v>
      </c>
      <c r="F207" s="114" t="str">
        <f t="shared" si="19"/>
        <v xml:space="preserve"> </v>
      </c>
      <c r="G207" s="101">
        <v>2013401</v>
      </c>
      <c r="H207" s="102" t="s">
        <v>82</v>
      </c>
      <c r="I207" s="98"/>
    </row>
    <row r="208" spans="1:9" ht="20.25" hidden="1" customHeight="1">
      <c r="A208" s="110">
        <v>2013603</v>
      </c>
      <c r="B208" s="111" t="s">
        <v>84</v>
      </c>
      <c r="C208" s="120">
        <f>I223</f>
        <v>0</v>
      </c>
      <c r="D208" s="120"/>
      <c r="E208" s="113">
        <f t="shared" si="18"/>
        <v>0</v>
      </c>
      <c r="F208" s="114" t="str">
        <f t="shared" si="19"/>
        <v xml:space="preserve"> </v>
      </c>
      <c r="G208" s="101">
        <v>2013402</v>
      </c>
      <c r="H208" s="102" t="s">
        <v>83</v>
      </c>
      <c r="I208" s="98"/>
    </row>
    <row r="209" spans="1:9" ht="20.25" hidden="1" customHeight="1">
      <c r="A209" s="110">
        <v>2013650</v>
      </c>
      <c r="B209" s="111" t="s">
        <v>91</v>
      </c>
      <c r="C209" s="120">
        <f>I224</f>
        <v>0</v>
      </c>
      <c r="D209" s="120"/>
      <c r="E209" s="113">
        <f t="shared" si="18"/>
        <v>0</v>
      </c>
      <c r="F209" s="114" t="str">
        <f t="shared" si="19"/>
        <v xml:space="preserve"> </v>
      </c>
      <c r="G209" s="101">
        <v>2013403</v>
      </c>
      <c r="H209" s="102" t="s">
        <v>84</v>
      </c>
      <c r="I209" s="98"/>
    </row>
    <row r="210" spans="1:9" ht="20.25" hidden="1" customHeight="1">
      <c r="A210" s="110">
        <v>2013699</v>
      </c>
      <c r="B210" s="111" t="s">
        <v>220</v>
      </c>
      <c r="C210" s="120">
        <f>I225</f>
        <v>0</v>
      </c>
      <c r="D210" s="120"/>
      <c r="E210" s="113">
        <f t="shared" si="18"/>
        <v>0</v>
      </c>
      <c r="F210" s="114" t="str">
        <f t="shared" si="19"/>
        <v xml:space="preserve"> </v>
      </c>
      <c r="G210" s="101">
        <v>2013404</v>
      </c>
      <c r="H210" s="102" t="s">
        <v>211</v>
      </c>
      <c r="I210" s="98"/>
    </row>
    <row r="211" spans="1:9" ht="20.25" hidden="1" customHeight="1">
      <c r="A211" s="116">
        <v>20137</v>
      </c>
      <c r="B211" s="116" t="s">
        <v>221</v>
      </c>
      <c r="C211" s="121">
        <f>SUM(C212:C217)</f>
        <v>0</v>
      </c>
      <c r="D211" s="121">
        <f>SUM(D212:D217)</f>
        <v>0</v>
      </c>
      <c r="E211" s="118">
        <f t="shared" si="18"/>
        <v>0</v>
      </c>
      <c r="F211" s="119" t="str">
        <f t="shared" si="19"/>
        <v xml:space="preserve"> </v>
      </c>
      <c r="G211" s="101">
        <v>2013405</v>
      </c>
      <c r="H211" s="102" t="s">
        <v>212</v>
      </c>
      <c r="I211" s="98"/>
    </row>
    <row r="212" spans="1:9" ht="20.25" hidden="1" customHeight="1">
      <c r="A212" s="110">
        <v>2013701</v>
      </c>
      <c r="B212" s="111" t="s">
        <v>82</v>
      </c>
      <c r="C212" s="120">
        <f t="shared" ref="C212:C217" si="20">I227</f>
        <v>0</v>
      </c>
      <c r="D212" s="120"/>
      <c r="E212" s="113">
        <f t="shared" si="18"/>
        <v>0</v>
      </c>
      <c r="F212" s="114" t="str">
        <f t="shared" si="19"/>
        <v xml:space="preserve"> </v>
      </c>
      <c r="G212" s="101">
        <v>2013450</v>
      </c>
      <c r="H212" s="102" t="s">
        <v>91</v>
      </c>
      <c r="I212" s="98"/>
    </row>
    <row r="213" spans="1:9" ht="20.25" hidden="1" customHeight="1">
      <c r="A213" s="110">
        <v>2013702</v>
      </c>
      <c r="B213" s="111" t="s">
        <v>83</v>
      </c>
      <c r="C213" s="120">
        <f t="shared" si="20"/>
        <v>0</v>
      </c>
      <c r="D213" s="120"/>
      <c r="E213" s="113">
        <f t="shared" si="18"/>
        <v>0</v>
      </c>
      <c r="F213" s="114" t="str">
        <f t="shared" si="19"/>
        <v xml:space="preserve"> </v>
      </c>
      <c r="G213" s="101">
        <v>2013499</v>
      </c>
      <c r="H213" s="102" t="s">
        <v>213</v>
      </c>
      <c r="I213" s="98"/>
    </row>
    <row r="214" spans="1:9" ht="20.25" hidden="1" customHeight="1">
      <c r="A214" s="110">
        <v>2013703</v>
      </c>
      <c r="B214" s="111" t="s">
        <v>84</v>
      </c>
      <c r="C214" s="120">
        <f t="shared" si="20"/>
        <v>0</v>
      </c>
      <c r="D214" s="120"/>
      <c r="E214" s="113">
        <f t="shared" si="18"/>
        <v>0</v>
      </c>
      <c r="F214" s="114" t="str">
        <f t="shared" si="19"/>
        <v xml:space="preserve"> </v>
      </c>
      <c r="G214" s="100">
        <v>20135</v>
      </c>
      <c r="H214" s="100" t="s">
        <v>222</v>
      </c>
      <c r="I214" s="98"/>
    </row>
    <row r="215" spans="1:9" ht="20.25" hidden="1" customHeight="1">
      <c r="A215" s="110">
        <v>2013704</v>
      </c>
      <c r="B215" s="111" t="s">
        <v>223</v>
      </c>
      <c r="C215" s="120">
        <f t="shared" si="20"/>
        <v>0</v>
      </c>
      <c r="D215" s="120"/>
      <c r="E215" s="113">
        <f t="shared" si="18"/>
        <v>0</v>
      </c>
      <c r="F215" s="114" t="str">
        <f t="shared" si="19"/>
        <v xml:space="preserve"> </v>
      </c>
      <c r="G215" s="101">
        <v>2013501</v>
      </c>
      <c r="H215" s="102" t="s">
        <v>82</v>
      </c>
      <c r="I215" s="98"/>
    </row>
    <row r="216" spans="1:9" ht="20.25" hidden="1" customHeight="1">
      <c r="A216" s="110">
        <v>2013750</v>
      </c>
      <c r="B216" s="111" t="s">
        <v>91</v>
      </c>
      <c r="C216" s="120">
        <f t="shared" si="20"/>
        <v>0</v>
      </c>
      <c r="D216" s="120"/>
      <c r="E216" s="113">
        <f t="shared" si="18"/>
        <v>0</v>
      </c>
      <c r="F216" s="114" t="str">
        <f t="shared" si="19"/>
        <v xml:space="preserve"> </v>
      </c>
      <c r="G216" s="101">
        <v>2013502</v>
      </c>
      <c r="H216" s="102" t="s">
        <v>83</v>
      </c>
      <c r="I216" s="98"/>
    </row>
    <row r="217" spans="1:9" ht="20.25" hidden="1" customHeight="1">
      <c r="A217" s="110">
        <v>2013799</v>
      </c>
      <c r="B217" s="111" t="s">
        <v>224</v>
      </c>
      <c r="C217" s="120">
        <f t="shared" si="20"/>
        <v>0</v>
      </c>
      <c r="D217" s="120"/>
      <c r="E217" s="113">
        <f t="shared" si="18"/>
        <v>0</v>
      </c>
      <c r="F217" s="114" t="str">
        <f t="shared" si="19"/>
        <v xml:space="preserve"> </v>
      </c>
      <c r="G217" s="101">
        <v>2013503</v>
      </c>
      <c r="H217" s="102" t="s">
        <v>84</v>
      </c>
      <c r="I217" s="98"/>
    </row>
    <row r="218" spans="1:9" ht="20.25" hidden="1" customHeight="1">
      <c r="A218" s="116">
        <v>20138</v>
      </c>
      <c r="B218" s="116" t="s">
        <v>225</v>
      </c>
      <c r="C218" s="117">
        <f>SUM(C219:C232)</f>
        <v>0</v>
      </c>
      <c r="D218" s="117">
        <f>SUM(D219:D232)</f>
        <v>0</v>
      </c>
      <c r="E218" s="118">
        <f t="shared" si="18"/>
        <v>0</v>
      </c>
      <c r="F218" s="119" t="str">
        <f t="shared" si="19"/>
        <v xml:space="preserve"> </v>
      </c>
      <c r="G218" s="101">
        <v>2013550</v>
      </c>
      <c r="H218" s="102" t="s">
        <v>91</v>
      </c>
      <c r="I218" s="98"/>
    </row>
    <row r="219" spans="1:9" ht="20.25" hidden="1" customHeight="1">
      <c r="A219" s="110">
        <v>2013801</v>
      </c>
      <c r="B219" s="111" t="s">
        <v>82</v>
      </c>
      <c r="C219" s="112">
        <f t="shared" ref="C219:C232" si="21">I234</f>
        <v>0</v>
      </c>
      <c r="D219" s="112"/>
      <c r="E219" s="113">
        <f t="shared" si="18"/>
        <v>0</v>
      </c>
      <c r="F219" s="114" t="str">
        <f t="shared" si="19"/>
        <v xml:space="preserve"> </v>
      </c>
      <c r="G219" s="101">
        <v>2013599</v>
      </c>
      <c r="H219" s="102" t="s">
        <v>217</v>
      </c>
      <c r="I219" s="98"/>
    </row>
    <row r="220" spans="1:9" ht="20.25" hidden="1" customHeight="1">
      <c r="A220" s="110">
        <v>2013802</v>
      </c>
      <c r="B220" s="111" t="s">
        <v>83</v>
      </c>
      <c r="C220" s="112">
        <f t="shared" si="21"/>
        <v>0</v>
      </c>
      <c r="D220" s="112"/>
      <c r="E220" s="113">
        <f t="shared" si="18"/>
        <v>0</v>
      </c>
      <c r="F220" s="114" t="str">
        <f t="shared" si="19"/>
        <v xml:space="preserve"> </v>
      </c>
      <c r="G220" s="100">
        <v>20136</v>
      </c>
      <c r="H220" s="100" t="s">
        <v>226</v>
      </c>
      <c r="I220" s="98"/>
    </row>
    <row r="221" spans="1:9" ht="20.25" hidden="1" customHeight="1">
      <c r="A221" s="110">
        <v>2013803</v>
      </c>
      <c r="B221" s="111" t="s">
        <v>84</v>
      </c>
      <c r="C221" s="112">
        <f t="shared" si="21"/>
        <v>0</v>
      </c>
      <c r="D221" s="112"/>
      <c r="E221" s="113">
        <f t="shared" si="18"/>
        <v>0</v>
      </c>
      <c r="F221" s="114" t="str">
        <f t="shared" si="19"/>
        <v xml:space="preserve"> </v>
      </c>
      <c r="G221" s="101">
        <v>2013601</v>
      </c>
      <c r="H221" s="102" t="s">
        <v>82</v>
      </c>
      <c r="I221" s="98"/>
    </row>
    <row r="222" spans="1:9" ht="20.25" hidden="1" customHeight="1">
      <c r="A222" s="110">
        <v>2013804</v>
      </c>
      <c r="B222" s="111" t="s">
        <v>227</v>
      </c>
      <c r="C222" s="112">
        <f t="shared" si="21"/>
        <v>0</v>
      </c>
      <c r="D222" s="112"/>
      <c r="E222" s="113">
        <f t="shared" si="18"/>
        <v>0</v>
      </c>
      <c r="F222" s="114" t="str">
        <f t="shared" si="19"/>
        <v xml:space="preserve"> </v>
      </c>
      <c r="G222" s="101">
        <v>2013602</v>
      </c>
      <c r="H222" s="102" t="s">
        <v>83</v>
      </c>
      <c r="I222" s="98"/>
    </row>
    <row r="223" spans="1:9" ht="20.25" hidden="1" customHeight="1">
      <c r="A223" s="110">
        <v>2013805</v>
      </c>
      <c r="B223" s="111" t="s">
        <v>228</v>
      </c>
      <c r="C223" s="112">
        <f t="shared" si="21"/>
        <v>0</v>
      </c>
      <c r="D223" s="112"/>
      <c r="E223" s="113">
        <f t="shared" si="18"/>
        <v>0</v>
      </c>
      <c r="F223" s="114" t="str">
        <f t="shared" si="19"/>
        <v xml:space="preserve"> </v>
      </c>
      <c r="G223" s="101">
        <v>2013603</v>
      </c>
      <c r="H223" s="102" t="s">
        <v>84</v>
      </c>
      <c r="I223" s="98"/>
    </row>
    <row r="224" spans="1:9" ht="20.25" hidden="1" customHeight="1">
      <c r="A224" s="110">
        <v>2013808</v>
      </c>
      <c r="B224" s="111" t="s">
        <v>124</v>
      </c>
      <c r="C224" s="112">
        <f t="shared" si="21"/>
        <v>0</v>
      </c>
      <c r="D224" s="112"/>
      <c r="E224" s="113">
        <f t="shared" si="18"/>
        <v>0</v>
      </c>
      <c r="F224" s="114" t="str">
        <f t="shared" si="19"/>
        <v xml:space="preserve"> </v>
      </c>
      <c r="G224" s="101">
        <v>2013650</v>
      </c>
      <c r="H224" s="102" t="s">
        <v>91</v>
      </c>
      <c r="I224" s="98"/>
    </row>
    <row r="225" spans="1:9" ht="20.25" hidden="1" customHeight="1">
      <c r="A225" s="110">
        <v>2013810</v>
      </c>
      <c r="B225" s="111" t="s">
        <v>229</v>
      </c>
      <c r="C225" s="112">
        <f t="shared" si="21"/>
        <v>0</v>
      </c>
      <c r="D225" s="112"/>
      <c r="E225" s="113">
        <f t="shared" si="18"/>
        <v>0</v>
      </c>
      <c r="F225" s="114" t="str">
        <f t="shared" si="19"/>
        <v xml:space="preserve"> </v>
      </c>
      <c r="G225" s="101">
        <v>2013699</v>
      </c>
      <c r="H225" s="102" t="s">
        <v>220</v>
      </c>
      <c r="I225" s="98"/>
    </row>
    <row r="226" spans="1:9" ht="20.25" hidden="1" customHeight="1">
      <c r="A226" s="110">
        <v>2013812</v>
      </c>
      <c r="B226" s="111" t="s">
        <v>230</v>
      </c>
      <c r="C226" s="112">
        <f t="shared" si="21"/>
        <v>0</v>
      </c>
      <c r="D226" s="112"/>
      <c r="E226" s="113">
        <f t="shared" si="18"/>
        <v>0</v>
      </c>
      <c r="F226" s="114" t="str">
        <f t="shared" si="19"/>
        <v xml:space="preserve"> </v>
      </c>
      <c r="G226" s="100">
        <v>20137</v>
      </c>
      <c r="H226" s="100" t="s">
        <v>231</v>
      </c>
      <c r="I226" s="98"/>
    </row>
    <row r="227" spans="1:9" ht="20.25" hidden="1" customHeight="1">
      <c r="A227" s="110">
        <v>2013813</v>
      </c>
      <c r="B227" s="111" t="s">
        <v>232</v>
      </c>
      <c r="C227" s="112">
        <f t="shared" si="21"/>
        <v>0</v>
      </c>
      <c r="D227" s="112"/>
      <c r="E227" s="113">
        <f t="shared" si="18"/>
        <v>0</v>
      </c>
      <c r="F227" s="114" t="str">
        <f t="shared" si="19"/>
        <v xml:space="preserve"> </v>
      </c>
      <c r="G227" s="101">
        <v>2013701</v>
      </c>
      <c r="H227" s="102" t="s">
        <v>82</v>
      </c>
      <c r="I227" s="98"/>
    </row>
    <row r="228" spans="1:9" ht="20.25" hidden="1" customHeight="1">
      <c r="A228" s="110">
        <v>2013814</v>
      </c>
      <c r="B228" s="111" t="s">
        <v>233</v>
      </c>
      <c r="C228" s="112">
        <f t="shared" si="21"/>
        <v>0</v>
      </c>
      <c r="D228" s="112"/>
      <c r="E228" s="113">
        <f t="shared" si="18"/>
        <v>0</v>
      </c>
      <c r="F228" s="114" t="str">
        <f t="shared" si="19"/>
        <v xml:space="preserve"> </v>
      </c>
      <c r="G228" s="101">
        <v>2013702</v>
      </c>
      <c r="H228" s="102" t="s">
        <v>83</v>
      </c>
      <c r="I228" s="98"/>
    </row>
    <row r="229" spans="1:9" ht="20.25" hidden="1" customHeight="1">
      <c r="A229" s="110">
        <v>2013815</v>
      </c>
      <c r="B229" s="111" t="s">
        <v>234</v>
      </c>
      <c r="C229" s="112">
        <f t="shared" si="21"/>
        <v>0</v>
      </c>
      <c r="D229" s="112"/>
      <c r="E229" s="113">
        <f t="shared" si="18"/>
        <v>0</v>
      </c>
      <c r="F229" s="114" t="str">
        <f t="shared" si="19"/>
        <v xml:space="preserve"> </v>
      </c>
      <c r="G229" s="101">
        <v>2013703</v>
      </c>
      <c r="H229" s="102" t="s">
        <v>84</v>
      </c>
      <c r="I229" s="98"/>
    </row>
    <row r="230" spans="1:9" ht="20.25" hidden="1" customHeight="1">
      <c r="A230" s="110">
        <v>2013816</v>
      </c>
      <c r="B230" s="111" t="s">
        <v>235</v>
      </c>
      <c r="C230" s="112">
        <f t="shared" si="21"/>
        <v>0</v>
      </c>
      <c r="D230" s="112"/>
      <c r="E230" s="113">
        <f t="shared" si="18"/>
        <v>0</v>
      </c>
      <c r="F230" s="114" t="str">
        <f t="shared" si="19"/>
        <v xml:space="preserve"> </v>
      </c>
      <c r="G230" s="101">
        <v>2013704</v>
      </c>
      <c r="H230" s="102" t="s">
        <v>236</v>
      </c>
      <c r="I230" s="98"/>
    </row>
    <row r="231" spans="1:9" ht="20.25" hidden="1" customHeight="1">
      <c r="A231" s="110">
        <v>2013850</v>
      </c>
      <c r="B231" s="111" t="s">
        <v>91</v>
      </c>
      <c r="C231" s="112">
        <f t="shared" si="21"/>
        <v>0</v>
      </c>
      <c r="D231" s="112"/>
      <c r="E231" s="113">
        <f t="shared" si="18"/>
        <v>0</v>
      </c>
      <c r="F231" s="114" t="str">
        <f t="shared" si="19"/>
        <v xml:space="preserve"> </v>
      </c>
      <c r="G231" s="101">
        <v>2013750</v>
      </c>
      <c r="H231" s="102" t="s">
        <v>91</v>
      </c>
      <c r="I231" s="98"/>
    </row>
    <row r="232" spans="1:9" ht="20.25" hidden="1" customHeight="1">
      <c r="A232" s="110">
        <v>2013899</v>
      </c>
      <c r="B232" s="111" t="s">
        <v>237</v>
      </c>
      <c r="C232" s="112">
        <f t="shared" si="21"/>
        <v>0</v>
      </c>
      <c r="D232" s="112"/>
      <c r="E232" s="113">
        <f t="shared" si="18"/>
        <v>0</v>
      </c>
      <c r="F232" s="114" t="str">
        <f t="shared" si="19"/>
        <v xml:space="preserve"> </v>
      </c>
      <c r="G232" s="101">
        <v>2013799</v>
      </c>
      <c r="H232" s="102" t="s">
        <v>224</v>
      </c>
      <c r="I232" s="98"/>
    </row>
    <row r="233" spans="1:9" ht="20.25" customHeight="1">
      <c r="A233" s="41">
        <v>20199</v>
      </c>
      <c r="B233" s="41" t="s">
        <v>238</v>
      </c>
      <c r="C233" s="158">
        <f>SUM(C234:C235)</f>
        <v>97.87</v>
      </c>
      <c r="D233" s="158">
        <f>SUM(D234:D235)</f>
        <v>100</v>
      </c>
      <c r="E233" s="99">
        <f t="shared" si="18"/>
        <v>2.1299999999999955</v>
      </c>
      <c r="F233" s="35">
        <f t="shared" si="19"/>
        <v>2.1763563911310873</v>
      </c>
      <c r="G233" s="100">
        <v>20138</v>
      </c>
      <c r="H233" s="100" t="s">
        <v>239</v>
      </c>
      <c r="I233" s="98"/>
    </row>
    <row r="234" spans="1:9" ht="20.25" hidden="1" customHeight="1">
      <c r="A234" s="110">
        <v>2019901</v>
      </c>
      <c r="B234" s="111" t="s">
        <v>240</v>
      </c>
      <c r="C234" s="120">
        <f>I249</f>
        <v>0</v>
      </c>
      <c r="D234" s="120"/>
      <c r="E234" s="113">
        <f t="shared" si="18"/>
        <v>0</v>
      </c>
      <c r="F234" s="114" t="str">
        <f t="shared" si="19"/>
        <v xml:space="preserve"> </v>
      </c>
      <c r="G234" s="101">
        <v>2013801</v>
      </c>
      <c r="H234" s="102" t="s">
        <v>82</v>
      </c>
      <c r="I234" s="98"/>
    </row>
    <row r="235" spans="1:9" ht="20.25" customHeight="1">
      <c r="A235" s="42">
        <v>2019999</v>
      </c>
      <c r="B235" s="43" t="s">
        <v>241</v>
      </c>
      <c r="C235" s="160">
        <v>97.87</v>
      </c>
      <c r="D235" s="160">
        <v>100</v>
      </c>
      <c r="E235" s="103">
        <f t="shared" si="18"/>
        <v>2.1299999999999955</v>
      </c>
      <c r="F235" s="37">
        <f t="shared" si="19"/>
        <v>2.1763563911310873</v>
      </c>
      <c r="G235" s="101">
        <v>2013802</v>
      </c>
      <c r="H235" s="102" t="s">
        <v>83</v>
      </c>
      <c r="I235" s="98"/>
    </row>
    <row r="236" spans="1:9" ht="20.25" hidden="1" customHeight="1">
      <c r="A236" s="116">
        <v>202</v>
      </c>
      <c r="B236" s="116" t="s">
        <v>242</v>
      </c>
      <c r="C236" s="121">
        <f>C237+C244+C247+C250+C256+C261+C263+C268+C274</f>
        <v>0</v>
      </c>
      <c r="D236" s="121">
        <f>D237+D244+D247+D250+D256+D261+D263+D268+D274</f>
        <v>0</v>
      </c>
      <c r="E236" s="118">
        <f t="shared" si="18"/>
        <v>0</v>
      </c>
      <c r="F236" s="119" t="str">
        <f t="shared" si="19"/>
        <v xml:space="preserve"> </v>
      </c>
      <c r="G236" s="101">
        <v>2013803</v>
      </c>
      <c r="H236" s="102" t="s">
        <v>84</v>
      </c>
      <c r="I236" s="98"/>
    </row>
    <row r="237" spans="1:9" ht="20.25" hidden="1" customHeight="1">
      <c r="A237" s="116">
        <v>20201</v>
      </c>
      <c r="B237" s="116" t="s">
        <v>243</v>
      </c>
      <c r="C237" s="121">
        <f>SUM(C238:C243)</f>
        <v>0</v>
      </c>
      <c r="D237" s="121">
        <f>SUM(D238:D243)</f>
        <v>0</v>
      </c>
      <c r="E237" s="118">
        <f t="shared" si="18"/>
        <v>0</v>
      </c>
      <c r="F237" s="119" t="str">
        <f t="shared" si="19"/>
        <v xml:space="preserve"> </v>
      </c>
      <c r="G237" s="101">
        <v>2013804</v>
      </c>
      <c r="H237" s="102" t="s">
        <v>244</v>
      </c>
      <c r="I237" s="98"/>
    </row>
    <row r="238" spans="1:9" ht="20.25" hidden="1" customHeight="1">
      <c r="A238" s="110">
        <v>2020101</v>
      </c>
      <c r="B238" s="111" t="s">
        <v>82</v>
      </c>
      <c r="C238" s="121">
        <f t="shared" ref="C238:C243" si="22">I253</f>
        <v>0</v>
      </c>
      <c r="D238" s="121"/>
      <c r="E238" s="118">
        <f t="shared" si="18"/>
        <v>0</v>
      </c>
      <c r="F238" s="119" t="str">
        <f t="shared" si="19"/>
        <v xml:space="preserve"> </v>
      </c>
      <c r="G238" s="101">
        <v>2013805</v>
      </c>
      <c r="H238" s="102" t="s">
        <v>245</v>
      </c>
      <c r="I238" s="98"/>
    </row>
    <row r="239" spans="1:9" ht="20.25" hidden="1" customHeight="1">
      <c r="A239" s="110">
        <v>2020102</v>
      </c>
      <c r="B239" s="111" t="s">
        <v>83</v>
      </c>
      <c r="C239" s="121">
        <f t="shared" si="22"/>
        <v>0</v>
      </c>
      <c r="D239" s="121"/>
      <c r="E239" s="118">
        <f t="shared" si="18"/>
        <v>0</v>
      </c>
      <c r="F239" s="119" t="str">
        <f t="shared" si="19"/>
        <v xml:space="preserve"> </v>
      </c>
      <c r="G239" s="101">
        <v>2013808</v>
      </c>
      <c r="H239" s="102" t="s">
        <v>124</v>
      </c>
      <c r="I239" s="98"/>
    </row>
    <row r="240" spans="1:9" ht="20.25" hidden="1" customHeight="1">
      <c r="A240" s="110">
        <v>2020103</v>
      </c>
      <c r="B240" s="111" t="s">
        <v>84</v>
      </c>
      <c r="C240" s="121">
        <f t="shared" si="22"/>
        <v>0</v>
      </c>
      <c r="D240" s="121"/>
      <c r="E240" s="118">
        <f t="shared" si="18"/>
        <v>0</v>
      </c>
      <c r="F240" s="119" t="str">
        <f t="shared" si="19"/>
        <v xml:space="preserve"> </v>
      </c>
      <c r="G240" s="101">
        <v>2013810</v>
      </c>
      <c r="H240" s="102" t="s">
        <v>246</v>
      </c>
      <c r="I240" s="98"/>
    </row>
    <row r="241" spans="1:9" ht="20.25" hidden="1" customHeight="1">
      <c r="A241" s="110">
        <v>2020104</v>
      </c>
      <c r="B241" s="111" t="s">
        <v>199</v>
      </c>
      <c r="C241" s="121">
        <f t="shared" si="22"/>
        <v>0</v>
      </c>
      <c r="D241" s="121"/>
      <c r="E241" s="118">
        <f t="shared" si="18"/>
        <v>0</v>
      </c>
      <c r="F241" s="119" t="str">
        <f t="shared" si="19"/>
        <v xml:space="preserve"> </v>
      </c>
      <c r="G241" s="101">
        <v>2013812</v>
      </c>
      <c r="H241" s="102" t="s">
        <v>230</v>
      </c>
      <c r="I241" s="98"/>
    </row>
    <row r="242" spans="1:9" ht="20.25" hidden="1" customHeight="1">
      <c r="A242" s="110">
        <v>2020150</v>
      </c>
      <c r="B242" s="111" t="s">
        <v>91</v>
      </c>
      <c r="C242" s="121">
        <f t="shared" si="22"/>
        <v>0</v>
      </c>
      <c r="D242" s="121"/>
      <c r="E242" s="118">
        <f t="shared" si="18"/>
        <v>0</v>
      </c>
      <c r="F242" s="119" t="str">
        <f t="shared" si="19"/>
        <v xml:space="preserve"> </v>
      </c>
      <c r="G242" s="101">
        <v>2013813</v>
      </c>
      <c r="H242" s="102" t="s">
        <v>232</v>
      </c>
      <c r="I242" s="98"/>
    </row>
    <row r="243" spans="1:9" ht="20.25" hidden="1" customHeight="1">
      <c r="A243" s="110">
        <v>2020199</v>
      </c>
      <c r="B243" s="111" t="s">
        <v>247</v>
      </c>
      <c r="C243" s="121">
        <f t="shared" si="22"/>
        <v>0</v>
      </c>
      <c r="D243" s="121"/>
      <c r="E243" s="118">
        <f t="shared" si="18"/>
        <v>0</v>
      </c>
      <c r="F243" s="119" t="str">
        <f t="shared" si="19"/>
        <v xml:space="preserve"> </v>
      </c>
      <c r="G243" s="101">
        <v>2013814</v>
      </c>
      <c r="H243" s="102" t="s">
        <v>233</v>
      </c>
      <c r="I243" s="98"/>
    </row>
    <row r="244" spans="1:9" ht="20.25" hidden="1" customHeight="1">
      <c r="A244" s="116">
        <v>20202</v>
      </c>
      <c r="B244" s="116" t="s">
        <v>248</v>
      </c>
      <c r="C244" s="121">
        <f>C245+C246</f>
        <v>0</v>
      </c>
      <c r="D244" s="121">
        <f>D245+D246</f>
        <v>0</v>
      </c>
      <c r="E244" s="118">
        <f t="shared" si="18"/>
        <v>0</v>
      </c>
      <c r="F244" s="119" t="str">
        <f t="shared" si="19"/>
        <v xml:space="preserve"> </v>
      </c>
      <c r="G244" s="101">
        <v>2013815</v>
      </c>
      <c r="H244" s="102" t="s">
        <v>249</v>
      </c>
      <c r="I244" s="98"/>
    </row>
    <row r="245" spans="1:9" ht="20.25" hidden="1" customHeight="1">
      <c r="A245" s="110">
        <v>2020201</v>
      </c>
      <c r="B245" s="111" t="s">
        <v>250</v>
      </c>
      <c r="C245" s="121">
        <f>I260</f>
        <v>0</v>
      </c>
      <c r="D245" s="121"/>
      <c r="E245" s="118">
        <f t="shared" si="18"/>
        <v>0</v>
      </c>
      <c r="F245" s="119" t="str">
        <f t="shared" si="19"/>
        <v xml:space="preserve"> </v>
      </c>
      <c r="G245" s="101">
        <v>2013816</v>
      </c>
      <c r="H245" s="102" t="s">
        <v>251</v>
      </c>
      <c r="I245" s="98"/>
    </row>
    <row r="246" spans="1:9" ht="20.25" hidden="1" customHeight="1">
      <c r="A246" s="110">
        <v>2020202</v>
      </c>
      <c r="B246" s="111" t="s">
        <v>252</v>
      </c>
      <c r="C246" s="121">
        <f>I261</f>
        <v>0</v>
      </c>
      <c r="D246" s="121"/>
      <c r="E246" s="118">
        <f t="shared" si="18"/>
        <v>0</v>
      </c>
      <c r="F246" s="119" t="str">
        <f t="shared" si="19"/>
        <v xml:space="preserve"> </v>
      </c>
      <c r="G246" s="101">
        <v>2013850</v>
      </c>
      <c r="H246" s="102" t="s">
        <v>91</v>
      </c>
      <c r="I246" s="98"/>
    </row>
    <row r="247" spans="1:9" ht="20.25" hidden="1" customHeight="1">
      <c r="A247" s="116">
        <v>20203</v>
      </c>
      <c r="B247" s="116" t="s">
        <v>253</v>
      </c>
      <c r="C247" s="121">
        <f>C248+C249</f>
        <v>0</v>
      </c>
      <c r="D247" s="121">
        <f>D248+D249</f>
        <v>0</v>
      </c>
      <c r="E247" s="118">
        <f t="shared" si="18"/>
        <v>0</v>
      </c>
      <c r="F247" s="119" t="str">
        <f t="shared" si="19"/>
        <v xml:space="preserve"> </v>
      </c>
      <c r="G247" s="101">
        <v>2013899</v>
      </c>
      <c r="H247" s="102" t="s">
        <v>237</v>
      </c>
      <c r="I247" s="98"/>
    </row>
    <row r="248" spans="1:9" ht="20.25" hidden="1" customHeight="1">
      <c r="A248" s="110">
        <v>2020304</v>
      </c>
      <c r="B248" s="111" t="s">
        <v>254</v>
      </c>
      <c r="C248" s="121">
        <f>I263</f>
        <v>0</v>
      </c>
      <c r="D248" s="121"/>
      <c r="E248" s="118">
        <f t="shared" si="18"/>
        <v>0</v>
      </c>
      <c r="F248" s="119" t="str">
        <f t="shared" si="19"/>
        <v xml:space="preserve"> </v>
      </c>
      <c r="G248" s="100">
        <v>20199</v>
      </c>
      <c r="H248" s="100" t="s">
        <v>255</v>
      </c>
      <c r="I248" s="98"/>
    </row>
    <row r="249" spans="1:9" ht="20.25" hidden="1" customHeight="1">
      <c r="A249" s="110">
        <v>2020306</v>
      </c>
      <c r="B249" s="111" t="s">
        <v>256</v>
      </c>
      <c r="C249" s="121">
        <f>I264</f>
        <v>0</v>
      </c>
      <c r="D249" s="121"/>
      <c r="E249" s="118">
        <f t="shared" si="18"/>
        <v>0</v>
      </c>
      <c r="F249" s="119" t="str">
        <f t="shared" si="19"/>
        <v xml:space="preserve"> </v>
      </c>
      <c r="G249" s="101">
        <v>2019901</v>
      </c>
      <c r="H249" s="102" t="s">
        <v>240</v>
      </c>
      <c r="I249" s="98"/>
    </row>
    <row r="250" spans="1:9" ht="20.25" hidden="1" customHeight="1">
      <c r="A250" s="116">
        <v>20204</v>
      </c>
      <c r="B250" s="116" t="s">
        <v>257</v>
      </c>
      <c r="C250" s="121">
        <f>SUM(C251:C255)</f>
        <v>0</v>
      </c>
      <c r="D250" s="121">
        <f>SUM(D251:D255)</f>
        <v>0</v>
      </c>
      <c r="E250" s="118">
        <f t="shared" si="18"/>
        <v>0</v>
      </c>
      <c r="F250" s="119" t="str">
        <f t="shared" si="19"/>
        <v xml:space="preserve"> </v>
      </c>
      <c r="G250" s="101">
        <v>2019999</v>
      </c>
      <c r="H250" s="102" t="s">
        <v>241</v>
      </c>
      <c r="I250" s="98"/>
    </row>
    <row r="251" spans="1:9" ht="20.25" hidden="1" customHeight="1">
      <c r="A251" s="110">
        <v>2020401</v>
      </c>
      <c r="B251" s="111" t="s">
        <v>258</v>
      </c>
      <c r="C251" s="121">
        <f>I266</f>
        <v>0</v>
      </c>
      <c r="D251" s="121"/>
      <c r="E251" s="118">
        <f t="shared" si="18"/>
        <v>0</v>
      </c>
      <c r="F251" s="119" t="str">
        <f t="shared" si="19"/>
        <v xml:space="preserve"> </v>
      </c>
      <c r="G251" s="100">
        <v>202</v>
      </c>
      <c r="H251" s="100" t="s">
        <v>242</v>
      </c>
      <c r="I251" s="98"/>
    </row>
    <row r="252" spans="1:9" ht="20.25" hidden="1" customHeight="1">
      <c r="A252" s="110">
        <v>2020402</v>
      </c>
      <c r="B252" s="111" t="s">
        <v>259</v>
      </c>
      <c r="C252" s="121">
        <f>I267</f>
        <v>0</v>
      </c>
      <c r="D252" s="121"/>
      <c r="E252" s="118">
        <f t="shared" si="18"/>
        <v>0</v>
      </c>
      <c r="F252" s="119" t="str">
        <f t="shared" si="19"/>
        <v xml:space="preserve"> </v>
      </c>
      <c r="G252" s="100">
        <v>20201</v>
      </c>
      <c r="H252" s="100" t="s">
        <v>260</v>
      </c>
      <c r="I252" s="98"/>
    </row>
    <row r="253" spans="1:9" ht="20.25" hidden="1" customHeight="1">
      <c r="A253" s="110">
        <v>2020403</v>
      </c>
      <c r="B253" s="111" t="s">
        <v>261</v>
      </c>
      <c r="C253" s="121">
        <f>I268</f>
        <v>0</v>
      </c>
      <c r="D253" s="121"/>
      <c r="E253" s="118">
        <f t="shared" si="18"/>
        <v>0</v>
      </c>
      <c r="F253" s="119" t="str">
        <f t="shared" si="19"/>
        <v xml:space="preserve"> </v>
      </c>
      <c r="G253" s="101">
        <v>2020101</v>
      </c>
      <c r="H253" s="102" t="s">
        <v>82</v>
      </c>
      <c r="I253" s="98"/>
    </row>
    <row r="254" spans="1:9" ht="20.25" hidden="1" customHeight="1">
      <c r="A254" s="110">
        <v>2020404</v>
      </c>
      <c r="B254" s="111" t="s">
        <v>262</v>
      </c>
      <c r="C254" s="121">
        <f>I269</f>
        <v>0</v>
      </c>
      <c r="D254" s="121"/>
      <c r="E254" s="118">
        <f t="shared" si="18"/>
        <v>0</v>
      </c>
      <c r="F254" s="119" t="str">
        <f t="shared" si="19"/>
        <v xml:space="preserve"> </v>
      </c>
      <c r="G254" s="101">
        <v>2020102</v>
      </c>
      <c r="H254" s="102" t="s">
        <v>83</v>
      </c>
      <c r="I254" s="98"/>
    </row>
    <row r="255" spans="1:9" ht="20.25" hidden="1" customHeight="1">
      <c r="A255" s="110">
        <v>2020499</v>
      </c>
      <c r="B255" s="111" t="s">
        <v>263</v>
      </c>
      <c r="C255" s="121">
        <f>I270</f>
        <v>0</v>
      </c>
      <c r="D255" s="121"/>
      <c r="E255" s="118">
        <f t="shared" si="18"/>
        <v>0</v>
      </c>
      <c r="F255" s="119" t="str">
        <f t="shared" si="19"/>
        <v xml:space="preserve"> </v>
      </c>
      <c r="G255" s="101">
        <v>2020103</v>
      </c>
      <c r="H255" s="102" t="s">
        <v>84</v>
      </c>
      <c r="I255" s="98"/>
    </row>
    <row r="256" spans="1:9" ht="20.25" hidden="1" customHeight="1">
      <c r="A256" s="116">
        <v>20205</v>
      </c>
      <c r="B256" s="116" t="s">
        <v>264</v>
      </c>
      <c r="C256" s="121">
        <f>SUM(C257:C260)</f>
        <v>0</v>
      </c>
      <c r="D256" s="121">
        <f>SUM(D257:D260)</f>
        <v>0</v>
      </c>
      <c r="E256" s="118">
        <f t="shared" si="18"/>
        <v>0</v>
      </c>
      <c r="F256" s="119" t="str">
        <f t="shared" si="19"/>
        <v xml:space="preserve"> </v>
      </c>
      <c r="G256" s="101">
        <v>2020104</v>
      </c>
      <c r="H256" s="102" t="s">
        <v>199</v>
      </c>
      <c r="I256" s="98"/>
    </row>
    <row r="257" spans="1:9" ht="20.25" hidden="1" customHeight="1">
      <c r="A257" s="110">
        <v>2020503</v>
      </c>
      <c r="B257" s="111" t="s">
        <v>265</v>
      </c>
      <c r="C257" s="121">
        <f>I272</f>
        <v>0</v>
      </c>
      <c r="D257" s="121"/>
      <c r="E257" s="118">
        <f t="shared" si="18"/>
        <v>0</v>
      </c>
      <c r="F257" s="119" t="str">
        <f t="shared" si="19"/>
        <v xml:space="preserve"> </v>
      </c>
      <c r="G257" s="101">
        <v>2020150</v>
      </c>
      <c r="H257" s="102" t="s">
        <v>91</v>
      </c>
      <c r="I257" s="98"/>
    </row>
    <row r="258" spans="1:9" ht="20.25" hidden="1" customHeight="1">
      <c r="A258" s="110">
        <v>2020504</v>
      </c>
      <c r="B258" s="111" t="s">
        <v>266</v>
      </c>
      <c r="C258" s="121">
        <f>I273</f>
        <v>0</v>
      </c>
      <c r="D258" s="121"/>
      <c r="E258" s="118">
        <f t="shared" si="18"/>
        <v>0</v>
      </c>
      <c r="F258" s="119" t="str">
        <f t="shared" si="19"/>
        <v xml:space="preserve"> </v>
      </c>
      <c r="G258" s="101">
        <v>2020199</v>
      </c>
      <c r="H258" s="102" t="s">
        <v>247</v>
      </c>
      <c r="I258" s="98"/>
    </row>
    <row r="259" spans="1:9" ht="20.25" hidden="1" customHeight="1">
      <c r="A259" s="110">
        <v>2020505</v>
      </c>
      <c r="B259" s="111" t="s">
        <v>267</v>
      </c>
      <c r="C259" s="121">
        <f>I274</f>
        <v>0</v>
      </c>
      <c r="D259" s="121"/>
      <c r="E259" s="118">
        <f t="shared" si="18"/>
        <v>0</v>
      </c>
      <c r="F259" s="119" t="str">
        <f t="shared" si="19"/>
        <v xml:space="preserve"> </v>
      </c>
      <c r="G259" s="100">
        <v>20202</v>
      </c>
      <c r="H259" s="100" t="s">
        <v>248</v>
      </c>
      <c r="I259" s="98"/>
    </row>
    <row r="260" spans="1:9" ht="20.25" hidden="1" customHeight="1">
      <c r="A260" s="110">
        <v>2020599</v>
      </c>
      <c r="B260" s="111" t="s">
        <v>268</v>
      </c>
      <c r="C260" s="121">
        <f>I275</f>
        <v>0</v>
      </c>
      <c r="D260" s="121"/>
      <c r="E260" s="118">
        <f t="shared" si="18"/>
        <v>0</v>
      </c>
      <c r="F260" s="119" t="str">
        <f t="shared" si="19"/>
        <v xml:space="preserve"> </v>
      </c>
      <c r="G260" s="101">
        <v>2020201</v>
      </c>
      <c r="H260" s="102" t="s">
        <v>250</v>
      </c>
      <c r="I260" s="98"/>
    </row>
    <row r="261" spans="1:9" ht="20.25" hidden="1" customHeight="1">
      <c r="A261" s="116">
        <v>20206</v>
      </c>
      <c r="B261" s="116" t="s">
        <v>269</v>
      </c>
      <c r="C261" s="121">
        <f>C262</f>
        <v>0</v>
      </c>
      <c r="D261" s="121">
        <f>D262</f>
        <v>0</v>
      </c>
      <c r="E261" s="118">
        <f t="shared" si="18"/>
        <v>0</v>
      </c>
      <c r="F261" s="119" t="str">
        <f t="shared" si="19"/>
        <v xml:space="preserve"> </v>
      </c>
      <c r="G261" s="101">
        <v>2020202</v>
      </c>
      <c r="H261" s="102" t="s">
        <v>252</v>
      </c>
      <c r="I261" s="98"/>
    </row>
    <row r="262" spans="1:9" ht="20.25" hidden="1" customHeight="1">
      <c r="A262" s="110">
        <v>2020601</v>
      </c>
      <c r="B262" s="111" t="s">
        <v>270</v>
      </c>
      <c r="C262" s="121">
        <f>I277</f>
        <v>0</v>
      </c>
      <c r="D262" s="121"/>
      <c r="E262" s="118">
        <f t="shared" si="18"/>
        <v>0</v>
      </c>
      <c r="F262" s="119" t="str">
        <f t="shared" si="19"/>
        <v xml:space="preserve"> </v>
      </c>
      <c r="G262" s="100">
        <v>20203</v>
      </c>
      <c r="H262" s="100" t="s">
        <v>271</v>
      </c>
      <c r="I262" s="98"/>
    </row>
    <row r="263" spans="1:9" ht="20.25" hidden="1" customHeight="1">
      <c r="A263" s="116">
        <v>20207</v>
      </c>
      <c r="B263" s="116" t="s">
        <v>272</v>
      </c>
      <c r="C263" s="121">
        <f>C264+C265+C266+C267</f>
        <v>0</v>
      </c>
      <c r="D263" s="121">
        <f>D264+D265+D266+D267</f>
        <v>0</v>
      </c>
      <c r="E263" s="118">
        <f t="shared" ref="E263:E326" si="23">D263-C263</f>
        <v>0</v>
      </c>
      <c r="F263" s="119" t="str">
        <f t="shared" ref="F263:F326" si="24">IF(C263&lt;&gt;0,E263/C263*100," ")</f>
        <v xml:space="preserve"> </v>
      </c>
      <c r="G263" s="101">
        <v>2020304</v>
      </c>
      <c r="H263" s="102" t="s">
        <v>254</v>
      </c>
      <c r="I263" s="98"/>
    </row>
    <row r="264" spans="1:9" ht="20.25" hidden="1" customHeight="1">
      <c r="A264" s="110">
        <v>2020701</v>
      </c>
      <c r="B264" s="111" t="s">
        <v>273</v>
      </c>
      <c r="C264" s="121">
        <f>I279</f>
        <v>0</v>
      </c>
      <c r="D264" s="121"/>
      <c r="E264" s="118">
        <f t="shared" si="23"/>
        <v>0</v>
      </c>
      <c r="F264" s="119" t="str">
        <f t="shared" si="24"/>
        <v xml:space="preserve"> </v>
      </c>
      <c r="G264" s="101">
        <v>2020306</v>
      </c>
      <c r="H264" s="102" t="s">
        <v>256</v>
      </c>
      <c r="I264" s="98"/>
    </row>
    <row r="265" spans="1:9" ht="20.25" hidden="1" customHeight="1">
      <c r="A265" s="110">
        <v>2020702</v>
      </c>
      <c r="B265" s="111" t="s">
        <v>274</v>
      </c>
      <c r="C265" s="121">
        <f>I280</f>
        <v>0</v>
      </c>
      <c r="D265" s="121"/>
      <c r="E265" s="118">
        <f t="shared" si="23"/>
        <v>0</v>
      </c>
      <c r="F265" s="119" t="str">
        <f t="shared" si="24"/>
        <v xml:space="preserve"> </v>
      </c>
      <c r="G265" s="100">
        <v>20204</v>
      </c>
      <c r="H265" s="100" t="s">
        <v>275</v>
      </c>
      <c r="I265" s="98"/>
    </row>
    <row r="266" spans="1:9" ht="20.25" hidden="1" customHeight="1">
      <c r="A266" s="110">
        <v>2020703</v>
      </c>
      <c r="B266" s="111" t="s">
        <v>276</v>
      </c>
      <c r="C266" s="121">
        <f>I281</f>
        <v>0</v>
      </c>
      <c r="D266" s="121"/>
      <c r="E266" s="118">
        <f t="shared" si="23"/>
        <v>0</v>
      </c>
      <c r="F266" s="119" t="str">
        <f t="shared" si="24"/>
        <v xml:space="preserve"> </v>
      </c>
      <c r="G266" s="101">
        <v>2020401</v>
      </c>
      <c r="H266" s="102" t="s">
        <v>258</v>
      </c>
      <c r="I266" s="98"/>
    </row>
    <row r="267" spans="1:9" ht="20.25" hidden="1" customHeight="1">
      <c r="A267" s="110">
        <v>2020799</v>
      </c>
      <c r="B267" s="111" t="s">
        <v>277</v>
      </c>
      <c r="C267" s="121">
        <f>I282</f>
        <v>0</v>
      </c>
      <c r="D267" s="121"/>
      <c r="E267" s="118">
        <f t="shared" si="23"/>
        <v>0</v>
      </c>
      <c r="F267" s="119" t="str">
        <f t="shared" si="24"/>
        <v xml:space="preserve"> </v>
      </c>
      <c r="G267" s="101">
        <v>2020402</v>
      </c>
      <c r="H267" s="102" t="s">
        <v>259</v>
      </c>
      <c r="I267" s="98"/>
    </row>
    <row r="268" spans="1:9" ht="20.25" hidden="1" customHeight="1">
      <c r="A268" s="116">
        <v>20208</v>
      </c>
      <c r="B268" s="116" t="s">
        <v>278</v>
      </c>
      <c r="C268" s="121">
        <f>SUM(C269:C273)</f>
        <v>0</v>
      </c>
      <c r="D268" s="121">
        <f>SUM(D269:D273)</f>
        <v>0</v>
      </c>
      <c r="E268" s="118">
        <f t="shared" si="23"/>
        <v>0</v>
      </c>
      <c r="F268" s="119" t="str">
        <f t="shared" si="24"/>
        <v xml:space="preserve"> </v>
      </c>
      <c r="G268" s="101">
        <v>2020403</v>
      </c>
      <c r="H268" s="102" t="s">
        <v>261</v>
      </c>
      <c r="I268" s="98"/>
    </row>
    <row r="269" spans="1:9" ht="20.25" hidden="1" customHeight="1">
      <c r="A269" s="110">
        <v>2020801</v>
      </c>
      <c r="B269" s="111" t="s">
        <v>82</v>
      </c>
      <c r="C269" s="121">
        <f>I284</f>
        <v>0</v>
      </c>
      <c r="D269" s="121"/>
      <c r="E269" s="118">
        <f t="shared" si="23"/>
        <v>0</v>
      </c>
      <c r="F269" s="119" t="str">
        <f t="shared" si="24"/>
        <v xml:space="preserve"> </v>
      </c>
      <c r="G269" s="101">
        <v>2020404</v>
      </c>
      <c r="H269" s="102" t="s">
        <v>262</v>
      </c>
      <c r="I269" s="98"/>
    </row>
    <row r="270" spans="1:9" ht="20.25" hidden="1" customHeight="1">
      <c r="A270" s="110">
        <v>2020802</v>
      </c>
      <c r="B270" s="111" t="s">
        <v>83</v>
      </c>
      <c r="C270" s="121">
        <f>I285</f>
        <v>0</v>
      </c>
      <c r="D270" s="121"/>
      <c r="E270" s="118">
        <f t="shared" si="23"/>
        <v>0</v>
      </c>
      <c r="F270" s="119" t="str">
        <f t="shared" si="24"/>
        <v xml:space="preserve"> </v>
      </c>
      <c r="G270" s="101">
        <v>2020499</v>
      </c>
      <c r="H270" s="102" t="s">
        <v>263</v>
      </c>
      <c r="I270" s="98"/>
    </row>
    <row r="271" spans="1:9" ht="20.25" hidden="1" customHeight="1">
      <c r="A271" s="110">
        <v>2020803</v>
      </c>
      <c r="B271" s="111" t="s">
        <v>84</v>
      </c>
      <c r="C271" s="121">
        <f>I286</f>
        <v>0</v>
      </c>
      <c r="D271" s="121"/>
      <c r="E271" s="118">
        <f t="shared" si="23"/>
        <v>0</v>
      </c>
      <c r="F271" s="119" t="str">
        <f t="shared" si="24"/>
        <v xml:space="preserve"> </v>
      </c>
      <c r="G271" s="100">
        <v>20205</v>
      </c>
      <c r="H271" s="100" t="s">
        <v>279</v>
      </c>
      <c r="I271" s="98"/>
    </row>
    <row r="272" spans="1:9" ht="20.25" hidden="1" customHeight="1">
      <c r="A272" s="110">
        <v>2020850</v>
      </c>
      <c r="B272" s="111" t="s">
        <v>91</v>
      </c>
      <c r="C272" s="121">
        <f>I287</f>
        <v>0</v>
      </c>
      <c r="D272" s="121"/>
      <c r="E272" s="118">
        <f t="shared" si="23"/>
        <v>0</v>
      </c>
      <c r="F272" s="119" t="str">
        <f t="shared" si="24"/>
        <v xml:space="preserve"> </v>
      </c>
      <c r="G272" s="101">
        <v>2020503</v>
      </c>
      <c r="H272" s="102" t="s">
        <v>265</v>
      </c>
      <c r="I272" s="98"/>
    </row>
    <row r="273" spans="1:9" ht="20.25" hidden="1" customHeight="1">
      <c r="A273" s="110">
        <v>2020899</v>
      </c>
      <c r="B273" s="111" t="s">
        <v>280</v>
      </c>
      <c r="C273" s="121">
        <f>I288</f>
        <v>0</v>
      </c>
      <c r="D273" s="121"/>
      <c r="E273" s="118">
        <f t="shared" si="23"/>
        <v>0</v>
      </c>
      <c r="F273" s="119" t="str">
        <f t="shared" si="24"/>
        <v xml:space="preserve"> </v>
      </c>
      <c r="G273" s="101">
        <v>2020504</v>
      </c>
      <c r="H273" s="102" t="s">
        <v>266</v>
      </c>
      <c r="I273" s="98"/>
    </row>
    <row r="274" spans="1:9" ht="20.25" hidden="1" customHeight="1">
      <c r="A274" s="116">
        <v>20299</v>
      </c>
      <c r="B274" s="116" t="s">
        <v>281</v>
      </c>
      <c r="C274" s="121">
        <f>C275</f>
        <v>0</v>
      </c>
      <c r="D274" s="121">
        <f>D275</f>
        <v>0</v>
      </c>
      <c r="E274" s="118">
        <f t="shared" si="23"/>
        <v>0</v>
      </c>
      <c r="F274" s="119" t="str">
        <f t="shared" si="24"/>
        <v xml:space="preserve"> </v>
      </c>
      <c r="G274" s="101">
        <v>2020505</v>
      </c>
      <c r="H274" s="102" t="s">
        <v>282</v>
      </c>
      <c r="I274" s="98"/>
    </row>
    <row r="275" spans="1:9" ht="20.25" hidden="1" customHeight="1">
      <c r="A275" s="110">
        <v>2029999</v>
      </c>
      <c r="B275" s="111" t="s">
        <v>283</v>
      </c>
      <c r="C275" s="121">
        <f>I290</f>
        <v>0</v>
      </c>
      <c r="D275" s="121"/>
      <c r="E275" s="118">
        <f t="shared" si="23"/>
        <v>0</v>
      </c>
      <c r="F275" s="119" t="str">
        <f t="shared" si="24"/>
        <v xml:space="preserve"> </v>
      </c>
      <c r="G275" s="101">
        <v>2020599</v>
      </c>
      <c r="H275" s="102" t="s">
        <v>268</v>
      </c>
      <c r="I275" s="98"/>
    </row>
    <row r="276" spans="1:9" ht="20.25" customHeight="1">
      <c r="A276" s="41">
        <v>203</v>
      </c>
      <c r="B276" s="41" t="s">
        <v>284</v>
      </c>
      <c r="C276" s="158">
        <f>C277+C279+C281+C283+C293</f>
        <v>31.17</v>
      </c>
      <c r="D276" s="158">
        <f>D277+D279+D281+D283+D293</f>
        <v>50</v>
      </c>
      <c r="E276" s="99">
        <f t="shared" si="23"/>
        <v>18.829999999999998</v>
      </c>
      <c r="F276" s="35">
        <f t="shared" si="24"/>
        <v>60.410651267244134</v>
      </c>
      <c r="G276" s="100">
        <v>20206</v>
      </c>
      <c r="H276" s="100" t="s">
        <v>285</v>
      </c>
      <c r="I276" s="98"/>
    </row>
    <row r="277" spans="1:9" ht="20.25" hidden="1" customHeight="1">
      <c r="A277" s="116">
        <v>20301</v>
      </c>
      <c r="B277" s="116" t="s">
        <v>286</v>
      </c>
      <c r="C277" s="121">
        <f>C278</f>
        <v>0</v>
      </c>
      <c r="D277" s="121">
        <f>D278</f>
        <v>0</v>
      </c>
      <c r="E277" s="118">
        <f t="shared" si="23"/>
        <v>0</v>
      </c>
      <c r="F277" s="119" t="str">
        <f t="shared" si="24"/>
        <v xml:space="preserve"> </v>
      </c>
      <c r="G277" s="101">
        <v>2020601</v>
      </c>
      <c r="H277" s="102" t="s">
        <v>270</v>
      </c>
      <c r="I277" s="98"/>
    </row>
    <row r="278" spans="1:9" ht="20.25" hidden="1" customHeight="1">
      <c r="A278" s="110">
        <v>2030101</v>
      </c>
      <c r="B278" s="111" t="s">
        <v>287</v>
      </c>
      <c r="C278" s="120">
        <f>I293</f>
        <v>0</v>
      </c>
      <c r="D278" s="120"/>
      <c r="E278" s="118">
        <f t="shared" si="23"/>
        <v>0</v>
      </c>
      <c r="F278" s="119" t="str">
        <f t="shared" si="24"/>
        <v xml:space="preserve"> </v>
      </c>
      <c r="G278" s="100">
        <v>20207</v>
      </c>
      <c r="H278" s="100" t="s">
        <v>288</v>
      </c>
      <c r="I278" s="98"/>
    </row>
    <row r="279" spans="1:9" ht="20.25" hidden="1" customHeight="1">
      <c r="A279" s="116">
        <v>20304</v>
      </c>
      <c r="B279" s="116" t="s">
        <v>289</v>
      </c>
      <c r="C279" s="121">
        <f>C280</f>
        <v>0</v>
      </c>
      <c r="D279" s="121">
        <f>D280</f>
        <v>0</v>
      </c>
      <c r="E279" s="118">
        <f t="shared" si="23"/>
        <v>0</v>
      </c>
      <c r="F279" s="119" t="str">
        <f t="shared" si="24"/>
        <v xml:space="preserve"> </v>
      </c>
      <c r="G279" s="101">
        <v>2020701</v>
      </c>
      <c r="H279" s="102" t="s">
        <v>273</v>
      </c>
      <c r="I279" s="98"/>
    </row>
    <row r="280" spans="1:9" s="106" customFormat="1" ht="20.25" hidden="1" customHeight="1">
      <c r="A280" s="122">
        <v>2030401</v>
      </c>
      <c r="B280" s="123" t="s">
        <v>290</v>
      </c>
      <c r="C280" s="120">
        <f>I295</f>
        <v>0</v>
      </c>
      <c r="D280" s="120"/>
      <c r="E280" s="118">
        <f t="shared" si="23"/>
        <v>0</v>
      </c>
      <c r="F280" s="119" t="str">
        <f t="shared" si="24"/>
        <v xml:space="preserve"> </v>
      </c>
      <c r="G280" s="104">
        <v>2020702</v>
      </c>
      <c r="H280" s="105" t="s">
        <v>274</v>
      </c>
      <c r="I280" s="98"/>
    </row>
    <row r="281" spans="1:9" ht="20.25" hidden="1" customHeight="1">
      <c r="A281" s="116">
        <v>20305</v>
      </c>
      <c r="B281" s="116" t="s">
        <v>291</v>
      </c>
      <c r="C281" s="121">
        <f>C282</f>
        <v>0</v>
      </c>
      <c r="D281" s="121">
        <f>D282</f>
        <v>0</v>
      </c>
      <c r="E281" s="118">
        <f t="shared" si="23"/>
        <v>0</v>
      </c>
      <c r="F281" s="119" t="str">
        <f t="shared" si="24"/>
        <v xml:space="preserve"> </v>
      </c>
      <c r="G281" s="101">
        <v>2020703</v>
      </c>
      <c r="H281" s="102" t="s">
        <v>276</v>
      </c>
      <c r="I281" s="98"/>
    </row>
    <row r="282" spans="1:9" ht="20.25" hidden="1" customHeight="1">
      <c r="A282" s="110">
        <v>2030501</v>
      </c>
      <c r="B282" s="111" t="s">
        <v>292</v>
      </c>
      <c r="C282" s="120">
        <f>I297</f>
        <v>0</v>
      </c>
      <c r="D282" s="120"/>
      <c r="E282" s="118">
        <f t="shared" si="23"/>
        <v>0</v>
      </c>
      <c r="F282" s="119" t="str">
        <f t="shared" si="24"/>
        <v xml:space="preserve"> </v>
      </c>
      <c r="G282" s="101">
        <v>2020799</v>
      </c>
      <c r="H282" s="102" t="s">
        <v>277</v>
      </c>
      <c r="I282" s="98"/>
    </row>
    <row r="283" spans="1:9" ht="20.25" hidden="1" customHeight="1">
      <c r="A283" s="116">
        <v>20306</v>
      </c>
      <c r="B283" s="116" t="s">
        <v>293</v>
      </c>
      <c r="C283" s="117">
        <f>SUM(C284:C292)</f>
        <v>0</v>
      </c>
      <c r="D283" s="117">
        <f>SUM(D284:D292)</f>
        <v>0</v>
      </c>
      <c r="E283" s="118">
        <f t="shared" si="23"/>
        <v>0</v>
      </c>
      <c r="F283" s="119" t="str">
        <f t="shared" si="24"/>
        <v xml:space="preserve"> </v>
      </c>
      <c r="G283" s="100">
        <v>20208</v>
      </c>
      <c r="H283" s="100" t="s">
        <v>294</v>
      </c>
      <c r="I283" s="98"/>
    </row>
    <row r="284" spans="1:9" ht="20.25" hidden="1" customHeight="1">
      <c r="A284" s="110">
        <v>2030601</v>
      </c>
      <c r="B284" s="111" t="s">
        <v>295</v>
      </c>
      <c r="C284" s="112">
        <f t="shared" ref="C284:C292" si="25">I299</f>
        <v>0</v>
      </c>
      <c r="D284" s="112"/>
      <c r="E284" s="118">
        <f t="shared" si="23"/>
        <v>0</v>
      </c>
      <c r="F284" s="119" t="str">
        <f t="shared" si="24"/>
        <v xml:space="preserve"> </v>
      </c>
      <c r="G284" s="101">
        <v>2020801</v>
      </c>
      <c r="H284" s="102" t="s">
        <v>82</v>
      </c>
      <c r="I284" s="98"/>
    </row>
    <row r="285" spans="1:9" ht="20.25" hidden="1" customHeight="1">
      <c r="A285" s="110">
        <v>2030602</v>
      </c>
      <c r="B285" s="111" t="s">
        <v>296</v>
      </c>
      <c r="C285" s="112">
        <f t="shared" si="25"/>
        <v>0</v>
      </c>
      <c r="D285" s="112"/>
      <c r="E285" s="118">
        <f t="shared" si="23"/>
        <v>0</v>
      </c>
      <c r="F285" s="119" t="str">
        <f t="shared" si="24"/>
        <v xml:space="preserve"> </v>
      </c>
      <c r="G285" s="101">
        <v>2020802</v>
      </c>
      <c r="H285" s="102" t="s">
        <v>83</v>
      </c>
      <c r="I285" s="98"/>
    </row>
    <row r="286" spans="1:9" ht="20.25" hidden="1" customHeight="1">
      <c r="A286" s="110">
        <v>2030603</v>
      </c>
      <c r="B286" s="111" t="s">
        <v>297</v>
      </c>
      <c r="C286" s="112">
        <f t="shared" si="25"/>
        <v>0</v>
      </c>
      <c r="D286" s="112"/>
      <c r="E286" s="118">
        <f t="shared" si="23"/>
        <v>0</v>
      </c>
      <c r="F286" s="119" t="str">
        <f t="shared" si="24"/>
        <v xml:space="preserve"> </v>
      </c>
      <c r="G286" s="101">
        <v>2020803</v>
      </c>
      <c r="H286" s="102" t="s">
        <v>84</v>
      </c>
      <c r="I286" s="98"/>
    </row>
    <row r="287" spans="1:9" ht="20.25" hidden="1" customHeight="1">
      <c r="A287" s="110">
        <v>2030604</v>
      </c>
      <c r="B287" s="111" t="s">
        <v>298</v>
      </c>
      <c r="C287" s="112">
        <f t="shared" si="25"/>
        <v>0</v>
      </c>
      <c r="D287" s="112"/>
      <c r="E287" s="118">
        <f t="shared" si="23"/>
        <v>0</v>
      </c>
      <c r="F287" s="119" t="str">
        <f t="shared" si="24"/>
        <v xml:space="preserve"> </v>
      </c>
      <c r="G287" s="101">
        <v>2020850</v>
      </c>
      <c r="H287" s="102" t="s">
        <v>91</v>
      </c>
      <c r="I287" s="98"/>
    </row>
    <row r="288" spans="1:9" ht="20.25" hidden="1" customHeight="1">
      <c r="A288" s="110">
        <v>2030605</v>
      </c>
      <c r="B288" s="111" t="s">
        <v>299</v>
      </c>
      <c r="C288" s="112">
        <f t="shared" si="25"/>
        <v>0</v>
      </c>
      <c r="D288" s="112"/>
      <c r="E288" s="118">
        <f t="shared" si="23"/>
        <v>0</v>
      </c>
      <c r="F288" s="119" t="str">
        <f t="shared" si="24"/>
        <v xml:space="preserve"> </v>
      </c>
      <c r="G288" s="101">
        <v>2020899</v>
      </c>
      <c r="H288" s="102" t="s">
        <v>280</v>
      </c>
      <c r="I288" s="98"/>
    </row>
    <row r="289" spans="1:9" ht="20.25" hidden="1" customHeight="1">
      <c r="A289" s="110">
        <v>2030606</v>
      </c>
      <c r="B289" s="111" t="s">
        <v>300</v>
      </c>
      <c r="C289" s="112">
        <f t="shared" si="25"/>
        <v>0</v>
      </c>
      <c r="D289" s="112"/>
      <c r="E289" s="118">
        <f t="shared" si="23"/>
        <v>0</v>
      </c>
      <c r="F289" s="119" t="str">
        <f t="shared" si="24"/>
        <v xml:space="preserve"> </v>
      </c>
      <c r="G289" s="100">
        <v>20299</v>
      </c>
      <c r="H289" s="100" t="s">
        <v>301</v>
      </c>
      <c r="I289" s="98"/>
    </row>
    <row r="290" spans="1:9" ht="20.25" hidden="1" customHeight="1">
      <c r="A290" s="110">
        <v>2030607</v>
      </c>
      <c r="B290" s="111" t="s">
        <v>302</v>
      </c>
      <c r="C290" s="112">
        <f t="shared" si="25"/>
        <v>0</v>
      </c>
      <c r="D290" s="112"/>
      <c r="E290" s="118">
        <f t="shared" si="23"/>
        <v>0</v>
      </c>
      <c r="F290" s="119" t="str">
        <f t="shared" si="24"/>
        <v xml:space="preserve"> </v>
      </c>
      <c r="G290" s="101">
        <v>2029901</v>
      </c>
      <c r="H290" s="102" t="s">
        <v>283</v>
      </c>
      <c r="I290" s="98"/>
    </row>
    <row r="291" spans="1:9" ht="20.25" hidden="1" customHeight="1">
      <c r="A291" s="110">
        <v>2030608</v>
      </c>
      <c r="B291" s="111" t="s">
        <v>303</v>
      </c>
      <c r="C291" s="112">
        <f t="shared" si="25"/>
        <v>0</v>
      </c>
      <c r="D291" s="112"/>
      <c r="E291" s="118">
        <f t="shared" si="23"/>
        <v>0</v>
      </c>
      <c r="F291" s="119" t="str">
        <f t="shared" si="24"/>
        <v xml:space="preserve"> </v>
      </c>
      <c r="G291" s="100">
        <v>203</v>
      </c>
      <c r="H291" s="100" t="s">
        <v>284</v>
      </c>
      <c r="I291" s="98"/>
    </row>
    <row r="292" spans="1:9" ht="20.25" hidden="1" customHeight="1">
      <c r="A292" s="110">
        <v>2030699</v>
      </c>
      <c r="B292" s="111" t="s">
        <v>304</v>
      </c>
      <c r="C292" s="112">
        <f t="shared" si="25"/>
        <v>0</v>
      </c>
      <c r="D292" s="112"/>
      <c r="E292" s="118">
        <f t="shared" si="23"/>
        <v>0</v>
      </c>
      <c r="F292" s="119" t="str">
        <f t="shared" si="24"/>
        <v xml:space="preserve"> </v>
      </c>
      <c r="G292" s="100">
        <v>20301</v>
      </c>
      <c r="H292" s="100" t="s">
        <v>305</v>
      </c>
      <c r="I292" s="98"/>
    </row>
    <row r="293" spans="1:9" ht="20.25" customHeight="1">
      <c r="A293" s="41">
        <v>20399</v>
      </c>
      <c r="B293" s="41" t="s">
        <v>306</v>
      </c>
      <c r="C293" s="158">
        <f>C294</f>
        <v>31.17</v>
      </c>
      <c r="D293" s="158">
        <f>D294</f>
        <v>50</v>
      </c>
      <c r="E293" s="99">
        <f t="shared" si="23"/>
        <v>18.829999999999998</v>
      </c>
      <c r="F293" s="35">
        <f t="shared" si="24"/>
        <v>60.410651267244134</v>
      </c>
      <c r="G293" s="101">
        <v>2030101</v>
      </c>
      <c r="H293" s="102" t="s">
        <v>287</v>
      </c>
      <c r="I293" s="98"/>
    </row>
    <row r="294" spans="1:9" ht="20.25" customHeight="1">
      <c r="A294" s="42">
        <v>2039999</v>
      </c>
      <c r="B294" s="43" t="s">
        <v>307</v>
      </c>
      <c r="C294" s="159">
        <v>31.17</v>
      </c>
      <c r="D294" s="159">
        <v>50</v>
      </c>
      <c r="E294" s="99">
        <f t="shared" si="23"/>
        <v>18.829999999999998</v>
      </c>
      <c r="F294" s="35">
        <f t="shared" si="24"/>
        <v>60.410651267244134</v>
      </c>
      <c r="G294" s="100">
        <v>20304</v>
      </c>
      <c r="H294" s="100" t="s">
        <v>289</v>
      </c>
      <c r="I294" s="98"/>
    </row>
    <row r="295" spans="1:9" ht="20.25" customHeight="1">
      <c r="A295" s="41">
        <v>204</v>
      </c>
      <c r="B295" s="41" t="s">
        <v>308</v>
      </c>
      <c r="C295" s="158">
        <f>C296+C299+C310+C317+C325+C334+C348+C358+C368+C376+C382</f>
        <v>695.86</v>
      </c>
      <c r="D295" s="158">
        <f>D296+D299+D310+D317+D325+D334+D348+D358+D368+D376+D382</f>
        <v>624.25</v>
      </c>
      <c r="E295" s="99">
        <f t="shared" si="23"/>
        <v>-71.610000000000014</v>
      </c>
      <c r="F295" s="35">
        <f t="shared" si="24"/>
        <v>-10.290863104647489</v>
      </c>
      <c r="G295" s="101">
        <v>2030401</v>
      </c>
      <c r="H295" s="102" t="s">
        <v>290</v>
      </c>
      <c r="I295" s="98"/>
    </row>
    <row r="296" spans="1:9" ht="20.25" hidden="1" customHeight="1">
      <c r="A296" s="116">
        <v>20401</v>
      </c>
      <c r="B296" s="116" t="s">
        <v>309</v>
      </c>
      <c r="C296" s="117">
        <f>SUM(C297:C298)</f>
        <v>0</v>
      </c>
      <c r="D296" s="117">
        <f>SUM(D297:D298)</f>
        <v>0</v>
      </c>
      <c r="E296" s="118">
        <f t="shared" si="23"/>
        <v>0</v>
      </c>
      <c r="F296" s="119" t="str">
        <f t="shared" si="24"/>
        <v xml:space="preserve"> </v>
      </c>
      <c r="G296" s="100">
        <v>20305</v>
      </c>
      <c r="H296" s="100" t="s">
        <v>291</v>
      </c>
      <c r="I296" s="98"/>
    </row>
    <row r="297" spans="1:9" ht="20.25" hidden="1" customHeight="1">
      <c r="A297" s="110">
        <v>2040101</v>
      </c>
      <c r="B297" s="111" t="s">
        <v>310</v>
      </c>
      <c r="C297" s="120">
        <f>I312</f>
        <v>0</v>
      </c>
      <c r="D297" s="120"/>
      <c r="E297" s="113">
        <f t="shared" si="23"/>
        <v>0</v>
      </c>
      <c r="F297" s="114" t="str">
        <f t="shared" si="24"/>
        <v xml:space="preserve"> </v>
      </c>
      <c r="G297" s="101">
        <v>2030501</v>
      </c>
      <c r="H297" s="102" t="s">
        <v>292</v>
      </c>
      <c r="I297" s="98"/>
    </row>
    <row r="298" spans="1:9" ht="20.25" hidden="1" customHeight="1">
      <c r="A298" s="110">
        <v>2040199</v>
      </c>
      <c r="B298" s="111" t="s">
        <v>311</v>
      </c>
      <c r="C298" s="120">
        <f>I313</f>
        <v>0</v>
      </c>
      <c r="D298" s="120"/>
      <c r="E298" s="113">
        <f t="shared" si="23"/>
        <v>0</v>
      </c>
      <c r="F298" s="114" t="str">
        <f t="shared" si="24"/>
        <v xml:space="preserve"> </v>
      </c>
      <c r="G298" s="100">
        <v>20306</v>
      </c>
      <c r="H298" s="100" t="s">
        <v>293</v>
      </c>
      <c r="I298" s="98"/>
    </row>
    <row r="299" spans="1:9" ht="20.25" customHeight="1">
      <c r="A299" s="41">
        <v>20402</v>
      </c>
      <c r="B299" s="41" t="s">
        <v>312</v>
      </c>
      <c r="C299" s="158">
        <f>SUM(C300:C309)</f>
        <v>573.47</v>
      </c>
      <c r="D299" s="158">
        <f>SUM(D300:D309)</f>
        <v>449</v>
      </c>
      <c r="E299" s="99">
        <f t="shared" si="23"/>
        <v>-124.47000000000003</v>
      </c>
      <c r="F299" s="35">
        <f t="shared" si="24"/>
        <v>-21.704709923797239</v>
      </c>
      <c r="G299" s="101">
        <v>2030601</v>
      </c>
      <c r="H299" s="102" t="s">
        <v>295</v>
      </c>
      <c r="I299" s="98"/>
    </row>
    <row r="300" spans="1:9" ht="20.25" customHeight="1">
      <c r="A300" s="42">
        <v>2040201</v>
      </c>
      <c r="B300" s="43" t="s">
        <v>82</v>
      </c>
      <c r="C300" s="159">
        <v>229.62</v>
      </c>
      <c r="D300" s="159">
        <v>319.5</v>
      </c>
      <c r="E300" s="103">
        <f t="shared" si="23"/>
        <v>89.88</v>
      </c>
      <c r="F300" s="37">
        <f t="shared" si="24"/>
        <v>39.142931800365822</v>
      </c>
      <c r="G300" s="101">
        <v>2030602</v>
      </c>
      <c r="H300" s="102" t="s">
        <v>296</v>
      </c>
      <c r="I300" s="98"/>
    </row>
    <row r="301" spans="1:9" ht="20.25" customHeight="1">
      <c r="A301" s="42">
        <v>2040202</v>
      </c>
      <c r="B301" s="43" t="s">
        <v>83</v>
      </c>
      <c r="C301" s="159">
        <v>44.83</v>
      </c>
      <c r="D301" s="159">
        <v>9.5</v>
      </c>
      <c r="E301" s="103">
        <f t="shared" si="23"/>
        <v>-35.33</v>
      </c>
      <c r="F301" s="37">
        <f t="shared" si="24"/>
        <v>-78.808833370510825</v>
      </c>
      <c r="G301" s="101">
        <v>2030603</v>
      </c>
      <c r="H301" s="102" t="s">
        <v>297</v>
      </c>
      <c r="I301" s="98"/>
    </row>
    <row r="302" spans="1:9" ht="20.25" customHeight="1">
      <c r="A302" s="42">
        <v>2040203</v>
      </c>
      <c r="B302" s="43" t="s">
        <v>84</v>
      </c>
      <c r="C302" s="159">
        <v>7.89</v>
      </c>
      <c r="D302" s="159"/>
      <c r="E302" s="103">
        <f t="shared" si="23"/>
        <v>-7.89</v>
      </c>
      <c r="F302" s="37">
        <f t="shared" si="24"/>
        <v>-100</v>
      </c>
      <c r="G302" s="101">
        <v>2030604</v>
      </c>
      <c r="H302" s="102" t="s">
        <v>298</v>
      </c>
      <c r="I302" s="98"/>
    </row>
    <row r="303" spans="1:9" ht="20.25" hidden="1" customHeight="1">
      <c r="A303" s="110">
        <v>2040219</v>
      </c>
      <c r="B303" s="111" t="s">
        <v>124</v>
      </c>
      <c r="C303" s="112">
        <f t="shared" ref="C303:C308" si="26">I318</f>
        <v>0</v>
      </c>
      <c r="D303" s="112"/>
      <c r="E303" s="113">
        <f t="shared" si="23"/>
        <v>0</v>
      </c>
      <c r="F303" s="114" t="str">
        <f t="shared" si="24"/>
        <v xml:space="preserve"> </v>
      </c>
      <c r="G303" s="101">
        <v>2030605</v>
      </c>
      <c r="H303" s="102" t="s">
        <v>299</v>
      </c>
      <c r="I303" s="98"/>
    </row>
    <row r="304" spans="1:9" ht="20.25" hidden="1" customHeight="1">
      <c r="A304" s="110">
        <v>2040220</v>
      </c>
      <c r="B304" s="111" t="s">
        <v>313</v>
      </c>
      <c r="C304" s="112">
        <f t="shared" si="26"/>
        <v>0</v>
      </c>
      <c r="D304" s="112"/>
      <c r="E304" s="113">
        <f t="shared" si="23"/>
        <v>0</v>
      </c>
      <c r="F304" s="114" t="str">
        <f t="shared" si="24"/>
        <v xml:space="preserve"> </v>
      </c>
      <c r="G304" s="101">
        <v>2030606</v>
      </c>
      <c r="H304" s="102" t="s">
        <v>300</v>
      </c>
      <c r="I304" s="98"/>
    </row>
    <row r="305" spans="1:9" ht="20.25" hidden="1" customHeight="1">
      <c r="A305" s="110">
        <v>2040221</v>
      </c>
      <c r="B305" s="111" t="s">
        <v>314</v>
      </c>
      <c r="C305" s="112">
        <f t="shared" si="26"/>
        <v>0</v>
      </c>
      <c r="D305" s="112"/>
      <c r="E305" s="113">
        <f t="shared" si="23"/>
        <v>0</v>
      </c>
      <c r="F305" s="114" t="str">
        <f t="shared" si="24"/>
        <v xml:space="preserve"> </v>
      </c>
      <c r="G305" s="101">
        <v>2030607</v>
      </c>
      <c r="H305" s="102" t="s">
        <v>302</v>
      </c>
      <c r="I305" s="98"/>
    </row>
    <row r="306" spans="1:9" ht="20.25" hidden="1" customHeight="1">
      <c r="A306" s="110">
        <v>2040222</v>
      </c>
      <c r="B306" s="111" t="s">
        <v>315</v>
      </c>
      <c r="C306" s="112">
        <f t="shared" si="26"/>
        <v>0</v>
      </c>
      <c r="D306" s="112"/>
      <c r="E306" s="113">
        <f t="shared" si="23"/>
        <v>0</v>
      </c>
      <c r="F306" s="114" t="str">
        <f t="shared" si="24"/>
        <v xml:space="preserve"> </v>
      </c>
      <c r="G306" s="101">
        <v>2030608</v>
      </c>
      <c r="H306" s="102" t="s">
        <v>303</v>
      </c>
      <c r="I306" s="98"/>
    </row>
    <row r="307" spans="1:9" ht="20.25" hidden="1" customHeight="1">
      <c r="A307" s="110">
        <v>2040223</v>
      </c>
      <c r="B307" s="111" t="s">
        <v>316</v>
      </c>
      <c r="C307" s="112">
        <f t="shared" si="26"/>
        <v>0</v>
      </c>
      <c r="D307" s="112"/>
      <c r="E307" s="113">
        <f t="shared" si="23"/>
        <v>0</v>
      </c>
      <c r="F307" s="114" t="str">
        <f t="shared" si="24"/>
        <v xml:space="preserve"> </v>
      </c>
      <c r="G307" s="101">
        <v>2030699</v>
      </c>
      <c r="H307" s="102" t="s">
        <v>304</v>
      </c>
      <c r="I307" s="98"/>
    </row>
    <row r="308" spans="1:9" ht="20.25" hidden="1" customHeight="1">
      <c r="A308" s="110">
        <v>2040250</v>
      </c>
      <c r="B308" s="111" t="s">
        <v>91</v>
      </c>
      <c r="C308" s="112">
        <f t="shared" si="26"/>
        <v>0</v>
      </c>
      <c r="D308" s="112"/>
      <c r="E308" s="113">
        <f t="shared" si="23"/>
        <v>0</v>
      </c>
      <c r="F308" s="114" t="str">
        <f t="shared" si="24"/>
        <v xml:space="preserve"> </v>
      </c>
      <c r="G308" s="100">
        <v>20399</v>
      </c>
      <c r="H308" s="100" t="s">
        <v>306</v>
      </c>
      <c r="I308" s="98"/>
    </row>
    <row r="309" spans="1:9" ht="20.25" customHeight="1">
      <c r="A309" s="42">
        <v>2040299</v>
      </c>
      <c r="B309" s="43" t="s">
        <v>317</v>
      </c>
      <c r="C309" s="159">
        <v>291.13</v>
      </c>
      <c r="D309" s="159">
        <v>120</v>
      </c>
      <c r="E309" s="103">
        <f t="shared" si="23"/>
        <v>-171.13</v>
      </c>
      <c r="F309" s="37">
        <f t="shared" si="24"/>
        <v>-58.781300449970807</v>
      </c>
      <c r="G309" s="101">
        <v>2039901</v>
      </c>
      <c r="H309" s="102" t="s">
        <v>307</v>
      </c>
      <c r="I309" s="98"/>
    </row>
    <row r="310" spans="1:9" ht="20.25" hidden="1" customHeight="1">
      <c r="A310" s="116">
        <v>20403</v>
      </c>
      <c r="B310" s="116" t="s">
        <v>318</v>
      </c>
      <c r="C310" s="121">
        <f>SUM(C311:C316)</f>
        <v>0</v>
      </c>
      <c r="D310" s="121">
        <f>SUM(D311:D316)</f>
        <v>0</v>
      </c>
      <c r="E310" s="118">
        <f t="shared" si="23"/>
        <v>0</v>
      </c>
      <c r="F310" s="119" t="str">
        <f t="shared" si="24"/>
        <v xml:space="preserve"> </v>
      </c>
      <c r="G310" s="100">
        <v>204</v>
      </c>
      <c r="H310" s="100" t="s">
        <v>308</v>
      </c>
      <c r="I310" s="98"/>
    </row>
    <row r="311" spans="1:9" ht="20.25" hidden="1" customHeight="1">
      <c r="A311" s="110">
        <v>2040301</v>
      </c>
      <c r="B311" s="111" t="s">
        <v>82</v>
      </c>
      <c r="C311" s="120">
        <f t="shared" ref="C311:C316" si="27">I326</f>
        <v>0</v>
      </c>
      <c r="D311" s="120"/>
      <c r="E311" s="113">
        <f t="shared" si="23"/>
        <v>0</v>
      </c>
      <c r="F311" s="114" t="str">
        <f t="shared" si="24"/>
        <v xml:space="preserve"> </v>
      </c>
      <c r="G311" s="100">
        <v>20401</v>
      </c>
      <c r="H311" s="100" t="s">
        <v>309</v>
      </c>
      <c r="I311" s="98"/>
    </row>
    <row r="312" spans="1:9" ht="20.25" hidden="1" customHeight="1">
      <c r="A312" s="110">
        <v>2040302</v>
      </c>
      <c r="B312" s="111" t="s">
        <v>83</v>
      </c>
      <c r="C312" s="120">
        <f t="shared" si="27"/>
        <v>0</v>
      </c>
      <c r="D312" s="120"/>
      <c r="E312" s="113">
        <f t="shared" si="23"/>
        <v>0</v>
      </c>
      <c r="F312" s="114" t="str">
        <f t="shared" si="24"/>
        <v xml:space="preserve"> </v>
      </c>
      <c r="G312" s="101">
        <v>2040101</v>
      </c>
      <c r="H312" s="102" t="s">
        <v>310</v>
      </c>
      <c r="I312" s="98"/>
    </row>
    <row r="313" spans="1:9" ht="20.25" hidden="1" customHeight="1">
      <c r="A313" s="110">
        <v>2040303</v>
      </c>
      <c r="B313" s="111" t="s">
        <v>84</v>
      </c>
      <c r="C313" s="120">
        <f t="shared" si="27"/>
        <v>0</v>
      </c>
      <c r="D313" s="120"/>
      <c r="E313" s="113">
        <f t="shared" si="23"/>
        <v>0</v>
      </c>
      <c r="F313" s="114" t="str">
        <f t="shared" si="24"/>
        <v xml:space="preserve"> </v>
      </c>
      <c r="G313" s="101">
        <v>2040199</v>
      </c>
      <c r="H313" s="102" t="s">
        <v>311</v>
      </c>
      <c r="I313" s="98"/>
    </row>
    <row r="314" spans="1:9" ht="20.25" hidden="1" customHeight="1">
      <c r="A314" s="110">
        <v>2040304</v>
      </c>
      <c r="B314" s="111" t="s">
        <v>319</v>
      </c>
      <c r="C314" s="120">
        <f t="shared" si="27"/>
        <v>0</v>
      </c>
      <c r="D314" s="120"/>
      <c r="E314" s="113">
        <f t="shared" si="23"/>
        <v>0</v>
      </c>
      <c r="F314" s="114" t="str">
        <f t="shared" si="24"/>
        <v xml:space="preserve"> </v>
      </c>
      <c r="G314" s="100">
        <v>20402</v>
      </c>
      <c r="H314" s="100" t="s">
        <v>312</v>
      </c>
      <c r="I314" s="98"/>
    </row>
    <row r="315" spans="1:9" ht="20.25" hidden="1" customHeight="1">
      <c r="A315" s="110">
        <v>2040350</v>
      </c>
      <c r="B315" s="111" t="s">
        <v>91</v>
      </c>
      <c r="C315" s="120">
        <f t="shared" si="27"/>
        <v>0</v>
      </c>
      <c r="D315" s="120"/>
      <c r="E315" s="113">
        <f t="shared" si="23"/>
        <v>0</v>
      </c>
      <c r="F315" s="114" t="str">
        <f t="shared" si="24"/>
        <v xml:space="preserve"> </v>
      </c>
      <c r="G315" s="101">
        <v>2040201</v>
      </c>
      <c r="H315" s="102" t="s">
        <v>82</v>
      </c>
      <c r="I315" s="98"/>
    </row>
    <row r="316" spans="1:9" ht="20.25" hidden="1" customHeight="1">
      <c r="A316" s="110">
        <v>2040399</v>
      </c>
      <c r="B316" s="111" t="s">
        <v>320</v>
      </c>
      <c r="C316" s="120">
        <f t="shared" si="27"/>
        <v>0</v>
      </c>
      <c r="D316" s="120"/>
      <c r="E316" s="113">
        <f t="shared" si="23"/>
        <v>0</v>
      </c>
      <c r="F316" s="114" t="str">
        <f t="shared" si="24"/>
        <v xml:space="preserve"> </v>
      </c>
      <c r="G316" s="101">
        <v>2040202</v>
      </c>
      <c r="H316" s="102" t="s">
        <v>83</v>
      </c>
      <c r="I316" s="98"/>
    </row>
    <row r="317" spans="1:9" ht="20.25" hidden="1" customHeight="1">
      <c r="A317" s="116">
        <v>20404</v>
      </c>
      <c r="B317" s="116" t="s">
        <v>321</v>
      </c>
      <c r="C317" s="117">
        <f>SUM(C318:C324)</f>
        <v>0</v>
      </c>
      <c r="D317" s="117">
        <f>SUM(D318:D324)</f>
        <v>0</v>
      </c>
      <c r="E317" s="118">
        <f t="shared" si="23"/>
        <v>0</v>
      </c>
      <c r="F317" s="119" t="str">
        <f t="shared" si="24"/>
        <v xml:space="preserve"> </v>
      </c>
      <c r="G317" s="101">
        <v>2040203</v>
      </c>
      <c r="H317" s="102" t="s">
        <v>84</v>
      </c>
      <c r="I317" s="98"/>
    </row>
    <row r="318" spans="1:9" ht="20.25" hidden="1" customHeight="1">
      <c r="A318" s="110">
        <v>2040401</v>
      </c>
      <c r="B318" s="111" t="s">
        <v>82</v>
      </c>
      <c r="C318" s="112">
        <f t="shared" ref="C318:C324" si="28">I333</f>
        <v>0</v>
      </c>
      <c r="D318" s="112"/>
      <c r="E318" s="113">
        <f t="shared" si="23"/>
        <v>0</v>
      </c>
      <c r="F318" s="114" t="str">
        <f t="shared" si="24"/>
        <v xml:space="preserve"> </v>
      </c>
      <c r="G318" s="101">
        <v>2040219</v>
      </c>
      <c r="H318" s="102" t="s">
        <v>124</v>
      </c>
      <c r="I318" s="98"/>
    </row>
    <row r="319" spans="1:9" ht="20.25" hidden="1" customHeight="1">
      <c r="A319" s="110">
        <v>2040402</v>
      </c>
      <c r="B319" s="111" t="s">
        <v>83</v>
      </c>
      <c r="C319" s="112">
        <f t="shared" si="28"/>
        <v>0</v>
      </c>
      <c r="D319" s="112"/>
      <c r="E319" s="113">
        <f t="shared" si="23"/>
        <v>0</v>
      </c>
      <c r="F319" s="114" t="str">
        <f t="shared" si="24"/>
        <v xml:space="preserve"> </v>
      </c>
      <c r="G319" s="101">
        <v>2040220</v>
      </c>
      <c r="H319" s="102" t="s">
        <v>313</v>
      </c>
      <c r="I319" s="98"/>
    </row>
    <row r="320" spans="1:9" ht="20.25" hidden="1" customHeight="1">
      <c r="A320" s="110">
        <v>2040403</v>
      </c>
      <c r="B320" s="111" t="s">
        <v>84</v>
      </c>
      <c r="C320" s="112">
        <f t="shared" si="28"/>
        <v>0</v>
      </c>
      <c r="D320" s="112"/>
      <c r="E320" s="113">
        <f t="shared" si="23"/>
        <v>0</v>
      </c>
      <c r="F320" s="114" t="str">
        <f t="shared" si="24"/>
        <v xml:space="preserve"> </v>
      </c>
      <c r="G320" s="101">
        <v>2040221</v>
      </c>
      <c r="H320" s="102" t="s">
        <v>314</v>
      </c>
      <c r="I320" s="98"/>
    </row>
    <row r="321" spans="1:9" ht="20.25" hidden="1" customHeight="1">
      <c r="A321" s="110">
        <v>2040409</v>
      </c>
      <c r="B321" s="111" t="s">
        <v>322</v>
      </c>
      <c r="C321" s="112">
        <f t="shared" si="28"/>
        <v>0</v>
      </c>
      <c r="D321" s="112"/>
      <c r="E321" s="113">
        <f t="shared" si="23"/>
        <v>0</v>
      </c>
      <c r="F321" s="114" t="str">
        <f t="shared" si="24"/>
        <v xml:space="preserve"> </v>
      </c>
      <c r="G321" s="101">
        <v>2040222</v>
      </c>
      <c r="H321" s="102" t="s">
        <v>315</v>
      </c>
      <c r="I321" s="98"/>
    </row>
    <row r="322" spans="1:9" ht="20.25" hidden="1" customHeight="1">
      <c r="A322" s="110">
        <v>2040410</v>
      </c>
      <c r="B322" s="111" t="s">
        <v>323</v>
      </c>
      <c r="C322" s="112">
        <f t="shared" si="28"/>
        <v>0</v>
      </c>
      <c r="D322" s="112"/>
      <c r="E322" s="113">
        <f t="shared" si="23"/>
        <v>0</v>
      </c>
      <c r="F322" s="114" t="str">
        <f t="shared" si="24"/>
        <v xml:space="preserve"> </v>
      </c>
      <c r="G322" s="101">
        <v>2040223</v>
      </c>
      <c r="H322" s="102" t="s">
        <v>316</v>
      </c>
      <c r="I322" s="98"/>
    </row>
    <row r="323" spans="1:9" ht="20.25" hidden="1" customHeight="1">
      <c r="A323" s="110">
        <v>2040450</v>
      </c>
      <c r="B323" s="111" t="s">
        <v>91</v>
      </c>
      <c r="C323" s="112">
        <f t="shared" si="28"/>
        <v>0</v>
      </c>
      <c r="D323" s="112"/>
      <c r="E323" s="113">
        <f t="shared" si="23"/>
        <v>0</v>
      </c>
      <c r="F323" s="114" t="str">
        <f t="shared" si="24"/>
        <v xml:space="preserve"> </v>
      </c>
      <c r="G323" s="101">
        <v>2040250</v>
      </c>
      <c r="H323" s="102" t="s">
        <v>91</v>
      </c>
      <c r="I323" s="98"/>
    </row>
    <row r="324" spans="1:9" ht="20.25" hidden="1" customHeight="1">
      <c r="A324" s="110">
        <v>2040499</v>
      </c>
      <c r="B324" s="111" t="s">
        <v>324</v>
      </c>
      <c r="C324" s="112">
        <f t="shared" si="28"/>
        <v>0</v>
      </c>
      <c r="D324" s="112"/>
      <c r="E324" s="113">
        <f t="shared" si="23"/>
        <v>0</v>
      </c>
      <c r="F324" s="114" t="str">
        <f t="shared" si="24"/>
        <v xml:space="preserve"> </v>
      </c>
      <c r="G324" s="101">
        <v>2040299</v>
      </c>
      <c r="H324" s="102" t="s">
        <v>317</v>
      </c>
      <c r="I324" s="98"/>
    </row>
    <row r="325" spans="1:9" ht="20.25" hidden="1" customHeight="1">
      <c r="A325" s="116">
        <v>20405</v>
      </c>
      <c r="B325" s="116" t="s">
        <v>325</v>
      </c>
      <c r="C325" s="117">
        <f>SUM(C326:C333)</f>
        <v>0</v>
      </c>
      <c r="D325" s="117">
        <f>SUM(D326:D333)</f>
        <v>0</v>
      </c>
      <c r="E325" s="118">
        <f t="shared" si="23"/>
        <v>0</v>
      </c>
      <c r="F325" s="119" t="str">
        <f t="shared" si="24"/>
        <v xml:space="preserve"> </v>
      </c>
      <c r="G325" s="100">
        <v>20403</v>
      </c>
      <c r="H325" s="100" t="s">
        <v>318</v>
      </c>
      <c r="I325" s="98"/>
    </row>
    <row r="326" spans="1:9" ht="20.25" hidden="1" customHeight="1">
      <c r="A326" s="110">
        <v>2040501</v>
      </c>
      <c r="B326" s="111" t="s">
        <v>82</v>
      </c>
      <c r="C326" s="112">
        <f t="shared" ref="C326:C333" si="29">I341</f>
        <v>0</v>
      </c>
      <c r="D326" s="112"/>
      <c r="E326" s="113">
        <f t="shared" si="23"/>
        <v>0</v>
      </c>
      <c r="F326" s="114" t="str">
        <f t="shared" si="24"/>
        <v xml:space="preserve"> </v>
      </c>
      <c r="G326" s="101">
        <v>2040301</v>
      </c>
      <c r="H326" s="102" t="s">
        <v>82</v>
      </c>
      <c r="I326" s="98"/>
    </row>
    <row r="327" spans="1:9" ht="20.25" hidden="1" customHeight="1">
      <c r="A327" s="110">
        <v>2040502</v>
      </c>
      <c r="B327" s="111" t="s">
        <v>83</v>
      </c>
      <c r="C327" s="112">
        <f t="shared" si="29"/>
        <v>0</v>
      </c>
      <c r="D327" s="112"/>
      <c r="E327" s="113">
        <f t="shared" ref="E327:E390" si="30">D327-C327</f>
        <v>0</v>
      </c>
      <c r="F327" s="114" t="str">
        <f t="shared" ref="F327:F390" si="31">IF(C327&lt;&gt;0,E327/C327*100," ")</f>
        <v xml:space="preserve"> </v>
      </c>
      <c r="G327" s="101">
        <v>2040302</v>
      </c>
      <c r="H327" s="102" t="s">
        <v>83</v>
      </c>
      <c r="I327" s="98"/>
    </row>
    <row r="328" spans="1:9" ht="20.25" hidden="1" customHeight="1">
      <c r="A328" s="110">
        <v>2040503</v>
      </c>
      <c r="B328" s="111" t="s">
        <v>84</v>
      </c>
      <c r="C328" s="112">
        <f t="shared" si="29"/>
        <v>0</v>
      </c>
      <c r="D328" s="112"/>
      <c r="E328" s="113">
        <f t="shared" si="30"/>
        <v>0</v>
      </c>
      <c r="F328" s="114" t="str">
        <f t="shared" si="31"/>
        <v xml:space="preserve"> </v>
      </c>
      <c r="G328" s="101">
        <v>2040303</v>
      </c>
      <c r="H328" s="102" t="s">
        <v>84</v>
      </c>
      <c r="I328" s="98"/>
    </row>
    <row r="329" spans="1:9" ht="20.25" hidden="1" customHeight="1">
      <c r="A329" s="110">
        <v>2040504</v>
      </c>
      <c r="B329" s="111" t="s">
        <v>326</v>
      </c>
      <c r="C329" s="112">
        <f t="shared" si="29"/>
        <v>0</v>
      </c>
      <c r="D329" s="112"/>
      <c r="E329" s="113">
        <f t="shared" si="30"/>
        <v>0</v>
      </c>
      <c r="F329" s="114" t="str">
        <f t="shared" si="31"/>
        <v xml:space="preserve"> </v>
      </c>
      <c r="G329" s="101">
        <v>2040304</v>
      </c>
      <c r="H329" s="102" t="s">
        <v>319</v>
      </c>
      <c r="I329" s="98"/>
    </row>
    <row r="330" spans="1:9" ht="20.25" hidden="1" customHeight="1">
      <c r="A330" s="110">
        <v>2040505</v>
      </c>
      <c r="B330" s="111" t="s">
        <v>327</v>
      </c>
      <c r="C330" s="112">
        <f t="shared" si="29"/>
        <v>0</v>
      </c>
      <c r="D330" s="112"/>
      <c r="E330" s="113">
        <f t="shared" si="30"/>
        <v>0</v>
      </c>
      <c r="F330" s="114" t="str">
        <f t="shared" si="31"/>
        <v xml:space="preserve"> </v>
      </c>
      <c r="G330" s="101">
        <v>2040350</v>
      </c>
      <c r="H330" s="102" t="s">
        <v>91</v>
      </c>
      <c r="I330" s="98"/>
    </row>
    <row r="331" spans="1:9" ht="20.25" hidden="1" customHeight="1">
      <c r="A331" s="110">
        <v>2040506</v>
      </c>
      <c r="B331" s="111" t="s">
        <v>328</v>
      </c>
      <c r="C331" s="112">
        <f t="shared" si="29"/>
        <v>0</v>
      </c>
      <c r="D331" s="112"/>
      <c r="E331" s="113">
        <f t="shared" si="30"/>
        <v>0</v>
      </c>
      <c r="F331" s="114" t="str">
        <f t="shared" si="31"/>
        <v xml:space="preserve"> </v>
      </c>
      <c r="G331" s="101">
        <v>2040399</v>
      </c>
      <c r="H331" s="102" t="s">
        <v>320</v>
      </c>
      <c r="I331" s="98"/>
    </row>
    <row r="332" spans="1:9" ht="20.25" hidden="1" customHeight="1">
      <c r="A332" s="110">
        <v>2040550</v>
      </c>
      <c r="B332" s="111" t="s">
        <v>91</v>
      </c>
      <c r="C332" s="112">
        <f t="shared" si="29"/>
        <v>0</v>
      </c>
      <c r="D332" s="112"/>
      <c r="E332" s="113">
        <f t="shared" si="30"/>
        <v>0</v>
      </c>
      <c r="F332" s="114" t="str">
        <f t="shared" si="31"/>
        <v xml:space="preserve"> </v>
      </c>
      <c r="G332" s="100">
        <v>20404</v>
      </c>
      <c r="H332" s="100" t="s">
        <v>321</v>
      </c>
      <c r="I332" s="98"/>
    </row>
    <row r="333" spans="1:9" ht="20.25" hidden="1" customHeight="1">
      <c r="A333" s="110">
        <v>2040599</v>
      </c>
      <c r="B333" s="111" t="s">
        <v>329</v>
      </c>
      <c r="C333" s="112">
        <f t="shared" si="29"/>
        <v>0</v>
      </c>
      <c r="D333" s="112"/>
      <c r="E333" s="113">
        <f t="shared" si="30"/>
        <v>0</v>
      </c>
      <c r="F333" s="114" t="str">
        <f t="shared" si="31"/>
        <v xml:space="preserve"> </v>
      </c>
      <c r="G333" s="101">
        <v>2040401</v>
      </c>
      <c r="H333" s="102" t="s">
        <v>82</v>
      </c>
      <c r="I333" s="98"/>
    </row>
    <row r="334" spans="1:9" ht="20.25" customHeight="1">
      <c r="A334" s="41">
        <v>20406</v>
      </c>
      <c r="B334" s="41" t="s">
        <v>330</v>
      </c>
      <c r="C334" s="158">
        <f>SUM(C335:C347)</f>
        <v>50.36</v>
      </c>
      <c r="D334" s="158">
        <f>SUM(D335:D347)</f>
        <v>75.25</v>
      </c>
      <c r="E334" s="99">
        <f t="shared" si="30"/>
        <v>24.89</v>
      </c>
      <c r="F334" s="35">
        <f t="shared" si="31"/>
        <v>49.424146147736302</v>
      </c>
      <c r="G334" s="101">
        <v>2040402</v>
      </c>
      <c r="H334" s="102" t="s">
        <v>83</v>
      </c>
      <c r="I334" s="98"/>
    </row>
    <row r="335" spans="1:9" ht="20.25" customHeight="1">
      <c r="A335" s="42">
        <v>2040601</v>
      </c>
      <c r="B335" s="43" t="s">
        <v>82</v>
      </c>
      <c r="C335" s="159">
        <v>38.74</v>
      </c>
      <c r="D335" s="159">
        <v>54</v>
      </c>
      <c r="E335" s="103">
        <f t="shared" si="30"/>
        <v>15.259999999999998</v>
      </c>
      <c r="F335" s="37">
        <f t="shared" si="31"/>
        <v>39.39081053175012</v>
      </c>
      <c r="G335" s="101">
        <v>2040403</v>
      </c>
      <c r="H335" s="102" t="s">
        <v>84</v>
      </c>
      <c r="I335" s="98"/>
    </row>
    <row r="336" spans="1:9" ht="20.25" customHeight="1">
      <c r="A336" s="42">
        <v>2040602</v>
      </c>
      <c r="B336" s="43" t="s">
        <v>83</v>
      </c>
      <c r="C336" s="159">
        <f>I351</f>
        <v>0</v>
      </c>
      <c r="D336" s="159">
        <v>1.56</v>
      </c>
      <c r="E336" s="103">
        <f t="shared" si="30"/>
        <v>1.56</v>
      </c>
      <c r="F336" s="37" t="str">
        <f t="shared" si="31"/>
        <v xml:space="preserve"> </v>
      </c>
      <c r="G336" s="101">
        <v>2040409</v>
      </c>
      <c r="H336" s="102" t="s">
        <v>322</v>
      </c>
      <c r="I336" s="98"/>
    </row>
    <row r="337" spans="1:9" ht="20.25" hidden="1" customHeight="1">
      <c r="A337" s="110">
        <v>2040603</v>
      </c>
      <c r="B337" s="111" t="s">
        <v>84</v>
      </c>
      <c r="C337" s="112">
        <f>I352</f>
        <v>0</v>
      </c>
      <c r="D337" s="112"/>
      <c r="E337" s="113">
        <f t="shared" si="30"/>
        <v>0</v>
      </c>
      <c r="F337" s="114" t="str">
        <f t="shared" si="31"/>
        <v xml:space="preserve"> </v>
      </c>
      <c r="G337" s="101">
        <v>2040410</v>
      </c>
      <c r="H337" s="102" t="s">
        <v>323</v>
      </c>
      <c r="I337" s="98"/>
    </row>
    <row r="338" spans="1:9" ht="20.25" customHeight="1">
      <c r="A338" s="42">
        <v>2040604</v>
      </c>
      <c r="B338" s="43" t="s">
        <v>331</v>
      </c>
      <c r="C338" s="159">
        <v>5</v>
      </c>
      <c r="D338" s="159">
        <v>13.69</v>
      </c>
      <c r="E338" s="103">
        <f t="shared" si="30"/>
        <v>8.69</v>
      </c>
      <c r="F338" s="37">
        <f t="shared" si="31"/>
        <v>173.8</v>
      </c>
      <c r="G338" s="101">
        <v>2040450</v>
      </c>
      <c r="H338" s="102" t="s">
        <v>91</v>
      </c>
      <c r="I338" s="98"/>
    </row>
    <row r="339" spans="1:9" ht="20.25" hidden="1" customHeight="1">
      <c r="A339" s="110">
        <v>2040605</v>
      </c>
      <c r="B339" s="111" t="s">
        <v>332</v>
      </c>
      <c r="C339" s="112">
        <f>I354</f>
        <v>0</v>
      </c>
      <c r="D339" s="112"/>
      <c r="E339" s="113">
        <f t="shared" si="30"/>
        <v>0</v>
      </c>
      <c r="F339" s="114" t="str">
        <f t="shared" si="31"/>
        <v xml:space="preserve"> </v>
      </c>
      <c r="G339" s="101">
        <v>2040499</v>
      </c>
      <c r="H339" s="102" t="s">
        <v>324</v>
      </c>
      <c r="I339" s="98"/>
    </row>
    <row r="340" spans="1:9" ht="20.25" hidden="1" customHeight="1">
      <c r="A340" s="110">
        <v>2040606</v>
      </c>
      <c r="B340" s="111" t="s">
        <v>333</v>
      </c>
      <c r="C340" s="112">
        <f>I355</f>
        <v>0</v>
      </c>
      <c r="D340" s="112"/>
      <c r="E340" s="113">
        <f t="shared" si="30"/>
        <v>0</v>
      </c>
      <c r="F340" s="114" t="str">
        <f t="shared" si="31"/>
        <v xml:space="preserve"> </v>
      </c>
      <c r="G340" s="100">
        <v>20405</v>
      </c>
      <c r="H340" s="100" t="s">
        <v>325</v>
      </c>
      <c r="I340" s="98"/>
    </row>
    <row r="341" spans="1:9" ht="20.25" hidden="1" customHeight="1">
      <c r="A341" s="110">
        <v>2040607</v>
      </c>
      <c r="B341" s="111" t="s">
        <v>334</v>
      </c>
      <c r="C341" s="112">
        <f>I356+I358+I360</f>
        <v>0</v>
      </c>
      <c r="D341" s="112"/>
      <c r="E341" s="113">
        <f t="shared" si="30"/>
        <v>0</v>
      </c>
      <c r="F341" s="114" t="str">
        <f t="shared" si="31"/>
        <v xml:space="preserve"> </v>
      </c>
      <c r="G341" s="101">
        <v>2040501</v>
      </c>
      <c r="H341" s="102" t="s">
        <v>82</v>
      </c>
      <c r="I341" s="98"/>
    </row>
    <row r="342" spans="1:9" ht="20.25" hidden="1" customHeight="1">
      <c r="A342" s="110">
        <v>2040608</v>
      </c>
      <c r="B342" s="111" t="s">
        <v>335</v>
      </c>
      <c r="C342" s="112">
        <f>I357</f>
        <v>0</v>
      </c>
      <c r="D342" s="112"/>
      <c r="E342" s="113">
        <f t="shared" si="30"/>
        <v>0</v>
      </c>
      <c r="F342" s="114" t="str">
        <f t="shared" si="31"/>
        <v xml:space="preserve"> </v>
      </c>
      <c r="G342" s="101">
        <v>2040502</v>
      </c>
      <c r="H342" s="102" t="s">
        <v>83</v>
      </c>
      <c r="I342" s="98"/>
    </row>
    <row r="343" spans="1:9" ht="20.25" hidden="1" customHeight="1">
      <c r="A343" s="110">
        <v>2040610</v>
      </c>
      <c r="B343" s="111" t="s">
        <v>336</v>
      </c>
      <c r="C343" s="112">
        <f>I359</f>
        <v>0</v>
      </c>
      <c r="D343" s="112"/>
      <c r="E343" s="113">
        <f t="shared" si="30"/>
        <v>0</v>
      </c>
      <c r="F343" s="114" t="str">
        <f t="shared" si="31"/>
        <v xml:space="preserve"> </v>
      </c>
      <c r="G343" s="101">
        <v>2040503</v>
      </c>
      <c r="H343" s="102" t="s">
        <v>84</v>
      </c>
      <c r="I343" s="98"/>
    </row>
    <row r="344" spans="1:9" ht="20.25" hidden="1" customHeight="1">
      <c r="A344" s="110">
        <v>2040612</v>
      </c>
      <c r="B344" s="111" t="s">
        <v>337</v>
      </c>
      <c r="C344" s="112">
        <f>I361</f>
        <v>0</v>
      </c>
      <c r="D344" s="112"/>
      <c r="E344" s="113">
        <f t="shared" si="30"/>
        <v>0</v>
      </c>
      <c r="F344" s="114" t="str">
        <f t="shared" si="31"/>
        <v xml:space="preserve"> </v>
      </c>
      <c r="G344" s="101">
        <v>2040504</v>
      </c>
      <c r="H344" s="102" t="s">
        <v>326</v>
      </c>
      <c r="I344" s="98"/>
    </row>
    <row r="345" spans="1:9" ht="20.25" hidden="1" customHeight="1">
      <c r="A345" s="110">
        <v>2040613</v>
      </c>
      <c r="B345" s="111" t="s">
        <v>124</v>
      </c>
      <c r="C345" s="112">
        <f>I362</f>
        <v>0</v>
      </c>
      <c r="D345" s="112"/>
      <c r="E345" s="113">
        <f t="shared" si="30"/>
        <v>0</v>
      </c>
      <c r="F345" s="114" t="str">
        <f t="shared" si="31"/>
        <v xml:space="preserve"> </v>
      </c>
      <c r="G345" s="101">
        <v>2040505</v>
      </c>
      <c r="H345" s="102" t="s">
        <v>327</v>
      </c>
      <c r="I345" s="98"/>
    </row>
    <row r="346" spans="1:9" ht="20.25" hidden="1" customHeight="1">
      <c r="A346" s="110">
        <v>2040650</v>
      </c>
      <c r="B346" s="111" t="s">
        <v>91</v>
      </c>
      <c r="C346" s="112">
        <f>I363</f>
        <v>0</v>
      </c>
      <c r="D346" s="112"/>
      <c r="E346" s="113">
        <f t="shared" si="30"/>
        <v>0</v>
      </c>
      <c r="F346" s="114" t="str">
        <f t="shared" si="31"/>
        <v xml:space="preserve"> </v>
      </c>
      <c r="G346" s="101">
        <v>2040506</v>
      </c>
      <c r="H346" s="102" t="s">
        <v>328</v>
      </c>
      <c r="I346" s="98"/>
    </row>
    <row r="347" spans="1:9" ht="20.25" customHeight="1">
      <c r="A347" s="42">
        <v>2040699</v>
      </c>
      <c r="B347" s="43" t="s">
        <v>338</v>
      </c>
      <c r="C347" s="159">
        <v>6.62</v>
      </c>
      <c r="D347" s="159">
        <v>6</v>
      </c>
      <c r="E347" s="103">
        <f t="shared" si="30"/>
        <v>-0.62000000000000011</v>
      </c>
      <c r="F347" s="37">
        <f t="shared" si="31"/>
        <v>-9.3655589123867085</v>
      </c>
      <c r="G347" s="101">
        <v>2040550</v>
      </c>
      <c r="H347" s="102" t="s">
        <v>91</v>
      </c>
      <c r="I347" s="98"/>
    </row>
    <row r="348" spans="1:9" ht="20.25" hidden="1" customHeight="1">
      <c r="A348" s="116">
        <v>20407</v>
      </c>
      <c r="B348" s="116" t="s">
        <v>339</v>
      </c>
      <c r="C348" s="121">
        <f>SUM(C349:C357)</f>
        <v>0</v>
      </c>
      <c r="D348" s="121">
        <f>SUM(D349:D357)</f>
        <v>0</v>
      </c>
      <c r="E348" s="118">
        <f t="shared" si="30"/>
        <v>0</v>
      </c>
      <c r="F348" s="119" t="str">
        <f t="shared" si="31"/>
        <v xml:space="preserve"> </v>
      </c>
      <c r="G348" s="101">
        <v>2040599</v>
      </c>
      <c r="H348" s="102" t="s">
        <v>329</v>
      </c>
      <c r="I348" s="98"/>
    </row>
    <row r="349" spans="1:9" ht="20.25" hidden="1" customHeight="1">
      <c r="A349" s="110">
        <v>2040701</v>
      </c>
      <c r="B349" s="111" t="s">
        <v>82</v>
      </c>
      <c r="C349" s="120">
        <f t="shared" ref="C349:C357" si="32">I366</f>
        <v>0</v>
      </c>
      <c r="D349" s="120"/>
      <c r="E349" s="113">
        <f t="shared" si="30"/>
        <v>0</v>
      </c>
      <c r="F349" s="114" t="str">
        <f t="shared" si="31"/>
        <v xml:space="preserve"> </v>
      </c>
      <c r="G349" s="100">
        <v>20406</v>
      </c>
      <c r="H349" s="100" t="s">
        <v>340</v>
      </c>
      <c r="I349" s="98"/>
    </row>
    <row r="350" spans="1:9" ht="20.25" hidden="1" customHeight="1">
      <c r="A350" s="110">
        <v>2040702</v>
      </c>
      <c r="B350" s="111" t="s">
        <v>83</v>
      </c>
      <c r="C350" s="120">
        <f t="shared" si="32"/>
        <v>0</v>
      </c>
      <c r="D350" s="120"/>
      <c r="E350" s="113">
        <f t="shared" si="30"/>
        <v>0</v>
      </c>
      <c r="F350" s="114" t="str">
        <f t="shared" si="31"/>
        <v xml:space="preserve"> </v>
      </c>
      <c r="G350" s="101">
        <v>2040601</v>
      </c>
      <c r="H350" s="102" t="s">
        <v>82</v>
      </c>
      <c r="I350" s="98"/>
    </row>
    <row r="351" spans="1:9" ht="20.25" hidden="1" customHeight="1">
      <c r="A351" s="110">
        <v>2040703</v>
      </c>
      <c r="B351" s="111" t="s">
        <v>84</v>
      </c>
      <c r="C351" s="120">
        <f t="shared" si="32"/>
        <v>0</v>
      </c>
      <c r="D351" s="120"/>
      <c r="E351" s="113">
        <f t="shared" si="30"/>
        <v>0</v>
      </c>
      <c r="F351" s="114" t="str">
        <f t="shared" si="31"/>
        <v xml:space="preserve"> </v>
      </c>
      <c r="G351" s="101">
        <v>2040602</v>
      </c>
      <c r="H351" s="102" t="s">
        <v>83</v>
      </c>
      <c r="I351" s="98"/>
    </row>
    <row r="352" spans="1:9" ht="20.25" hidden="1" customHeight="1">
      <c r="A352" s="110">
        <v>2040704</v>
      </c>
      <c r="B352" s="111" t="s">
        <v>341</v>
      </c>
      <c r="C352" s="120">
        <f t="shared" si="32"/>
        <v>0</v>
      </c>
      <c r="D352" s="120"/>
      <c r="E352" s="113">
        <f t="shared" si="30"/>
        <v>0</v>
      </c>
      <c r="F352" s="114" t="str">
        <f t="shared" si="31"/>
        <v xml:space="preserve"> </v>
      </c>
      <c r="G352" s="101">
        <v>2040603</v>
      </c>
      <c r="H352" s="102" t="s">
        <v>84</v>
      </c>
      <c r="I352" s="98"/>
    </row>
    <row r="353" spans="1:9" ht="20.25" hidden="1" customHeight="1">
      <c r="A353" s="110">
        <v>2040705</v>
      </c>
      <c r="B353" s="111" t="s">
        <v>342</v>
      </c>
      <c r="C353" s="120">
        <f t="shared" si="32"/>
        <v>0</v>
      </c>
      <c r="D353" s="120"/>
      <c r="E353" s="113">
        <f t="shared" si="30"/>
        <v>0</v>
      </c>
      <c r="F353" s="114" t="str">
        <f t="shared" si="31"/>
        <v xml:space="preserve"> </v>
      </c>
      <c r="G353" s="101">
        <v>2040604</v>
      </c>
      <c r="H353" s="102" t="s">
        <v>331</v>
      </c>
      <c r="I353" s="98"/>
    </row>
    <row r="354" spans="1:9" ht="20.25" hidden="1" customHeight="1">
      <c r="A354" s="110">
        <v>2040706</v>
      </c>
      <c r="B354" s="111" t="s">
        <v>343</v>
      </c>
      <c r="C354" s="120">
        <f t="shared" si="32"/>
        <v>0</v>
      </c>
      <c r="D354" s="120"/>
      <c r="E354" s="113">
        <f t="shared" si="30"/>
        <v>0</v>
      </c>
      <c r="F354" s="114" t="str">
        <f t="shared" si="31"/>
        <v xml:space="preserve"> </v>
      </c>
      <c r="G354" s="101">
        <v>2040605</v>
      </c>
      <c r="H354" s="102" t="s">
        <v>332</v>
      </c>
      <c r="I354" s="98"/>
    </row>
    <row r="355" spans="1:9" ht="20.25" hidden="1" customHeight="1">
      <c r="A355" s="110">
        <v>2040707</v>
      </c>
      <c r="B355" s="111" t="s">
        <v>124</v>
      </c>
      <c r="C355" s="120">
        <f t="shared" si="32"/>
        <v>0</v>
      </c>
      <c r="D355" s="120"/>
      <c r="E355" s="113">
        <f t="shared" si="30"/>
        <v>0</v>
      </c>
      <c r="F355" s="114" t="str">
        <f t="shared" si="31"/>
        <v xml:space="preserve"> </v>
      </c>
      <c r="G355" s="101">
        <v>2040606</v>
      </c>
      <c r="H355" s="102" t="s">
        <v>344</v>
      </c>
      <c r="I355" s="98"/>
    </row>
    <row r="356" spans="1:9" ht="20.25" hidden="1" customHeight="1">
      <c r="A356" s="110">
        <v>2040750</v>
      </c>
      <c r="B356" s="111" t="s">
        <v>91</v>
      </c>
      <c r="C356" s="120">
        <f t="shared" si="32"/>
        <v>0</v>
      </c>
      <c r="D356" s="120"/>
      <c r="E356" s="113">
        <f t="shared" si="30"/>
        <v>0</v>
      </c>
      <c r="F356" s="114" t="str">
        <f t="shared" si="31"/>
        <v xml:space="preserve"> </v>
      </c>
      <c r="G356" s="101">
        <v>2040607</v>
      </c>
      <c r="H356" s="102" t="s">
        <v>345</v>
      </c>
      <c r="I356" s="98"/>
    </row>
    <row r="357" spans="1:9" ht="20.25" hidden="1" customHeight="1">
      <c r="A357" s="110">
        <v>2040799</v>
      </c>
      <c r="B357" s="111" t="s">
        <v>346</v>
      </c>
      <c r="C357" s="120">
        <f t="shared" si="32"/>
        <v>0</v>
      </c>
      <c r="D357" s="120"/>
      <c r="E357" s="113">
        <f t="shared" si="30"/>
        <v>0</v>
      </c>
      <c r="F357" s="114" t="str">
        <f t="shared" si="31"/>
        <v xml:space="preserve"> </v>
      </c>
      <c r="G357" s="101">
        <v>2040608</v>
      </c>
      <c r="H357" s="102" t="s">
        <v>335</v>
      </c>
      <c r="I357" s="98"/>
    </row>
    <row r="358" spans="1:9" ht="20.25" hidden="1" customHeight="1">
      <c r="A358" s="116">
        <v>20408</v>
      </c>
      <c r="B358" s="116" t="s">
        <v>347</v>
      </c>
      <c r="C358" s="117">
        <f>SUM(C359:C367)</f>
        <v>0</v>
      </c>
      <c r="D358" s="117">
        <f>SUM(D359:D367)</f>
        <v>0</v>
      </c>
      <c r="E358" s="118">
        <f t="shared" si="30"/>
        <v>0</v>
      </c>
      <c r="F358" s="119" t="str">
        <f t="shared" si="31"/>
        <v xml:space="preserve"> </v>
      </c>
      <c r="G358" s="101">
        <v>2040609</v>
      </c>
      <c r="H358" s="102" t="s">
        <v>348</v>
      </c>
      <c r="I358" s="98"/>
    </row>
    <row r="359" spans="1:9" ht="20.25" hidden="1" customHeight="1">
      <c r="A359" s="110">
        <v>2040801</v>
      </c>
      <c r="B359" s="111" t="s">
        <v>82</v>
      </c>
      <c r="C359" s="112">
        <f t="shared" ref="C359:C367" si="33">I376</f>
        <v>0</v>
      </c>
      <c r="D359" s="112"/>
      <c r="E359" s="113">
        <f t="shared" si="30"/>
        <v>0</v>
      </c>
      <c r="F359" s="114" t="str">
        <f t="shared" si="31"/>
        <v xml:space="preserve"> </v>
      </c>
      <c r="G359" s="101">
        <v>2040610</v>
      </c>
      <c r="H359" s="102" t="s">
        <v>336</v>
      </c>
      <c r="I359" s="98"/>
    </row>
    <row r="360" spans="1:9" ht="20.25" hidden="1" customHeight="1">
      <c r="A360" s="110">
        <v>2040802</v>
      </c>
      <c r="B360" s="111" t="s">
        <v>83</v>
      </c>
      <c r="C360" s="112">
        <f t="shared" si="33"/>
        <v>0</v>
      </c>
      <c r="D360" s="112"/>
      <c r="E360" s="113">
        <f t="shared" si="30"/>
        <v>0</v>
      </c>
      <c r="F360" s="114" t="str">
        <f t="shared" si="31"/>
        <v xml:space="preserve"> </v>
      </c>
      <c r="G360" s="101">
        <v>2040611</v>
      </c>
      <c r="H360" s="102" t="s">
        <v>349</v>
      </c>
      <c r="I360" s="98"/>
    </row>
    <row r="361" spans="1:9" ht="20.25" hidden="1" customHeight="1">
      <c r="A361" s="110">
        <v>2040803</v>
      </c>
      <c r="B361" s="111" t="s">
        <v>84</v>
      </c>
      <c r="C361" s="112">
        <f t="shared" si="33"/>
        <v>0</v>
      </c>
      <c r="D361" s="112"/>
      <c r="E361" s="113">
        <f t="shared" si="30"/>
        <v>0</v>
      </c>
      <c r="F361" s="114" t="str">
        <f t="shared" si="31"/>
        <v xml:space="preserve"> </v>
      </c>
      <c r="G361" s="101">
        <v>2040612</v>
      </c>
      <c r="H361" s="102" t="s">
        <v>337</v>
      </c>
      <c r="I361" s="98"/>
    </row>
    <row r="362" spans="1:9" ht="20.25" hidden="1" customHeight="1">
      <c r="A362" s="110">
        <v>2040804</v>
      </c>
      <c r="B362" s="111" t="s">
        <v>350</v>
      </c>
      <c r="C362" s="112">
        <f t="shared" si="33"/>
        <v>0</v>
      </c>
      <c r="D362" s="112"/>
      <c r="E362" s="113">
        <f t="shared" si="30"/>
        <v>0</v>
      </c>
      <c r="F362" s="114" t="str">
        <f t="shared" si="31"/>
        <v xml:space="preserve"> </v>
      </c>
      <c r="G362" s="101">
        <v>2040613</v>
      </c>
      <c r="H362" s="102" t="s">
        <v>124</v>
      </c>
      <c r="I362" s="98"/>
    </row>
    <row r="363" spans="1:9" ht="20.25" hidden="1" customHeight="1">
      <c r="A363" s="110">
        <v>2040805</v>
      </c>
      <c r="B363" s="111" t="s">
        <v>351</v>
      </c>
      <c r="C363" s="112">
        <f t="shared" si="33"/>
        <v>0</v>
      </c>
      <c r="D363" s="112"/>
      <c r="E363" s="113">
        <f t="shared" si="30"/>
        <v>0</v>
      </c>
      <c r="F363" s="114" t="str">
        <f t="shared" si="31"/>
        <v xml:space="preserve"> </v>
      </c>
      <c r="G363" s="101">
        <v>2040650</v>
      </c>
      <c r="H363" s="102" t="s">
        <v>91</v>
      </c>
      <c r="I363" s="98"/>
    </row>
    <row r="364" spans="1:9" ht="20.25" hidden="1" customHeight="1">
      <c r="A364" s="110">
        <v>2040806</v>
      </c>
      <c r="B364" s="111" t="s">
        <v>352</v>
      </c>
      <c r="C364" s="112">
        <f t="shared" si="33"/>
        <v>0</v>
      </c>
      <c r="D364" s="112"/>
      <c r="E364" s="113">
        <f t="shared" si="30"/>
        <v>0</v>
      </c>
      <c r="F364" s="114" t="str">
        <f t="shared" si="31"/>
        <v xml:space="preserve"> </v>
      </c>
      <c r="G364" s="101">
        <v>2040699</v>
      </c>
      <c r="H364" s="102" t="s">
        <v>338</v>
      </c>
      <c r="I364" s="98"/>
    </row>
    <row r="365" spans="1:9" ht="20.25" hidden="1" customHeight="1">
      <c r="A365" s="110">
        <v>2040807</v>
      </c>
      <c r="B365" s="111" t="s">
        <v>124</v>
      </c>
      <c r="C365" s="112">
        <f t="shared" si="33"/>
        <v>0</v>
      </c>
      <c r="D365" s="112"/>
      <c r="E365" s="113">
        <f t="shared" si="30"/>
        <v>0</v>
      </c>
      <c r="F365" s="114" t="str">
        <f t="shared" si="31"/>
        <v xml:space="preserve"> </v>
      </c>
      <c r="G365" s="100">
        <v>20407</v>
      </c>
      <c r="H365" s="100" t="s">
        <v>339</v>
      </c>
      <c r="I365" s="98"/>
    </row>
    <row r="366" spans="1:9" ht="20.25" hidden="1" customHeight="1">
      <c r="A366" s="110">
        <v>2040850</v>
      </c>
      <c r="B366" s="111" t="s">
        <v>91</v>
      </c>
      <c r="C366" s="112">
        <f t="shared" si="33"/>
        <v>0</v>
      </c>
      <c r="D366" s="112"/>
      <c r="E366" s="113">
        <f t="shared" si="30"/>
        <v>0</v>
      </c>
      <c r="F366" s="114" t="str">
        <f t="shared" si="31"/>
        <v xml:space="preserve"> </v>
      </c>
      <c r="G366" s="101">
        <v>2040701</v>
      </c>
      <c r="H366" s="102" t="s">
        <v>82</v>
      </c>
      <c r="I366" s="98"/>
    </row>
    <row r="367" spans="1:9" ht="20.25" hidden="1" customHeight="1">
      <c r="A367" s="110">
        <v>2040899</v>
      </c>
      <c r="B367" s="111" t="s">
        <v>353</v>
      </c>
      <c r="C367" s="112">
        <f t="shared" si="33"/>
        <v>0</v>
      </c>
      <c r="D367" s="112"/>
      <c r="E367" s="113">
        <f t="shared" si="30"/>
        <v>0</v>
      </c>
      <c r="F367" s="114" t="str">
        <f t="shared" si="31"/>
        <v xml:space="preserve"> </v>
      </c>
      <c r="G367" s="101">
        <v>2040702</v>
      </c>
      <c r="H367" s="102" t="s">
        <v>83</v>
      </c>
      <c r="I367" s="98"/>
    </row>
    <row r="368" spans="1:9" ht="20.25" hidden="1" customHeight="1">
      <c r="A368" s="116">
        <v>20409</v>
      </c>
      <c r="B368" s="116" t="s">
        <v>354</v>
      </c>
      <c r="C368" s="121">
        <f>SUM(C369:C375)</f>
        <v>0</v>
      </c>
      <c r="D368" s="121">
        <f>SUM(D369:D375)</f>
        <v>0</v>
      </c>
      <c r="E368" s="118">
        <f t="shared" si="30"/>
        <v>0</v>
      </c>
      <c r="F368" s="119" t="str">
        <f t="shared" si="31"/>
        <v xml:space="preserve"> </v>
      </c>
      <c r="G368" s="101">
        <v>2040703</v>
      </c>
      <c r="H368" s="102" t="s">
        <v>84</v>
      </c>
      <c r="I368" s="98"/>
    </row>
    <row r="369" spans="1:9" ht="20.25" hidden="1" customHeight="1">
      <c r="A369" s="110">
        <v>2040901</v>
      </c>
      <c r="B369" s="111" t="s">
        <v>82</v>
      </c>
      <c r="C369" s="120">
        <f t="shared" ref="C369:C375" si="34">I386</f>
        <v>0</v>
      </c>
      <c r="D369" s="120"/>
      <c r="E369" s="113">
        <f t="shared" si="30"/>
        <v>0</v>
      </c>
      <c r="F369" s="114" t="str">
        <f t="shared" si="31"/>
        <v xml:space="preserve"> </v>
      </c>
      <c r="G369" s="101">
        <v>2040704</v>
      </c>
      <c r="H369" s="102" t="s">
        <v>341</v>
      </c>
      <c r="I369" s="98"/>
    </row>
    <row r="370" spans="1:9" ht="20.25" hidden="1" customHeight="1">
      <c r="A370" s="110">
        <v>2040902</v>
      </c>
      <c r="B370" s="111" t="s">
        <v>83</v>
      </c>
      <c r="C370" s="120">
        <f t="shared" si="34"/>
        <v>0</v>
      </c>
      <c r="D370" s="120"/>
      <c r="E370" s="113">
        <f t="shared" si="30"/>
        <v>0</v>
      </c>
      <c r="F370" s="114" t="str">
        <f t="shared" si="31"/>
        <v xml:space="preserve"> </v>
      </c>
      <c r="G370" s="101">
        <v>2040705</v>
      </c>
      <c r="H370" s="102" t="s">
        <v>342</v>
      </c>
      <c r="I370" s="98"/>
    </row>
    <row r="371" spans="1:9" ht="20.25" hidden="1" customHeight="1">
      <c r="A371" s="110">
        <v>2040903</v>
      </c>
      <c r="B371" s="111" t="s">
        <v>84</v>
      </c>
      <c r="C371" s="120">
        <f t="shared" si="34"/>
        <v>0</v>
      </c>
      <c r="D371" s="120"/>
      <c r="E371" s="113">
        <f t="shared" si="30"/>
        <v>0</v>
      </c>
      <c r="F371" s="114" t="str">
        <f t="shared" si="31"/>
        <v xml:space="preserve"> </v>
      </c>
      <c r="G371" s="101">
        <v>2040706</v>
      </c>
      <c r="H371" s="102" t="s">
        <v>343</v>
      </c>
      <c r="I371" s="98"/>
    </row>
    <row r="372" spans="1:9" ht="20.25" hidden="1" customHeight="1">
      <c r="A372" s="110">
        <v>2040904</v>
      </c>
      <c r="B372" s="111" t="s">
        <v>355</v>
      </c>
      <c r="C372" s="120">
        <f t="shared" si="34"/>
        <v>0</v>
      </c>
      <c r="D372" s="120"/>
      <c r="E372" s="113">
        <f t="shared" si="30"/>
        <v>0</v>
      </c>
      <c r="F372" s="114" t="str">
        <f t="shared" si="31"/>
        <v xml:space="preserve"> </v>
      </c>
      <c r="G372" s="101">
        <v>2040707</v>
      </c>
      <c r="H372" s="102" t="s">
        <v>124</v>
      </c>
      <c r="I372" s="98"/>
    </row>
    <row r="373" spans="1:9" ht="20.25" hidden="1" customHeight="1">
      <c r="A373" s="110">
        <v>2040905</v>
      </c>
      <c r="B373" s="111" t="s">
        <v>356</v>
      </c>
      <c r="C373" s="120">
        <f t="shared" si="34"/>
        <v>0</v>
      </c>
      <c r="D373" s="120"/>
      <c r="E373" s="113">
        <f t="shared" si="30"/>
        <v>0</v>
      </c>
      <c r="F373" s="114" t="str">
        <f t="shared" si="31"/>
        <v xml:space="preserve"> </v>
      </c>
      <c r="G373" s="101">
        <v>2040750</v>
      </c>
      <c r="H373" s="102" t="s">
        <v>91</v>
      </c>
      <c r="I373" s="98"/>
    </row>
    <row r="374" spans="1:9" ht="20.25" hidden="1" customHeight="1">
      <c r="A374" s="110">
        <v>2040950</v>
      </c>
      <c r="B374" s="111" t="s">
        <v>91</v>
      </c>
      <c r="C374" s="120">
        <f t="shared" si="34"/>
        <v>0</v>
      </c>
      <c r="D374" s="120"/>
      <c r="E374" s="113">
        <f t="shared" si="30"/>
        <v>0</v>
      </c>
      <c r="F374" s="114" t="str">
        <f t="shared" si="31"/>
        <v xml:space="preserve"> </v>
      </c>
      <c r="G374" s="101">
        <v>2040799</v>
      </c>
      <c r="H374" s="102" t="s">
        <v>346</v>
      </c>
      <c r="I374" s="98"/>
    </row>
    <row r="375" spans="1:9" ht="20.25" hidden="1" customHeight="1">
      <c r="A375" s="110">
        <v>2040999</v>
      </c>
      <c r="B375" s="111" t="s">
        <v>357</v>
      </c>
      <c r="C375" s="120">
        <f t="shared" si="34"/>
        <v>0</v>
      </c>
      <c r="D375" s="120"/>
      <c r="E375" s="113">
        <f t="shared" si="30"/>
        <v>0</v>
      </c>
      <c r="F375" s="114" t="str">
        <f t="shared" si="31"/>
        <v xml:space="preserve"> </v>
      </c>
      <c r="G375" s="100">
        <v>20408</v>
      </c>
      <c r="H375" s="100" t="s">
        <v>347</v>
      </c>
      <c r="I375" s="98"/>
    </row>
    <row r="376" spans="1:9" ht="20.25" hidden="1" customHeight="1">
      <c r="A376" s="116">
        <v>20410</v>
      </c>
      <c r="B376" s="116" t="s">
        <v>358</v>
      </c>
      <c r="C376" s="121">
        <f>SUM(C377:C381)</f>
        <v>0</v>
      </c>
      <c r="D376" s="121">
        <f>SUM(D377:D381)</f>
        <v>0</v>
      </c>
      <c r="E376" s="118">
        <f t="shared" si="30"/>
        <v>0</v>
      </c>
      <c r="F376" s="119" t="str">
        <f t="shared" si="31"/>
        <v xml:space="preserve"> </v>
      </c>
      <c r="G376" s="101">
        <v>2040801</v>
      </c>
      <c r="H376" s="102" t="s">
        <v>82</v>
      </c>
      <c r="I376" s="98"/>
    </row>
    <row r="377" spans="1:9" ht="20.25" hidden="1" customHeight="1">
      <c r="A377" s="110">
        <v>2041001</v>
      </c>
      <c r="B377" s="111" t="s">
        <v>82</v>
      </c>
      <c r="C377" s="120">
        <f>I394</f>
        <v>0</v>
      </c>
      <c r="D377" s="120"/>
      <c r="E377" s="113">
        <f t="shared" si="30"/>
        <v>0</v>
      </c>
      <c r="F377" s="114" t="str">
        <f t="shared" si="31"/>
        <v xml:space="preserve"> </v>
      </c>
      <c r="G377" s="101">
        <v>2040802</v>
      </c>
      <c r="H377" s="102" t="s">
        <v>83</v>
      </c>
      <c r="I377" s="98"/>
    </row>
    <row r="378" spans="1:9" ht="20.25" hidden="1" customHeight="1">
      <c r="A378" s="110">
        <v>2041002</v>
      </c>
      <c r="B378" s="111" t="s">
        <v>83</v>
      </c>
      <c r="C378" s="120">
        <f>I395</f>
        <v>0</v>
      </c>
      <c r="D378" s="120"/>
      <c r="E378" s="113">
        <f t="shared" si="30"/>
        <v>0</v>
      </c>
      <c r="F378" s="114" t="str">
        <f t="shared" si="31"/>
        <v xml:space="preserve"> </v>
      </c>
      <c r="G378" s="101">
        <v>2040803</v>
      </c>
      <c r="H378" s="102" t="s">
        <v>84</v>
      </c>
      <c r="I378" s="98"/>
    </row>
    <row r="379" spans="1:9" ht="20.25" hidden="1" customHeight="1">
      <c r="A379" s="110">
        <v>2041006</v>
      </c>
      <c r="B379" s="111" t="s">
        <v>124</v>
      </c>
      <c r="C379" s="120">
        <f>I396</f>
        <v>0</v>
      </c>
      <c r="D379" s="120"/>
      <c r="E379" s="113">
        <f t="shared" si="30"/>
        <v>0</v>
      </c>
      <c r="F379" s="114" t="str">
        <f t="shared" si="31"/>
        <v xml:space="preserve"> </v>
      </c>
      <c r="G379" s="101">
        <v>2040804</v>
      </c>
      <c r="H379" s="102" t="s">
        <v>350</v>
      </c>
      <c r="I379" s="98"/>
    </row>
    <row r="380" spans="1:9" ht="20.25" hidden="1" customHeight="1">
      <c r="A380" s="110">
        <v>2041007</v>
      </c>
      <c r="B380" s="111" t="s">
        <v>359</v>
      </c>
      <c r="C380" s="120">
        <f>I397</f>
        <v>0</v>
      </c>
      <c r="D380" s="120"/>
      <c r="E380" s="113">
        <f t="shared" si="30"/>
        <v>0</v>
      </c>
      <c r="F380" s="114" t="str">
        <f t="shared" si="31"/>
        <v xml:space="preserve"> </v>
      </c>
      <c r="G380" s="101">
        <v>2040805</v>
      </c>
      <c r="H380" s="102" t="s">
        <v>351</v>
      </c>
      <c r="I380" s="98"/>
    </row>
    <row r="381" spans="1:9" ht="20.25" hidden="1" customHeight="1">
      <c r="A381" s="110">
        <v>2041099</v>
      </c>
      <c r="B381" s="111" t="s">
        <v>360</v>
      </c>
      <c r="C381" s="120">
        <f>I398</f>
        <v>0</v>
      </c>
      <c r="D381" s="120"/>
      <c r="E381" s="113">
        <f t="shared" si="30"/>
        <v>0</v>
      </c>
      <c r="F381" s="114" t="str">
        <f t="shared" si="31"/>
        <v xml:space="preserve"> </v>
      </c>
      <c r="G381" s="101">
        <v>2040806</v>
      </c>
      <c r="H381" s="102" t="s">
        <v>352</v>
      </c>
      <c r="I381" s="98"/>
    </row>
    <row r="382" spans="1:9" ht="20.25" customHeight="1">
      <c r="A382" s="41">
        <v>20499</v>
      </c>
      <c r="B382" s="41" t="s">
        <v>361</v>
      </c>
      <c r="C382" s="158">
        <f>C384+C383</f>
        <v>72.03</v>
      </c>
      <c r="D382" s="158">
        <f>D384+D383</f>
        <v>100</v>
      </c>
      <c r="E382" s="99">
        <f t="shared" si="30"/>
        <v>27.97</v>
      </c>
      <c r="F382" s="35">
        <f t="shared" si="31"/>
        <v>38.831042621130088</v>
      </c>
      <c r="G382" s="101">
        <v>2040807</v>
      </c>
      <c r="H382" s="102" t="s">
        <v>124</v>
      </c>
      <c r="I382" s="98"/>
    </row>
    <row r="383" spans="1:9" s="106" customFormat="1" ht="20.25" hidden="1" customHeight="1">
      <c r="A383" s="122">
        <v>2049902</v>
      </c>
      <c r="B383" s="123" t="s">
        <v>362</v>
      </c>
      <c r="C383" s="112">
        <v>0</v>
      </c>
      <c r="D383" s="112"/>
      <c r="E383" s="113">
        <f t="shared" si="30"/>
        <v>0</v>
      </c>
      <c r="F383" s="114" t="str">
        <f t="shared" si="31"/>
        <v xml:space="preserve"> </v>
      </c>
      <c r="G383" s="104">
        <v>2040850</v>
      </c>
      <c r="H383" s="105" t="s">
        <v>91</v>
      </c>
      <c r="I383" s="98"/>
    </row>
    <row r="384" spans="1:9" ht="20.25" customHeight="1">
      <c r="A384" s="42">
        <v>2049999</v>
      </c>
      <c r="B384" s="43" t="s">
        <v>363</v>
      </c>
      <c r="C384" s="159">
        <v>72.03</v>
      </c>
      <c r="D384" s="159">
        <v>100</v>
      </c>
      <c r="E384" s="103">
        <f t="shared" si="30"/>
        <v>27.97</v>
      </c>
      <c r="F384" s="37">
        <f t="shared" si="31"/>
        <v>38.831042621130088</v>
      </c>
      <c r="G384" s="101">
        <v>2040899</v>
      </c>
      <c r="H384" s="102" t="s">
        <v>353</v>
      </c>
      <c r="I384" s="98"/>
    </row>
    <row r="385" spans="1:9" ht="20.25" customHeight="1">
      <c r="A385" s="41">
        <v>205</v>
      </c>
      <c r="B385" s="41" t="s">
        <v>364</v>
      </c>
      <c r="C385" s="158">
        <f>C386+C391+C398+C404+C410+C414+C418+C422+C428+C435</f>
        <v>4807.95</v>
      </c>
      <c r="D385" s="158">
        <f>D386+D391+D398+D404+D410+D414+D418+D422+D428+D435</f>
        <v>5567.49</v>
      </c>
      <c r="E385" s="99">
        <f t="shared" si="30"/>
        <v>759.54</v>
      </c>
      <c r="F385" s="35">
        <f t="shared" si="31"/>
        <v>15.797585249430629</v>
      </c>
      <c r="G385" s="100">
        <v>20409</v>
      </c>
      <c r="H385" s="100" t="s">
        <v>354</v>
      </c>
      <c r="I385" s="98"/>
    </row>
    <row r="386" spans="1:9" ht="20.25" hidden="1" customHeight="1">
      <c r="A386" s="116">
        <v>20501</v>
      </c>
      <c r="B386" s="116" t="s">
        <v>365</v>
      </c>
      <c r="C386" s="117">
        <f>SUM(C387:C390)</f>
        <v>0</v>
      </c>
      <c r="D386" s="117">
        <f>SUM(D387:D390)</f>
        <v>0</v>
      </c>
      <c r="E386" s="118">
        <f t="shared" si="30"/>
        <v>0</v>
      </c>
      <c r="F386" s="119" t="str">
        <f t="shared" si="31"/>
        <v xml:space="preserve"> </v>
      </c>
      <c r="G386" s="101">
        <v>2040901</v>
      </c>
      <c r="H386" s="102" t="s">
        <v>82</v>
      </c>
      <c r="I386" s="98"/>
    </row>
    <row r="387" spans="1:9" ht="20.25" hidden="1" customHeight="1">
      <c r="A387" s="110">
        <v>2050101</v>
      </c>
      <c r="B387" s="111" t="s">
        <v>82</v>
      </c>
      <c r="C387" s="112">
        <f>I403</f>
        <v>0</v>
      </c>
      <c r="D387" s="112"/>
      <c r="E387" s="113">
        <f t="shared" si="30"/>
        <v>0</v>
      </c>
      <c r="F387" s="114" t="str">
        <f t="shared" si="31"/>
        <v xml:space="preserve"> </v>
      </c>
      <c r="G387" s="101">
        <v>2040902</v>
      </c>
      <c r="H387" s="102" t="s">
        <v>83</v>
      </c>
      <c r="I387" s="98"/>
    </row>
    <row r="388" spans="1:9" ht="20.25" hidden="1" customHeight="1">
      <c r="A388" s="110">
        <v>2050102</v>
      </c>
      <c r="B388" s="111" t="s">
        <v>83</v>
      </c>
      <c r="C388" s="112">
        <f>I404</f>
        <v>0</v>
      </c>
      <c r="D388" s="112"/>
      <c r="E388" s="113">
        <f t="shared" si="30"/>
        <v>0</v>
      </c>
      <c r="F388" s="114" t="str">
        <f t="shared" si="31"/>
        <v xml:space="preserve"> </v>
      </c>
      <c r="G388" s="101">
        <v>2040903</v>
      </c>
      <c r="H388" s="102" t="s">
        <v>84</v>
      </c>
      <c r="I388" s="98"/>
    </row>
    <row r="389" spans="1:9" ht="20.25" hidden="1" customHeight="1">
      <c r="A389" s="110">
        <v>2050103</v>
      </c>
      <c r="B389" s="111" t="s">
        <v>84</v>
      </c>
      <c r="C389" s="112">
        <f>I405</f>
        <v>0</v>
      </c>
      <c r="D389" s="112"/>
      <c r="E389" s="113">
        <f t="shared" si="30"/>
        <v>0</v>
      </c>
      <c r="F389" s="114" t="str">
        <f t="shared" si="31"/>
        <v xml:space="preserve"> </v>
      </c>
      <c r="G389" s="101">
        <v>2040904</v>
      </c>
      <c r="H389" s="102" t="s">
        <v>355</v>
      </c>
      <c r="I389" s="98"/>
    </row>
    <row r="390" spans="1:9" ht="20.25" hidden="1" customHeight="1">
      <c r="A390" s="110">
        <v>2050199</v>
      </c>
      <c r="B390" s="111" t="s">
        <v>366</v>
      </c>
      <c r="C390" s="112">
        <f>I406</f>
        <v>0</v>
      </c>
      <c r="D390" s="112"/>
      <c r="E390" s="113">
        <f t="shared" si="30"/>
        <v>0</v>
      </c>
      <c r="F390" s="114" t="str">
        <f t="shared" si="31"/>
        <v xml:space="preserve"> </v>
      </c>
      <c r="G390" s="101">
        <v>2040905</v>
      </c>
      <c r="H390" s="102" t="s">
        <v>356</v>
      </c>
      <c r="I390" s="98"/>
    </row>
    <row r="391" spans="1:9" ht="20.25" customHeight="1">
      <c r="A391" s="41">
        <v>20502</v>
      </c>
      <c r="B391" s="41" t="s">
        <v>367</v>
      </c>
      <c r="C391" s="158">
        <f>SUM(C392:C397)</f>
        <v>4079.99</v>
      </c>
      <c r="D391" s="158">
        <f>SUM(D392:D397)</f>
        <v>3906.29</v>
      </c>
      <c r="E391" s="99">
        <f t="shared" ref="E391:E454" si="35">D391-C391</f>
        <v>-173.69999999999982</v>
      </c>
      <c r="F391" s="35">
        <f t="shared" ref="F391:F454" si="36">IF(C391&lt;&gt;0,E391/C391*100," ")</f>
        <v>-4.2573633758906233</v>
      </c>
      <c r="G391" s="101">
        <v>2040950</v>
      </c>
      <c r="H391" s="102" t="s">
        <v>91</v>
      </c>
      <c r="I391" s="98"/>
    </row>
    <row r="392" spans="1:9" ht="20.25" customHeight="1">
      <c r="A392" s="42">
        <v>2050201</v>
      </c>
      <c r="B392" s="43" t="s">
        <v>368</v>
      </c>
      <c r="C392" s="159">
        <v>60.3</v>
      </c>
      <c r="D392" s="159">
        <v>96.38</v>
      </c>
      <c r="E392" s="103">
        <f t="shared" si="35"/>
        <v>36.08</v>
      </c>
      <c r="F392" s="37">
        <f t="shared" si="36"/>
        <v>59.834162520729684</v>
      </c>
      <c r="G392" s="101">
        <v>2040999</v>
      </c>
      <c r="H392" s="102" t="s">
        <v>357</v>
      </c>
      <c r="I392" s="98"/>
    </row>
    <row r="393" spans="1:9" ht="20.25" customHeight="1">
      <c r="A393" s="42">
        <v>2050202</v>
      </c>
      <c r="B393" s="43" t="s">
        <v>369</v>
      </c>
      <c r="C393" s="159">
        <v>2381.4899999999998</v>
      </c>
      <c r="D393" s="159">
        <v>1649.6</v>
      </c>
      <c r="E393" s="103">
        <f t="shared" si="35"/>
        <v>-731.88999999999987</v>
      </c>
      <c r="F393" s="37">
        <f t="shared" si="36"/>
        <v>-30.732440614909152</v>
      </c>
      <c r="G393" s="100">
        <v>20410</v>
      </c>
      <c r="H393" s="100" t="s">
        <v>358</v>
      </c>
      <c r="I393" s="98"/>
    </row>
    <row r="394" spans="1:9" ht="20.25" customHeight="1">
      <c r="A394" s="42">
        <v>2050203</v>
      </c>
      <c r="B394" s="43" t="s">
        <v>370</v>
      </c>
      <c r="C394" s="159">
        <v>1576.9</v>
      </c>
      <c r="D394" s="159">
        <v>1292.3499999999999</v>
      </c>
      <c r="E394" s="103">
        <f t="shared" si="35"/>
        <v>-284.55000000000018</v>
      </c>
      <c r="F394" s="37">
        <f t="shared" si="36"/>
        <v>-18.044898218022716</v>
      </c>
      <c r="G394" s="101">
        <v>2041001</v>
      </c>
      <c r="H394" s="102" t="s">
        <v>82</v>
      </c>
      <c r="I394" s="98"/>
    </row>
    <row r="395" spans="1:9" ht="20.25" customHeight="1">
      <c r="A395" s="42">
        <v>2050204</v>
      </c>
      <c r="B395" s="43" t="s">
        <v>371</v>
      </c>
      <c r="C395" s="159">
        <v>2.1</v>
      </c>
      <c r="D395" s="159">
        <v>26.4</v>
      </c>
      <c r="E395" s="103">
        <f t="shared" si="35"/>
        <v>24.299999999999997</v>
      </c>
      <c r="F395" s="37">
        <f t="shared" si="36"/>
        <v>1157.1428571428569</v>
      </c>
      <c r="G395" s="101">
        <v>2041002</v>
      </c>
      <c r="H395" s="102" t="s">
        <v>83</v>
      </c>
      <c r="I395" s="98"/>
    </row>
    <row r="396" spans="1:9" ht="20.25" customHeight="1">
      <c r="A396" s="42">
        <v>2050205</v>
      </c>
      <c r="B396" s="43" t="s">
        <v>372</v>
      </c>
      <c r="C396" s="159">
        <v>1.2</v>
      </c>
      <c r="D396" s="159">
        <v>11</v>
      </c>
      <c r="E396" s="103">
        <f t="shared" si="35"/>
        <v>9.8000000000000007</v>
      </c>
      <c r="F396" s="37">
        <f t="shared" si="36"/>
        <v>816.66666666666674</v>
      </c>
      <c r="G396" s="101">
        <v>2041006</v>
      </c>
      <c r="H396" s="102" t="s">
        <v>124</v>
      </c>
      <c r="I396" s="98"/>
    </row>
    <row r="397" spans="1:9" ht="20.25" customHeight="1">
      <c r="A397" s="42">
        <v>2050299</v>
      </c>
      <c r="B397" s="43" t="s">
        <v>373</v>
      </c>
      <c r="C397" s="159">
        <v>58</v>
      </c>
      <c r="D397" s="159">
        <v>830.56</v>
      </c>
      <c r="E397" s="103">
        <f t="shared" si="35"/>
        <v>772.56</v>
      </c>
      <c r="F397" s="37">
        <f t="shared" si="36"/>
        <v>1331.9999999999998</v>
      </c>
      <c r="G397" s="101">
        <v>2041007</v>
      </c>
      <c r="H397" s="102" t="s">
        <v>359</v>
      </c>
      <c r="I397" s="98"/>
    </row>
    <row r="398" spans="1:9" ht="20.25" customHeight="1">
      <c r="A398" s="41">
        <v>20503</v>
      </c>
      <c r="B398" s="41" t="s">
        <v>374</v>
      </c>
      <c r="C398" s="158">
        <f>SUM(C399:C403)</f>
        <v>4.5999999999999996</v>
      </c>
      <c r="D398" s="158">
        <f>SUM(D399:D403)</f>
        <v>2</v>
      </c>
      <c r="E398" s="99">
        <f t="shared" si="35"/>
        <v>-2.5999999999999996</v>
      </c>
      <c r="F398" s="35">
        <f t="shared" si="36"/>
        <v>-56.521739130434781</v>
      </c>
      <c r="G398" s="101">
        <v>2041099</v>
      </c>
      <c r="H398" s="102" t="s">
        <v>360</v>
      </c>
      <c r="I398" s="98"/>
    </row>
    <row r="399" spans="1:9" ht="20.25" hidden="1" customHeight="1">
      <c r="A399" s="110">
        <v>2050301</v>
      </c>
      <c r="B399" s="111" t="s">
        <v>375</v>
      </c>
      <c r="C399" s="120">
        <f>I417</f>
        <v>0</v>
      </c>
      <c r="D399" s="120"/>
      <c r="E399" s="113">
        <f t="shared" si="35"/>
        <v>0</v>
      </c>
      <c r="F399" s="114" t="str">
        <f t="shared" si="36"/>
        <v xml:space="preserve"> </v>
      </c>
      <c r="G399" s="100">
        <v>20499</v>
      </c>
      <c r="H399" s="100" t="s">
        <v>376</v>
      </c>
      <c r="I399" s="98"/>
    </row>
    <row r="400" spans="1:9" ht="20.25" customHeight="1">
      <c r="A400" s="42">
        <v>2050302</v>
      </c>
      <c r="B400" s="43" t="s">
        <v>377</v>
      </c>
      <c r="C400" s="160">
        <v>1.2</v>
      </c>
      <c r="D400" s="160">
        <v>2</v>
      </c>
      <c r="E400" s="103">
        <f t="shared" si="35"/>
        <v>0.8</v>
      </c>
      <c r="F400" s="37">
        <f t="shared" si="36"/>
        <v>66.666666666666671</v>
      </c>
      <c r="G400" s="101">
        <v>2049901</v>
      </c>
      <c r="H400" s="102" t="s">
        <v>378</v>
      </c>
      <c r="I400" s="98"/>
    </row>
    <row r="401" spans="1:9" ht="20.25" hidden="1" customHeight="1">
      <c r="A401" s="110">
        <v>2050303</v>
      </c>
      <c r="B401" s="111" t="s">
        <v>379</v>
      </c>
      <c r="C401" s="120">
        <f>I419</f>
        <v>0</v>
      </c>
      <c r="D401" s="120"/>
      <c r="E401" s="113">
        <f t="shared" si="35"/>
        <v>0</v>
      </c>
      <c r="F401" s="114" t="str">
        <f t="shared" si="36"/>
        <v xml:space="preserve"> </v>
      </c>
      <c r="G401" s="100">
        <v>205</v>
      </c>
      <c r="H401" s="100" t="s">
        <v>364</v>
      </c>
      <c r="I401" s="98"/>
    </row>
    <row r="402" spans="1:9" ht="20.25" customHeight="1">
      <c r="A402" s="42">
        <v>2050305</v>
      </c>
      <c r="B402" s="43" t="s">
        <v>380</v>
      </c>
      <c r="C402" s="160">
        <v>3.4</v>
      </c>
      <c r="D402" s="160"/>
      <c r="E402" s="103">
        <f t="shared" si="35"/>
        <v>-3.4</v>
      </c>
      <c r="F402" s="37">
        <f t="shared" si="36"/>
        <v>-100</v>
      </c>
      <c r="G402" s="100">
        <v>20501</v>
      </c>
      <c r="H402" s="100" t="s">
        <v>365</v>
      </c>
      <c r="I402" s="98"/>
    </row>
    <row r="403" spans="1:9" ht="20.25" hidden="1" customHeight="1">
      <c r="A403" s="110">
        <v>2050399</v>
      </c>
      <c r="B403" s="111" t="s">
        <v>381</v>
      </c>
      <c r="C403" s="120">
        <f>I421</f>
        <v>0</v>
      </c>
      <c r="D403" s="120"/>
      <c r="E403" s="113">
        <f t="shared" si="35"/>
        <v>0</v>
      </c>
      <c r="F403" s="114" t="str">
        <f t="shared" si="36"/>
        <v xml:space="preserve"> </v>
      </c>
      <c r="G403" s="101">
        <v>2050101</v>
      </c>
      <c r="H403" s="102" t="s">
        <v>82</v>
      </c>
      <c r="I403" s="98"/>
    </row>
    <row r="404" spans="1:9" ht="20.25" hidden="1" customHeight="1">
      <c r="A404" s="116">
        <v>20504</v>
      </c>
      <c r="B404" s="116" t="s">
        <v>382</v>
      </c>
      <c r="C404" s="121">
        <f>SUM(C405:C409)</f>
        <v>0</v>
      </c>
      <c r="D404" s="121">
        <f>SUM(D405:D409)</f>
        <v>0</v>
      </c>
      <c r="E404" s="118">
        <f t="shared" si="35"/>
        <v>0</v>
      </c>
      <c r="F404" s="119" t="str">
        <f t="shared" si="36"/>
        <v xml:space="preserve"> </v>
      </c>
      <c r="G404" s="101">
        <v>2050102</v>
      </c>
      <c r="H404" s="102" t="s">
        <v>83</v>
      </c>
      <c r="I404" s="98"/>
    </row>
    <row r="405" spans="1:9" ht="20.25" hidden="1" customHeight="1">
      <c r="A405" s="110">
        <v>2050401</v>
      </c>
      <c r="B405" s="111" t="s">
        <v>383</v>
      </c>
      <c r="C405" s="120">
        <f>I423</f>
        <v>0</v>
      </c>
      <c r="D405" s="120"/>
      <c r="E405" s="113">
        <f t="shared" si="35"/>
        <v>0</v>
      </c>
      <c r="F405" s="114" t="str">
        <f t="shared" si="36"/>
        <v xml:space="preserve"> </v>
      </c>
      <c r="G405" s="101">
        <v>2050103</v>
      </c>
      <c r="H405" s="102" t="s">
        <v>84</v>
      </c>
      <c r="I405" s="98"/>
    </row>
    <row r="406" spans="1:9" ht="20.25" hidden="1" customHeight="1">
      <c r="A406" s="110">
        <v>2050402</v>
      </c>
      <c r="B406" s="111" t="s">
        <v>384</v>
      </c>
      <c r="C406" s="120">
        <f>I424</f>
        <v>0</v>
      </c>
      <c r="D406" s="120"/>
      <c r="E406" s="113">
        <f t="shared" si="35"/>
        <v>0</v>
      </c>
      <c r="F406" s="114" t="str">
        <f t="shared" si="36"/>
        <v xml:space="preserve"> </v>
      </c>
      <c r="G406" s="101">
        <v>2050199</v>
      </c>
      <c r="H406" s="102" t="s">
        <v>366</v>
      </c>
      <c r="I406" s="98"/>
    </row>
    <row r="407" spans="1:9" ht="20.25" hidden="1" customHeight="1">
      <c r="A407" s="110">
        <v>2050403</v>
      </c>
      <c r="B407" s="111" t="s">
        <v>385</v>
      </c>
      <c r="C407" s="120">
        <f>I425</f>
        <v>0</v>
      </c>
      <c r="D407" s="120"/>
      <c r="E407" s="113">
        <f t="shared" si="35"/>
        <v>0</v>
      </c>
      <c r="F407" s="114" t="str">
        <f t="shared" si="36"/>
        <v xml:space="preserve"> </v>
      </c>
      <c r="G407" s="100">
        <v>20502</v>
      </c>
      <c r="H407" s="100" t="s">
        <v>386</v>
      </c>
      <c r="I407" s="98"/>
    </row>
    <row r="408" spans="1:9" ht="20.25" hidden="1" customHeight="1">
      <c r="A408" s="110">
        <v>2050404</v>
      </c>
      <c r="B408" s="111" t="s">
        <v>387</v>
      </c>
      <c r="C408" s="120">
        <f>I426</f>
        <v>0</v>
      </c>
      <c r="D408" s="120"/>
      <c r="E408" s="113">
        <f t="shared" si="35"/>
        <v>0</v>
      </c>
      <c r="F408" s="114" t="str">
        <f t="shared" si="36"/>
        <v xml:space="preserve"> </v>
      </c>
      <c r="G408" s="101">
        <v>2050201</v>
      </c>
      <c r="H408" s="102" t="s">
        <v>368</v>
      </c>
      <c r="I408" s="98"/>
    </row>
    <row r="409" spans="1:9" ht="20.25" hidden="1" customHeight="1">
      <c r="A409" s="110">
        <v>2050499</v>
      </c>
      <c r="B409" s="111" t="s">
        <v>388</v>
      </c>
      <c r="C409" s="120">
        <f>I427</f>
        <v>0</v>
      </c>
      <c r="D409" s="120"/>
      <c r="E409" s="113">
        <f t="shared" si="35"/>
        <v>0</v>
      </c>
      <c r="F409" s="114" t="str">
        <f t="shared" si="36"/>
        <v xml:space="preserve"> </v>
      </c>
      <c r="G409" s="101">
        <v>2050202</v>
      </c>
      <c r="H409" s="102" t="s">
        <v>369</v>
      </c>
      <c r="I409" s="98"/>
    </row>
    <row r="410" spans="1:9" ht="20.25" hidden="1" customHeight="1">
      <c r="A410" s="116">
        <v>20505</v>
      </c>
      <c r="B410" s="116" t="s">
        <v>389</v>
      </c>
      <c r="C410" s="117">
        <f>SUM(C411:C413)</f>
        <v>0</v>
      </c>
      <c r="D410" s="117">
        <f>SUM(D411:D413)</f>
        <v>0</v>
      </c>
      <c r="E410" s="118">
        <f t="shared" si="35"/>
        <v>0</v>
      </c>
      <c r="F410" s="119" t="str">
        <f t="shared" si="36"/>
        <v xml:space="preserve"> </v>
      </c>
      <c r="G410" s="101">
        <v>2050203</v>
      </c>
      <c r="H410" s="102" t="s">
        <v>370</v>
      </c>
      <c r="I410" s="98"/>
    </row>
    <row r="411" spans="1:9" ht="20.25" hidden="1" customHeight="1">
      <c r="A411" s="110">
        <v>2050501</v>
      </c>
      <c r="B411" s="111" t="s">
        <v>390</v>
      </c>
      <c r="C411" s="112">
        <f>I429</f>
        <v>0</v>
      </c>
      <c r="D411" s="112"/>
      <c r="E411" s="113">
        <f t="shared" si="35"/>
        <v>0</v>
      </c>
      <c r="F411" s="114" t="str">
        <f t="shared" si="36"/>
        <v xml:space="preserve"> </v>
      </c>
      <c r="G411" s="101">
        <v>2050204</v>
      </c>
      <c r="H411" s="102" t="s">
        <v>371</v>
      </c>
      <c r="I411" s="98"/>
    </row>
    <row r="412" spans="1:9" ht="20.25" hidden="1" customHeight="1">
      <c r="A412" s="110">
        <v>2050502</v>
      </c>
      <c r="B412" s="111" t="s">
        <v>391</v>
      </c>
      <c r="C412" s="112">
        <f>I430</f>
        <v>0</v>
      </c>
      <c r="D412" s="112"/>
      <c r="E412" s="113">
        <f t="shared" si="35"/>
        <v>0</v>
      </c>
      <c r="F412" s="114" t="str">
        <f t="shared" si="36"/>
        <v xml:space="preserve"> </v>
      </c>
      <c r="G412" s="101">
        <v>2050205</v>
      </c>
      <c r="H412" s="102" t="s">
        <v>372</v>
      </c>
      <c r="I412" s="98"/>
    </row>
    <row r="413" spans="1:9" ht="20.25" hidden="1" customHeight="1">
      <c r="A413" s="110">
        <v>2050599</v>
      </c>
      <c r="B413" s="111" t="s">
        <v>392</v>
      </c>
      <c r="C413" s="112">
        <f>I431</f>
        <v>0</v>
      </c>
      <c r="D413" s="112"/>
      <c r="E413" s="113">
        <f t="shared" si="35"/>
        <v>0</v>
      </c>
      <c r="F413" s="114" t="str">
        <f t="shared" si="36"/>
        <v xml:space="preserve"> </v>
      </c>
      <c r="G413" s="101">
        <v>2050206</v>
      </c>
      <c r="H413" s="102" t="s">
        <v>393</v>
      </c>
      <c r="I413" s="98"/>
    </row>
    <row r="414" spans="1:9" ht="20.25" hidden="1" customHeight="1">
      <c r="A414" s="116">
        <v>20506</v>
      </c>
      <c r="B414" s="116" t="s">
        <v>394</v>
      </c>
      <c r="C414" s="121">
        <f>SUM(C415:C417)</f>
        <v>0</v>
      </c>
      <c r="D414" s="121">
        <f>SUM(D415:D417)</f>
        <v>0</v>
      </c>
      <c r="E414" s="118">
        <f t="shared" si="35"/>
        <v>0</v>
      </c>
      <c r="F414" s="119" t="str">
        <f t="shared" si="36"/>
        <v xml:space="preserve"> </v>
      </c>
      <c r="G414" s="101">
        <v>2050207</v>
      </c>
      <c r="H414" s="102" t="s">
        <v>395</v>
      </c>
      <c r="I414" s="98"/>
    </row>
    <row r="415" spans="1:9" ht="20.25" hidden="1" customHeight="1">
      <c r="A415" s="110">
        <v>2050601</v>
      </c>
      <c r="B415" s="111" t="s">
        <v>396</v>
      </c>
      <c r="C415" s="120">
        <f>I433</f>
        <v>0</v>
      </c>
      <c r="D415" s="120"/>
      <c r="E415" s="113">
        <f t="shared" si="35"/>
        <v>0</v>
      </c>
      <c r="F415" s="114" t="str">
        <f t="shared" si="36"/>
        <v xml:space="preserve"> </v>
      </c>
      <c r="G415" s="101">
        <v>2050299</v>
      </c>
      <c r="H415" s="102" t="s">
        <v>373</v>
      </c>
      <c r="I415" s="98"/>
    </row>
    <row r="416" spans="1:9" ht="20.25" hidden="1" customHeight="1">
      <c r="A416" s="110">
        <v>2050602</v>
      </c>
      <c r="B416" s="111" t="s">
        <v>397</v>
      </c>
      <c r="C416" s="120">
        <f>I434</f>
        <v>0</v>
      </c>
      <c r="D416" s="120"/>
      <c r="E416" s="113">
        <f t="shared" si="35"/>
        <v>0</v>
      </c>
      <c r="F416" s="114" t="str">
        <f t="shared" si="36"/>
        <v xml:space="preserve"> </v>
      </c>
      <c r="G416" s="100">
        <v>20503</v>
      </c>
      <c r="H416" s="100" t="s">
        <v>398</v>
      </c>
      <c r="I416" s="98"/>
    </row>
    <row r="417" spans="1:9" ht="20.25" hidden="1" customHeight="1">
      <c r="A417" s="110">
        <v>2050699</v>
      </c>
      <c r="B417" s="111" t="s">
        <v>399</v>
      </c>
      <c r="C417" s="120">
        <f>I435</f>
        <v>0</v>
      </c>
      <c r="D417" s="120"/>
      <c r="E417" s="113">
        <f t="shared" si="35"/>
        <v>0</v>
      </c>
      <c r="F417" s="114" t="str">
        <f t="shared" si="36"/>
        <v xml:space="preserve"> </v>
      </c>
      <c r="G417" s="101">
        <v>2050301</v>
      </c>
      <c r="H417" s="102" t="s">
        <v>375</v>
      </c>
      <c r="I417" s="98"/>
    </row>
    <row r="418" spans="1:9" ht="20.25" customHeight="1">
      <c r="A418" s="41">
        <v>20507</v>
      </c>
      <c r="B418" s="41" t="s">
        <v>400</v>
      </c>
      <c r="C418" s="158">
        <f>SUM(C419:C421)</f>
        <v>5.0999999999999996</v>
      </c>
      <c r="D418" s="158">
        <f>SUM(D419:D421)</f>
        <v>9</v>
      </c>
      <c r="E418" s="99">
        <f t="shared" si="35"/>
        <v>3.9000000000000004</v>
      </c>
      <c r="F418" s="35">
        <f t="shared" si="36"/>
        <v>76.47058823529413</v>
      </c>
      <c r="G418" s="101">
        <v>2050302</v>
      </c>
      <c r="H418" s="102" t="s">
        <v>401</v>
      </c>
      <c r="I418" s="98"/>
    </row>
    <row r="419" spans="1:9" ht="20.25" customHeight="1">
      <c r="A419" s="42">
        <v>2050701</v>
      </c>
      <c r="B419" s="43" t="s">
        <v>402</v>
      </c>
      <c r="C419" s="159">
        <v>5.0999999999999996</v>
      </c>
      <c r="D419" s="159">
        <v>9</v>
      </c>
      <c r="E419" s="103">
        <f t="shared" si="35"/>
        <v>3.9000000000000004</v>
      </c>
      <c r="F419" s="37">
        <f t="shared" si="36"/>
        <v>76.47058823529413</v>
      </c>
      <c r="G419" s="101">
        <v>2050303</v>
      </c>
      <c r="H419" s="102" t="s">
        <v>379</v>
      </c>
      <c r="I419" s="98"/>
    </row>
    <row r="420" spans="1:9" ht="20.25" hidden="1" customHeight="1">
      <c r="A420" s="110">
        <v>2050702</v>
      </c>
      <c r="B420" s="111" t="s">
        <v>403</v>
      </c>
      <c r="C420" s="112">
        <f>I438</f>
        <v>0</v>
      </c>
      <c r="D420" s="112"/>
      <c r="E420" s="113">
        <f t="shared" si="35"/>
        <v>0</v>
      </c>
      <c r="F420" s="114" t="str">
        <f t="shared" si="36"/>
        <v xml:space="preserve"> </v>
      </c>
      <c r="G420" s="101">
        <v>2050305</v>
      </c>
      <c r="H420" s="102" t="s">
        <v>380</v>
      </c>
      <c r="I420" s="98"/>
    </row>
    <row r="421" spans="1:9" ht="20.25" hidden="1" customHeight="1">
      <c r="A421" s="110">
        <v>2050799</v>
      </c>
      <c r="B421" s="111" t="s">
        <v>404</v>
      </c>
      <c r="C421" s="112">
        <f>I439</f>
        <v>0</v>
      </c>
      <c r="D421" s="112"/>
      <c r="E421" s="113">
        <f t="shared" si="35"/>
        <v>0</v>
      </c>
      <c r="F421" s="114" t="str">
        <f t="shared" si="36"/>
        <v xml:space="preserve"> </v>
      </c>
      <c r="G421" s="101">
        <v>2050399</v>
      </c>
      <c r="H421" s="102" t="s">
        <v>381</v>
      </c>
      <c r="I421" s="98"/>
    </row>
    <row r="422" spans="1:9" ht="20.25" customHeight="1">
      <c r="A422" s="41">
        <v>20508</v>
      </c>
      <c r="B422" s="41" t="s">
        <v>405</v>
      </c>
      <c r="C422" s="158">
        <f>SUM(C423:C427)</f>
        <v>2.2999999999999998</v>
      </c>
      <c r="D422" s="158">
        <f>SUM(D423:D427)</f>
        <v>40.5</v>
      </c>
      <c r="E422" s="99">
        <f t="shared" si="35"/>
        <v>38.200000000000003</v>
      </c>
      <c r="F422" s="35">
        <f t="shared" si="36"/>
        <v>1660.8695652173915</v>
      </c>
      <c r="G422" s="100">
        <v>20504</v>
      </c>
      <c r="H422" s="100" t="s">
        <v>406</v>
      </c>
      <c r="I422" s="98"/>
    </row>
    <row r="423" spans="1:9" ht="20.25" hidden="1" customHeight="1">
      <c r="A423" s="110">
        <v>2050801</v>
      </c>
      <c r="B423" s="111" t="s">
        <v>407</v>
      </c>
      <c r="C423" s="112">
        <f>I441</f>
        <v>0</v>
      </c>
      <c r="D423" s="112"/>
      <c r="E423" s="113">
        <f t="shared" si="35"/>
        <v>0</v>
      </c>
      <c r="F423" s="114" t="str">
        <f t="shared" si="36"/>
        <v xml:space="preserve"> </v>
      </c>
      <c r="G423" s="101">
        <v>2050401</v>
      </c>
      <c r="H423" s="102" t="s">
        <v>383</v>
      </c>
      <c r="I423" s="98"/>
    </row>
    <row r="424" spans="1:9" ht="20.25" customHeight="1">
      <c r="A424" s="42">
        <v>2050802</v>
      </c>
      <c r="B424" s="43" t="s">
        <v>408</v>
      </c>
      <c r="C424" s="159">
        <f>I442</f>
        <v>0</v>
      </c>
      <c r="D424" s="159">
        <v>40.5</v>
      </c>
      <c r="E424" s="103">
        <f t="shared" si="35"/>
        <v>40.5</v>
      </c>
      <c r="F424" s="37" t="str">
        <f t="shared" si="36"/>
        <v xml:space="preserve"> </v>
      </c>
      <c r="G424" s="101">
        <v>2050402</v>
      </c>
      <c r="H424" s="102" t="s">
        <v>384</v>
      </c>
      <c r="I424" s="98"/>
    </row>
    <row r="425" spans="1:9" ht="20.25" customHeight="1">
      <c r="A425" s="42">
        <v>2050803</v>
      </c>
      <c r="B425" s="43" t="s">
        <v>409</v>
      </c>
      <c r="C425" s="159">
        <v>2.2999999999999998</v>
      </c>
      <c r="D425" s="159"/>
      <c r="E425" s="103">
        <f t="shared" si="35"/>
        <v>-2.2999999999999998</v>
      </c>
      <c r="F425" s="37">
        <f t="shared" si="36"/>
        <v>-100</v>
      </c>
      <c r="G425" s="101">
        <v>2050403</v>
      </c>
      <c r="H425" s="102" t="s">
        <v>385</v>
      </c>
      <c r="I425" s="98"/>
    </row>
    <row r="426" spans="1:9" ht="20.25" hidden="1" customHeight="1">
      <c r="A426" s="110">
        <v>2050804</v>
      </c>
      <c r="B426" s="111" t="s">
        <v>410</v>
      </c>
      <c r="C426" s="112">
        <f>I444</f>
        <v>0</v>
      </c>
      <c r="D426" s="112"/>
      <c r="E426" s="113">
        <f t="shared" si="35"/>
        <v>0</v>
      </c>
      <c r="F426" s="114" t="str">
        <f t="shared" si="36"/>
        <v xml:space="preserve"> </v>
      </c>
      <c r="G426" s="101">
        <v>2050404</v>
      </c>
      <c r="H426" s="102" t="s">
        <v>387</v>
      </c>
      <c r="I426" s="98"/>
    </row>
    <row r="427" spans="1:9" ht="20.25" hidden="1" customHeight="1">
      <c r="A427" s="110">
        <v>2050899</v>
      </c>
      <c r="B427" s="111" t="s">
        <v>411</v>
      </c>
      <c r="C427" s="112">
        <f>I445</f>
        <v>0</v>
      </c>
      <c r="D427" s="112"/>
      <c r="E427" s="113">
        <f t="shared" si="35"/>
        <v>0</v>
      </c>
      <c r="F427" s="114" t="str">
        <f t="shared" si="36"/>
        <v xml:space="preserve"> </v>
      </c>
      <c r="G427" s="101">
        <v>2050499</v>
      </c>
      <c r="H427" s="102" t="s">
        <v>388</v>
      </c>
      <c r="I427" s="98"/>
    </row>
    <row r="428" spans="1:9" ht="20.25" customHeight="1">
      <c r="A428" s="41">
        <v>20509</v>
      </c>
      <c r="B428" s="41" t="s">
        <v>412</v>
      </c>
      <c r="C428" s="158">
        <f>SUM(C429:C434)</f>
        <v>366.65999999999997</v>
      </c>
      <c r="D428" s="158">
        <f>SUM(D429:D434)</f>
        <v>446.7</v>
      </c>
      <c r="E428" s="99">
        <f t="shared" si="35"/>
        <v>80.04000000000002</v>
      </c>
      <c r="F428" s="35">
        <f t="shared" si="36"/>
        <v>21.82948780886926</v>
      </c>
      <c r="G428" s="100">
        <v>20505</v>
      </c>
      <c r="H428" s="100" t="s">
        <v>413</v>
      </c>
      <c r="I428" s="98"/>
    </row>
    <row r="429" spans="1:9" ht="20.25" customHeight="1">
      <c r="A429" s="42">
        <v>2050901</v>
      </c>
      <c r="B429" s="43" t="s">
        <v>414</v>
      </c>
      <c r="C429" s="159">
        <v>40.700000000000003</v>
      </c>
      <c r="D429" s="159">
        <v>70</v>
      </c>
      <c r="E429" s="103">
        <f t="shared" si="35"/>
        <v>29.299999999999997</v>
      </c>
      <c r="F429" s="37">
        <f t="shared" si="36"/>
        <v>71.990171990171987</v>
      </c>
      <c r="G429" s="101">
        <v>2050501</v>
      </c>
      <c r="H429" s="102" t="s">
        <v>390</v>
      </c>
      <c r="I429" s="98"/>
    </row>
    <row r="430" spans="1:9" ht="20.25" hidden="1" customHeight="1">
      <c r="A430" s="110">
        <v>2050902</v>
      </c>
      <c r="B430" s="111" t="s">
        <v>415</v>
      </c>
      <c r="C430" s="112">
        <f>I448</f>
        <v>0</v>
      </c>
      <c r="D430" s="112"/>
      <c r="E430" s="113">
        <f t="shared" si="35"/>
        <v>0</v>
      </c>
      <c r="F430" s="114" t="str">
        <f t="shared" si="36"/>
        <v xml:space="preserve"> </v>
      </c>
      <c r="G430" s="101">
        <v>2050502</v>
      </c>
      <c r="H430" s="102" t="s">
        <v>391</v>
      </c>
      <c r="I430" s="98"/>
    </row>
    <row r="431" spans="1:9" ht="20.25" hidden="1" customHeight="1">
      <c r="A431" s="110">
        <v>2050903</v>
      </c>
      <c r="B431" s="111" t="s">
        <v>416</v>
      </c>
      <c r="C431" s="112">
        <f>I449</f>
        <v>0</v>
      </c>
      <c r="D431" s="112"/>
      <c r="E431" s="113">
        <f t="shared" si="35"/>
        <v>0</v>
      </c>
      <c r="F431" s="114" t="str">
        <f t="shared" si="36"/>
        <v xml:space="preserve"> </v>
      </c>
      <c r="G431" s="101">
        <v>2050599</v>
      </c>
      <c r="H431" s="102" t="s">
        <v>392</v>
      </c>
      <c r="I431" s="98"/>
    </row>
    <row r="432" spans="1:9" ht="20.25" hidden="1" customHeight="1">
      <c r="A432" s="110">
        <v>2050904</v>
      </c>
      <c r="B432" s="111" t="s">
        <v>417</v>
      </c>
      <c r="C432" s="112">
        <f>I450</f>
        <v>0</v>
      </c>
      <c r="D432" s="112"/>
      <c r="E432" s="113">
        <f t="shared" si="35"/>
        <v>0</v>
      </c>
      <c r="F432" s="114" t="str">
        <f t="shared" si="36"/>
        <v xml:space="preserve"> </v>
      </c>
      <c r="G432" s="100">
        <v>20506</v>
      </c>
      <c r="H432" s="100" t="s">
        <v>394</v>
      </c>
      <c r="I432" s="98"/>
    </row>
    <row r="433" spans="1:9" ht="20.25" hidden="1" customHeight="1">
      <c r="A433" s="110">
        <v>2050905</v>
      </c>
      <c r="B433" s="111" t="s">
        <v>418</v>
      </c>
      <c r="C433" s="112">
        <f>I451</f>
        <v>0</v>
      </c>
      <c r="D433" s="112"/>
      <c r="E433" s="113">
        <f t="shared" si="35"/>
        <v>0</v>
      </c>
      <c r="F433" s="114" t="str">
        <f t="shared" si="36"/>
        <v xml:space="preserve"> </v>
      </c>
      <c r="G433" s="101">
        <v>2050601</v>
      </c>
      <c r="H433" s="102" t="s">
        <v>396</v>
      </c>
      <c r="I433" s="98"/>
    </row>
    <row r="434" spans="1:9" ht="20.25" customHeight="1">
      <c r="A434" s="42">
        <v>2050999</v>
      </c>
      <c r="B434" s="43" t="s">
        <v>419</v>
      </c>
      <c r="C434" s="159">
        <v>325.95999999999998</v>
      </c>
      <c r="D434" s="159">
        <v>376.7</v>
      </c>
      <c r="E434" s="103">
        <f t="shared" si="35"/>
        <v>50.740000000000009</v>
      </c>
      <c r="F434" s="37">
        <f t="shared" si="36"/>
        <v>15.566327156706347</v>
      </c>
      <c r="G434" s="101">
        <v>2050602</v>
      </c>
      <c r="H434" s="102" t="s">
        <v>397</v>
      </c>
      <c r="I434" s="98"/>
    </row>
    <row r="435" spans="1:9" ht="20.25" customHeight="1">
      <c r="A435" s="41">
        <v>20599</v>
      </c>
      <c r="B435" s="41" t="s">
        <v>420</v>
      </c>
      <c r="C435" s="158">
        <f>C436</f>
        <v>349.3</v>
      </c>
      <c r="D435" s="158">
        <f>D436</f>
        <v>1163</v>
      </c>
      <c r="E435" s="99">
        <f t="shared" si="35"/>
        <v>813.7</v>
      </c>
      <c r="F435" s="35">
        <f t="shared" si="36"/>
        <v>232.9516175207558</v>
      </c>
      <c r="G435" s="101">
        <v>2050699</v>
      </c>
      <c r="H435" s="102" t="s">
        <v>399</v>
      </c>
      <c r="I435" s="98"/>
    </row>
    <row r="436" spans="1:9" ht="20.25" customHeight="1">
      <c r="A436" s="42">
        <v>2059999</v>
      </c>
      <c r="B436" s="43" t="s">
        <v>421</v>
      </c>
      <c r="C436" s="159">
        <v>349.3</v>
      </c>
      <c r="D436" s="159">
        <v>1163</v>
      </c>
      <c r="E436" s="103">
        <f t="shared" si="35"/>
        <v>813.7</v>
      </c>
      <c r="F436" s="37">
        <f t="shared" si="36"/>
        <v>232.9516175207558</v>
      </c>
      <c r="G436" s="100">
        <v>20507</v>
      </c>
      <c r="H436" s="100" t="s">
        <v>422</v>
      </c>
      <c r="I436" s="98"/>
    </row>
    <row r="437" spans="1:9" ht="20.25" hidden="1" customHeight="1">
      <c r="A437" s="116">
        <v>206</v>
      </c>
      <c r="B437" s="116" t="s">
        <v>423</v>
      </c>
      <c r="C437" s="117">
        <f>C438+C443+C452+C458+C463+C468+C473+C480+C484+C488</f>
        <v>0</v>
      </c>
      <c r="D437" s="117">
        <f>D438+D443+D452+D458+D463+D468+D473+D480+D484+D488</f>
        <v>0</v>
      </c>
      <c r="E437" s="118">
        <f t="shared" si="35"/>
        <v>0</v>
      </c>
      <c r="F437" s="119" t="str">
        <f t="shared" si="36"/>
        <v xml:space="preserve"> </v>
      </c>
      <c r="G437" s="101">
        <v>2050701</v>
      </c>
      <c r="H437" s="102" t="s">
        <v>402</v>
      </c>
      <c r="I437" s="98"/>
    </row>
    <row r="438" spans="1:9" ht="20.25" hidden="1" customHeight="1">
      <c r="A438" s="116">
        <v>20601</v>
      </c>
      <c r="B438" s="116" t="s">
        <v>424</v>
      </c>
      <c r="C438" s="117">
        <f>SUM(C439:C442)</f>
        <v>0</v>
      </c>
      <c r="D438" s="117">
        <f>SUM(D439:D442)</f>
        <v>0</v>
      </c>
      <c r="E438" s="118">
        <f t="shared" si="35"/>
        <v>0</v>
      </c>
      <c r="F438" s="119" t="str">
        <f t="shared" si="36"/>
        <v xml:space="preserve"> </v>
      </c>
      <c r="G438" s="101">
        <v>2050702</v>
      </c>
      <c r="H438" s="102" t="s">
        <v>403</v>
      </c>
      <c r="I438" s="98"/>
    </row>
    <row r="439" spans="1:9" ht="20.25" hidden="1" customHeight="1">
      <c r="A439" s="110">
        <v>2060101</v>
      </c>
      <c r="B439" s="111" t="s">
        <v>82</v>
      </c>
      <c r="C439" s="112">
        <f>I457</f>
        <v>0</v>
      </c>
      <c r="D439" s="112"/>
      <c r="E439" s="113">
        <f t="shared" si="35"/>
        <v>0</v>
      </c>
      <c r="F439" s="114" t="str">
        <f t="shared" si="36"/>
        <v xml:space="preserve"> </v>
      </c>
      <c r="G439" s="101">
        <v>2050799</v>
      </c>
      <c r="H439" s="102" t="s">
        <v>404</v>
      </c>
      <c r="I439" s="98"/>
    </row>
    <row r="440" spans="1:9" ht="20.25" hidden="1" customHeight="1">
      <c r="A440" s="110">
        <v>2060102</v>
      </c>
      <c r="B440" s="111" t="s">
        <v>83</v>
      </c>
      <c r="C440" s="112">
        <f>I458</f>
        <v>0</v>
      </c>
      <c r="D440" s="112"/>
      <c r="E440" s="113">
        <f t="shared" si="35"/>
        <v>0</v>
      </c>
      <c r="F440" s="114" t="str">
        <f t="shared" si="36"/>
        <v xml:space="preserve"> </v>
      </c>
      <c r="G440" s="100">
        <v>20508</v>
      </c>
      <c r="H440" s="100" t="s">
        <v>405</v>
      </c>
      <c r="I440" s="98"/>
    </row>
    <row r="441" spans="1:9" ht="20.25" hidden="1" customHeight="1">
      <c r="A441" s="110">
        <v>2060103</v>
      </c>
      <c r="B441" s="111" t="s">
        <v>84</v>
      </c>
      <c r="C441" s="112">
        <f>I459</f>
        <v>0</v>
      </c>
      <c r="D441" s="112"/>
      <c r="E441" s="113">
        <f t="shared" si="35"/>
        <v>0</v>
      </c>
      <c r="F441" s="114" t="str">
        <f t="shared" si="36"/>
        <v xml:space="preserve"> </v>
      </c>
      <c r="G441" s="101">
        <v>2050801</v>
      </c>
      <c r="H441" s="102" t="s">
        <v>407</v>
      </c>
      <c r="I441" s="98"/>
    </row>
    <row r="442" spans="1:9" ht="20.25" hidden="1" customHeight="1">
      <c r="A442" s="110">
        <v>2060199</v>
      </c>
      <c r="B442" s="111" t="s">
        <v>425</v>
      </c>
      <c r="C442" s="112">
        <f>I460</f>
        <v>0</v>
      </c>
      <c r="D442" s="112"/>
      <c r="E442" s="113">
        <f t="shared" si="35"/>
        <v>0</v>
      </c>
      <c r="F442" s="114" t="str">
        <f t="shared" si="36"/>
        <v xml:space="preserve"> </v>
      </c>
      <c r="G442" s="101">
        <v>2050802</v>
      </c>
      <c r="H442" s="102" t="s">
        <v>408</v>
      </c>
      <c r="I442" s="98"/>
    </row>
    <row r="443" spans="1:9" ht="20.25" hidden="1" customHeight="1">
      <c r="A443" s="116">
        <v>20602</v>
      </c>
      <c r="B443" s="116" t="s">
        <v>426</v>
      </c>
      <c r="C443" s="121">
        <f>SUM(C444:C451)</f>
        <v>0</v>
      </c>
      <c r="D443" s="121">
        <f>SUM(D444:D451)</f>
        <v>0</v>
      </c>
      <c r="E443" s="118">
        <f t="shared" si="35"/>
        <v>0</v>
      </c>
      <c r="F443" s="119" t="str">
        <f t="shared" si="36"/>
        <v xml:space="preserve"> </v>
      </c>
      <c r="G443" s="101">
        <v>2050803</v>
      </c>
      <c r="H443" s="102" t="s">
        <v>409</v>
      </c>
      <c r="I443" s="98"/>
    </row>
    <row r="444" spans="1:9" ht="20.25" hidden="1" customHeight="1">
      <c r="A444" s="110">
        <v>2060201</v>
      </c>
      <c r="B444" s="111" t="s">
        <v>427</v>
      </c>
      <c r="C444" s="120">
        <f t="shared" ref="C444:C449" si="37">I462</f>
        <v>0</v>
      </c>
      <c r="D444" s="120"/>
      <c r="E444" s="113">
        <f t="shared" si="35"/>
        <v>0</v>
      </c>
      <c r="F444" s="114" t="str">
        <f t="shared" si="36"/>
        <v xml:space="preserve"> </v>
      </c>
      <c r="G444" s="101">
        <v>2050804</v>
      </c>
      <c r="H444" s="102" t="s">
        <v>410</v>
      </c>
      <c r="I444" s="98"/>
    </row>
    <row r="445" spans="1:9" ht="20.25" hidden="1" customHeight="1">
      <c r="A445" s="110">
        <v>2060203</v>
      </c>
      <c r="B445" s="111" t="s">
        <v>428</v>
      </c>
      <c r="C445" s="120">
        <f t="shared" si="37"/>
        <v>0</v>
      </c>
      <c r="D445" s="120"/>
      <c r="E445" s="113">
        <f t="shared" si="35"/>
        <v>0</v>
      </c>
      <c r="F445" s="114" t="str">
        <f t="shared" si="36"/>
        <v xml:space="preserve"> </v>
      </c>
      <c r="G445" s="101">
        <v>2050899</v>
      </c>
      <c r="H445" s="102" t="s">
        <v>411</v>
      </c>
      <c r="I445" s="98"/>
    </row>
    <row r="446" spans="1:9" ht="20.25" hidden="1" customHeight="1">
      <c r="A446" s="110">
        <v>2060204</v>
      </c>
      <c r="B446" s="111" t="s">
        <v>429</v>
      </c>
      <c r="C446" s="120">
        <f t="shared" si="37"/>
        <v>0</v>
      </c>
      <c r="D446" s="120"/>
      <c r="E446" s="113">
        <f t="shared" si="35"/>
        <v>0</v>
      </c>
      <c r="F446" s="114" t="str">
        <f t="shared" si="36"/>
        <v xml:space="preserve"> </v>
      </c>
      <c r="G446" s="100">
        <v>20509</v>
      </c>
      <c r="H446" s="100" t="s">
        <v>430</v>
      </c>
      <c r="I446" s="98"/>
    </row>
    <row r="447" spans="1:9" ht="20.25" hidden="1" customHeight="1">
      <c r="A447" s="110">
        <v>2060205</v>
      </c>
      <c r="B447" s="111" t="s">
        <v>431</v>
      </c>
      <c r="C447" s="120">
        <f t="shared" si="37"/>
        <v>0</v>
      </c>
      <c r="D447" s="120"/>
      <c r="E447" s="113">
        <f t="shared" si="35"/>
        <v>0</v>
      </c>
      <c r="F447" s="114" t="str">
        <f t="shared" si="36"/>
        <v xml:space="preserve"> </v>
      </c>
      <c r="G447" s="101">
        <v>2050901</v>
      </c>
      <c r="H447" s="102" t="s">
        <v>414</v>
      </c>
      <c r="I447" s="98"/>
    </row>
    <row r="448" spans="1:9" ht="20.25" hidden="1" customHeight="1">
      <c r="A448" s="110">
        <v>2060206</v>
      </c>
      <c r="B448" s="111" t="s">
        <v>432</v>
      </c>
      <c r="C448" s="120">
        <f t="shared" si="37"/>
        <v>0</v>
      </c>
      <c r="D448" s="120"/>
      <c r="E448" s="113">
        <f t="shared" si="35"/>
        <v>0</v>
      </c>
      <c r="F448" s="114" t="str">
        <f t="shared" si="36"/>
        <v xml:space="preserve"> </v>
      </c>
      <c r="G448" s="101">
        <v>2050902</v>
      </c>
      <c r="H448" s="102" t="s">
        <v>415</v>
      </c>
      <c r="I448" s="98"/>
    </row>
    <row r="449" spans="1:9" ht="20.25" hidden="1" customHeight="1">
      <c r="A449" s="110">
        <v>2060207</v>
      </c>
      <c r="B449" s="111" t="s">
        <v>433</v>
      </c>
      <c r="C449" s="120">
        <f t="shared" si="37"/>
        <v>0</v>
      </c>
      <c r="D449" s="120"/>
      <c r="E449" s="113">
        <f t="shared" si="35"/>
        <v>0</v>
      </c>
      <c r="F449" s="114" t="str">
        <f t="shared" si="36"/>
        <v xml:space="preserve"> </v>
      </c>
      <c r="G449" s="101">
        <v>2050903</v>
      </c>
      <c r="H449" s="102" t="s">
        <v>416</v>
      </c>
      <c r="I449" s="98"/>
    </row>
    <row r="450" spans="1:9" s="106" customFormat="1" ht="20.25" hidden="1" customHeight="1">
      <c r="A450" s="122">
        <v>2060208</v>
      </c>
      <c r="B450" s="123" t="s">
        <v>434</v>
      </c>
      <c r="C450" s="120">
        <v>0</v>
      </c>
      <c r="D450" s="120"/>
      <c r="E450" s="113">
        <f t="shared" si="35"/>
        <v>0</v>
      </c>
      <c r="F450" s="114" t="str">
        <f t="shared" si="36"/>
        <v xml:space="preserve"> </v>
      </c>
      <c r="G450" s="104">
        <v>2050904</v>
      </c>
      <c r="H450" s="105" t="s">
        <v>417</v>
      </c>
      <c r="I450" s="98"/>
    </row>
    <row r="451" spans="1:9" ht="20.25" hidden="1" customHeight="1">
      <c r="A451" s="110">
        <v>2060299</v>
      </c>
      <c r="B451" s="111" t="s">
        <v>435</v>
      </c>
      <c r="C451" s="120">
        <f>I468</f>
        <v>0</v>
      </c>
      <c r="D451" s="120"/>
      <c r="E451" s="113">
        <f t="shared" si="35"/>
        <v>0</v>
      </c>
      <c r="F451" s="114" t="str">
        <f t="shared" si="36"/>
        <v xml:space="preserve"> </v>
      </c>
      <c r="G451" s="101">
        <v>2050905</v>
      </c>
      <c r="H451" s="102" t="s">
        <v>418</v>
      </c>
      <c r="I451" s="98"/>
    </row>
    <row r="452" spans="1:9" ht="20.25" hidden="1" customHeight="1">
      <c r="A452" s="116">
        <v>20603</v>
      </c>
      <c r="B452" s="116" t="s">
        <v>436</v>
      </c>
      <c r="C452" s="121">
        <f>SUM(C453:C457)</f>
        <v>0</v>
      </c>
      <c r="D452" s="121">
        <f>SUM(D453:D457)</f>
        <v>0</v>
      </c>
      <c r="E452" s="118">
        <f t="shared" si="35"/>
        <v>0</v>
      </c>
      <c r="F452" s="119" t="str">
        <f t="shared" si="36"/>
        <v xml:space="preserve"> </v>
      </c>
      <c r="G452" s="101">
        <v>2050999</v>
      </c>
      <c r="H452" s="102" t="s">
        <v>419</v>
      </c>
      <c r="I452" s="98"/>
    </row>
    <row r="453" spans="1:9" ht="20.25" hidden="1" customHeight="1">
      <c r="A453" s="110">
        <v>2060301</v>
      </c>
      <c r="B453" s="111" t="s">
        <v>427</v>
      </c>
      <c r="C453" s="120">
        <f>I470</f>
        <v>0</v>
      </c>
      <c r="D453" s="120"/>
      <c r="E453" s="113">
        <f t="shared" si="35"/>
        <v>0</v>
      </c>
      <c r="F453" s="114" t="str">
        <f t="shared" si="36"/>
        <v xml:space="preserve"> </v>
      </c>
      <c r="G453" s="100">
        <v>20599</v>
      </c>
      <c r="H453" s="100" t="s">
        <v>420</v>
      </c>
      <c r="I453" s="98"/>
    </row>
    <row r="454" spans="1:9" ht="20.25" hidden="1" customHeight="1">
      <c r="A454" s="110">
        <v>2060302</v>
      </c>
      <c r="B454" s="111" t="s">
        <v>437</v>
      </c>
      <c r="C454" s="120">
        <f>I471</f>
        <v>0</v>
      </c>
      <c r="D454" s="120"/>
      <c r="E454" s="113">
        <f t="shared" si="35"/>
        <v>0</v>
      </c>
      <c r="F454" s="114" t="str">
        <f t="shared" si="36"/>
        <v xml:space="preserve"> </v>
      </c>
      <c r="G454" s="101">
        <v>2059999</v>
      </c>
      <c r="H454" s="102" t="s">
        <v>421</v>
      </c>
      <c r="I454" s="98"/>
    </row>
    <row r="455" spans="1:9" ht="20.25" hidden="1" customHeight="1">
      <c r="A455" s="110">
        <v>2060303</v>
      </c>
      <c r="B455" s="111" t="s">
        <v>438</v>
      </c>
      <c r="C455" s="120">
        <f>I472</f>
        <v>0</v>
      </c>
      <c r="D455" s="120"/>
      <c r="E455" s="113">
        <f t="shared" ref="E455:E518" si="38">D455-C455</f>
        <v>0</v>
      </c>
      <c r="F455" s="114" t="str">
        <f t="shared" ref="F455:F518" si="39">IF(C455&lt;&gt;0,E455/C455*100," ")</f>
        <v xml:space="preserve"> </v>
      </c>
      <c r="G455" s="100">
        <v>206</v>
      </c>
      <c r="H455" s="100" t="s">
        <v>423</v>
      </c>
      <c r="I455" s="98"/>
    </row>
    <row r="456" spans="1:9" ht="20.25" hidden="1" customHeight="1">
      <c r="A456" s="110">
        <v>2060304</v>
      </c>
      <c r="B456" s="111" t="s">
        <v>439</v>
      </c>
      <c r="C456" s="120">
        <f>I473</f>
        <v>0</v>
      </c>
      <c r="D456" s="120"/>
      <c r="E456" s="113">
        <f t="shared" si="38"/>
        <v>0</v>
      </c>
      <c r="F456" s="114" t="str">
        <f t="shared" si="39"/>
        <v xml:space="preserve"> </v>
      </c>
      <c r="G456" s="100">
        <v>20601</v>
      </c>
      <c r="H456" s="100" t="s">
        <v>424</v>
      </c>
      <c r="I456" s="98"/>
    </row>
    <row r="457" spans="1:9" ht="20.25" hidden="1" customHeight="1">
      <c r="A457" s="110">
        <v>2060399</v>
      </c>
      <c r="B457" s="111" t="s">
        <v>440</v>
      </c>
      <c r="C457" s="120">
        <f>I474</f>
        <v>0</v>
      </c>
      <c r="D457" s="120"/>
      <c r="E457" s="113">
        <f t="shared" si="38"/>
        <v>0</v>
      </c>
      <c r="F457" s="114" t="str">
        <f t="shared" si="39"/>
        <v xml:space="preserve"> </v>
      </c>
      <c r="G457" s="101">
        <v>2060101</v>
      </c>
      <c r="H457" s="102" t="s">
        <v>82</v>
      </c>
      <c r="I457" s="98"/>
    </row>
    <row r="458" spans="1:9" ht="20.25" hidden="1" customHeight="1">
      <c r="A458" s="116">
        <v>20604</v>
      </c>
      <c r="B458" s="116" t="s">
        <v>441</v>
      </c>
      <c r="C458" s="117">
        <f>SUM(C459:C462)</f>
        <v>0</v>
      </c>
      <c r="D458" s="117">
        <f>SUM(D459:D462)</f>
        <v>0</v>
      </c>
      <c r="E458" s="118">
        <f t="shared" si="38"/>
        <v>0</v>
      </c>
      <c r="F458" s="119" t="str">
        <f t="shared" si="39"/>
        <v xml:space="preserve"> </v>
      </c>
      <c r="G458" s="101">
        <v>2060102</v>
      </c>
      <c r="H458" s="102" t="s">
        <v>83</v>
      </c>
      <c r="I458" s="98"/>
    </row>
    <row r="459" spans="1:9" ht="20.25" hidden="1" customHeight="1">
      <c r="A459" s="110">
        <v>2060401</v>
      </c>
      <c r="B459" s="111" t="s">
        <v>427</v>
      </c>
      <c r="C459" s="120">
        <f>I476</f>
        <v>0</v>
      </c>
      <c r="D459" s="120"/>
      <c r="E459" s="113">
        <f t="shared" si="38"/>
        <v>0</v>
      </c>
      <c r="F459" s="114" t="str">
        <f t="shared" si="39"/>
        <v xml:space="preserve"> </v>
      </c>
      <c r="G459" s="101">
        <v>2060103</v>
      </c>
      <c r="H459" s="102" t="s">
        <v>84</v>
      </c>
      <c r="I459" s="98"/>
    </row>
    <row r="460" spans="1:9" ht="20.25" hidden="1" customHeight="1">
      <c r="A460" s="110">
        <v>2060404</v>
      </c>
      <c r="B460" s="111" t="s">
        <v>442</v>
      </c>
      <c r="C460" s="120">
        <f>I477</f>
        <v>0</v>
      </c>
      <c r="D460" s="120"/>
      <c r="E460" s="113">
        <f t="shared" si="38"/>
        <v>0</v>
      </c>
      <c r="F460" s="114" t="str">
        <f t="shared" si="39"/>
        <v xml:space="preserve"> </v>
      </c>
      <c r="G460" s="101">
        <v>2060199</v>
      </c>
      <c r="H460" s="102" t="s">
        <v>425</v>
      </c>
      <c r="I460" s="98"/>
    </row>
    <row r="461" spans="1:9" s="106" customFormat="1" ht="20.25" hidden="1" customHeight="1">
      <c r="A461" s="122">
        <v>2060405</v>
      </c>
      <c r="B461" s="123" t="s">
        <v>443</v>
      </c>
      <c r="C461" s="120">
        <v>0</v>
      </c>
      <c r="D461" s="120"/>
      <c r="E461" s="113">
        <f t="shared" si="38"/>
        <v>0</v>
      </c>
      <c r="F461" s="114" t="str">
        <f t="shared" si="39"/>
        <v xml:space="preserve"> </v>
      </c>
      <c r="G461" s="107">
        <v>20602</v>
      </c>
      <c r="H461" s="107" t="s">
        <v>444</v>
      </c>
      <c r="I461" s="98"/>
    </row>
    <row r="462" spans="1:9" ht="20.25" hidden="1" customHeight="1">
      <c r="A462" s="110">
        <v>2060499</v>
      </c>
      <c r="B462" s="111" t="s">
        <v>445</v>
      </c>
      <c r="C462" s="120">
        <f>I478</f>
        <v>0</v>
      </c>
      <c r="D462" s="120"/>
      <c r="E462" s="113">
        <f t="shared" si="38"/>
        <v>0</v>
      </c>
      <c r="F462" s="114" t="str">
        <f t="shared" si="39"/>
        <v xml:space="preserve"> </v>
      </c>
      <c r="G462" s="101">
        <v>2060201</v>
      </c>
      <c r="H462" s="102" t="s">
        <v>427</v>
      </c>
      <c r="I462" s="98"/>
    </row>
    <row r="463" spans="1:9" ht="20.25" hidden="1" customHeight="1">
      <c r="A463" s="116">
        <v>20605</v>
      </c>
      <c r="B463" s="116" t="s">
        <v>446</v>
      </c>
      <c r="C463" s="121">
        <f>SUM(C464:C467)</f>
        <v>0</v>
      </c>
      <c r="D463" s="121">
        <f>SUM(D464:D467)</f>
        <v>0</v>
      </c>
      <c r="E463" s="118">
        <f t="shared" si="38"/>
        <v>0</v>
      </c>
      <c r="F463" s="119" t="str">
        <f t="shared" si="39"/>
        <v xml:space="preserve"> </v>
      </c>
      <c r="G463" s="101">
        <v>2060203</v>
      </c>
      <c r="H463" s="102" t="s">
        <v>428</v>
      </c>
      <c r="I463" s="98"/>
    </row>
    <row r="464" spans="1:9" ht="20.25" hidden="1" customHeight="1">
      <c r="A464" s="110">
        <v>2060501</v>
      </c>
      <c r="B464" s="111" t="s">
        <v>427</v>
      </c>
      <c r="C464" s="120">
        <f>I480</f>
        <v>0</v>
      </c>
      <c r="D464" s="120"/>
      <c r="E464" s="113">
        <f t="shared" si="38"/>
        <v>0</v>
      </c>
      <c r="F464" s="114" t="str">
        <f t="shared" si="39"/>
        <v xml:space="preserve"> </v>
      </c>
      <c r="G464" s="101">
        <v>2060204</v>
      </c>
      <c r="H464" s="102" t="s">
        <v>447</v>
      </c>
      <c r="I464" s="98"/>
    </row>
    <row r="465" spans="1:9" ht="20.25" hidden="1" customHeight="1">
      <c r="A465" s="110">
        <v>2060502</v>
      </c>
      <c r="B465" s="111" t="s">
        <v>448</v>
      </c>
      <c r="C465" s="120">
        <f>I481</f>
        <v>0</v>
      </c>
      <c r="D465" s="120"/>
      <c r="E465" s="113">
        <f t="shared" si="38"/>
        <v>0</v>
      </c>
      <c r="F465" s="114" t="str">
        <f t="shared" si="39"/>
        <v xml:space="preserve"> </v>
      </c>
      <c r="G465" s="101">
        <v>2060205</v>
      </c>
      <c r="H465" s="102" t="s">
        <v>431</v>
      </c>
      <c r="I465" s="98"/>
    </row>
    <row r="466" spans="1:9" ht="20.25" hidden="1" customHeight="1">
      <c r="A466" s="110">
        <v>2060503</v>
      </c>
      <c r="B466" s="111" t="s">
        <v>449</v>
      </c>
      <c r="C466" s="120">
        <f>I482</f>
        <v>0</v>
      </c>
      <c r="D466" s="120"/>
      <c r="E466" s="113">
        <f t="shared" si="38"/>
        <v>0</v>
      </c>
      <c r="F466" s="114" t="str">
        <f t="shared" si="39"/>
        <v xml:space="preserve"> </v>
      </c>
      <c r="G466" s="101">
        <v>2060206</v>
      </c>
      <c r="H466" s="102" t="s">
        <v>432</v>
      </c>
      <c r="I466" s="98"/>
    </row>
    <row r="467" spans="1:9" ht="20.25" hidden="1" customHeight="1">
      <c r="A467" s="110">
        <v>2060599</v>
      </c>
      <c r="B467" s="111" t="s">
        <v>450</v>
      </c>
      <c r="C467" s="120">
        <f>I483</f>
        <v>0</v>
      </c>
      <c r="D467" s="120"/>
      <c r="E467" s="113">
        <f t="shared" si="38"/>
        <v>0</v>
      </c>
      <c r="F467" s="114" t="str">
        <f t="shared" si="39"/>
        <v xml:space="preserve"> </v>
      </c>
      <c r="G467" s="101">
        <v>2060207</v>
      </c>
      <c r="H467" s="102" t="s">
        <v>433</v>
      </c>
      <c r="I467" s="98"/>
    </row>
    <row r="468" spans="1:9" ht="20.25" hidden="1" customHeight="1">
      <c r="A468" s="116">
        <v>20606</v>
      </c>
      <c r="B468" s="116" t="s">
        <v>451</v>
      </c>
      <c r="C468" s="121">
        <f>SUM(C469:C472)</f>
        <v>0</v>
      </c>
      <c r="D468" s="121">
        <f>SUM(D469:D472)</f>
        <v>0</v>
      </c>
      <c r="E468" s="118">
        <f t="shared" si="38"/>
        <v>0</v>
      </c>
      <c r="F468" s="119" t="str">
        <f t="shared" si="39"/>
        <v xml:space="preserve"> </v>
      </c>
      <c r="G468" s="101">
        <v>2060299</v>
      </c>
      <c r="H468" s="102" t="s">
        <v>435</v>
      </c>
      <c r="I468" s="98"/>
    </row>
    <row r="469" spans="1:9" ht="20.25" hidden="1" customHeight="1">
      <c r="A469" s="110">
        <v>2060601</v>
      </c>
      <c r="B469" s="111" t="s">
        <v>452</v>
      </c>
      <c r="C469" s="120">
        <f>I485</f>
        <v>0</v>
      </c>
      <c r="D469" s="120"/>
      <c r="E469" s="113">
        <f t="shared" si="38"/>
        <v>0</v>
      </c>
      <c r="F469" s="114" t="str">
        <f t="shared" si="39"/>
        <v xml:space="preserve"> </v>
      </c>
      <c r="G469" s="100">
        <v>20603</v>
      </c>
      <c r="H469" s="100" t="s">
        <v>436</v>
      </c>
      <c r="I469" s="98"/>
    </row>
    <row r="470" spans="1:9" ht="20.25" hidden="1" customHeight="1">
      <c r="A470" s="110">
        <v>2060602</v>
      </c>
      <c r="B470" s="111" t="s">
        <v>453</v>
      </c>
      <c r="C470" s="120">
        <f>I486</f>
        <v>0</v>
      </c>
      <c r="D470" s="120"/>
      <c r="E470" s="113">
        <f t="shared" si="38"/>
        <v>0</v>
      </c>
      <c r="F470" s="114" t="str">
        <f t="shared" si="39"/>
        <v xml:space="preserve"> </v>
      </c>
      <c r="G470" s="101">
        <v>2060301</v>
      </c>
      <c r="H470" s="102" t="s">
        <v>427</v>
      </c>
      <c r="I470" s="98"/>
    </row>
    <row r="471" spans="1:9" ht="20.25" hidden="1" customHeight="1">
      <c r="A471" s="110">
        <v>2060603</v>
      </c>
      <c r="B471" s="111" t="s">
        <v>454</v>
      </c>
      <c r="C471" s="120">
        <f>I487</f>
        <v>0</v>
      </c>
      <c r="D471" s="120"/>
      <c r="E471" s="113">
        <f t="shared" si="38"/>
        <v>0</v>
      </c>
      <c r="F471" s="114" t="str">
        <f t="shared" si="39"/>
        <v xml:space="preserve"> </v>
      </c>
      <c r="G471" s="101">
        <v>2060302</v>
      </c>
      <c r="H471" s="102" t="s">
        <v>437</v>
      </c>
      <c r="I471" s="98"/>
    </row>
    <row r="472" spans="1:9" ht="20.25" hidden="1" customHeight="1">
      <c r="A472" s="110">
        <v>2060699</v>
      </c>
      <c r="B472" s="111" t="s">
        <v>455</v>
      </c>
      <c r="C472" s="120">
        <f>I488</f>
        <v>0</v>
      </c>
      <c r="D472" s="120"/>
      <c r="E472" s="113">
        <f t="shared" si="38"/>
        <v>0</v>
      </c>
      <c r="F472" s="114" t="str">
        <f t="shared" si="39"/>
        <v xml:space="preserve"> </v>
      </c>
      <c r="G472" s="101">
        <v>2060303</v>
      </c>
      <c r="H472" s="102" t="s">
        <v>438</v>
      </c>
      <c r="I472" s="98"/>
    </row>
    <row r="473" spans="1:9" ht="20.25" hidden="1" customHeight="1">
      <c r="A473" s="116">
        <v>20607</v>
      </c>
      <c r="B473" s="116" t="s">
        <v>456</v>
      </c>
      <c r="C473" s="121">
        <f>SUM(C474:C479)</f>
        <v>0</v>
      </c>
      <c r="D473" s="121">
        <f>SUM(D474:D479)</f>
        <v>0</v>
      </c>
      <c r="E473" s="118">
        <f t="shared" si="38"/>
        <v>0</v>
      </c>
      <c r="F473" s="119" t="str">
        <f t="shared" si="39"/>
        <v xml:space="preserve"> </v>
      </c>
      <c r="G473" s="101">
        <v>2060304</v>
      </c>
      <c r="H473" s="102" t="s">
        <v>439</v>
      </c>
      <c r="I473" s="98"/>
    </row>
    <row r="474" spans="1:9" ht="20.25" hidden="1" customHeight="1">
      <c r="A474" s="110">
        <v>2060701</v>
      </c>
      <c r="B474" s="111" t="s">
        <v>427</v>
      </c>
      <c r="C474" s="120">
        <f t="shared" ref="C474:C479" si="40">I490</f>
        <v>0</v>
      </c>
      <c r="D474" s="120"/>
      <c r="E474" s="113">
        <f t="shared" si="38"/>
        <v>0</v>
      </c>
      <c r="F474" s="114" t="str">
        <f t="shared" si="39"/>
        <v xml:space="preserve"> </v>
      </c>
      <c r="G474" s="101">
        <v>2060399</v>
      </c>
      <c r="H474" s="102" t="s">
        <v>440</v>
      </c>
      <c r="I474" s="98"/>
    </row>
    <row r="475" spans="1:9" ht="20.25" hidden="1" customHeight="1">
      <c r="A475" s="110">
        <v>2060702</v>
      </c>
      <c r="B475" s="111" t="s">
        <v>457</v>
      </c>
      <c r="C475" s="120">
        <f t="shared" si="40"/>
        <v>0</v>
      </c>
      <c r="D475" s="120"/>
      <c r="E475" s="113">
        <f t="shared" si="38"/>
        <v>0</v>
      </c>
      <c r="F475" s="114" t="str">
        <f t="shared" si="39"/>
        <v xml:space="preserve"> </v>
      </c>
      <c r="G475" s="100">
        <v>20604</v>
      </c>
      <c r="H475" s="100" t="s">
        <v>441</v>
      </c>
      <c r="I475" s="98"/>
    </row>
    <row r="476" spans="1:9" ht="20.25" hidden="1" customHeight="1">
      <c r="A476" s="110">
        <v>2060703</v>
      </c>
      <c r="B476" s="111" t="s">
        <v>458</v>
      </c>
      <c r="C476" s="120">
        <f t="shared" si="40"/>
        <v>0</v>
      </c>
      <c r="D476" s="120"/>
      <c r="E476" s="113">
        <f t="shared" si="38"/>
        <v>0</v>
      </c>
      <c r="F476" s="114" t="str">
        <f t="shared" si="39"/>
        <v xml:space="preserve"> </v>
      </c>
      <c r="G476" s="101">
        <v>2060401</v>
      </c>
      <c r="H476" s="102" t="s">
        <v>427</v>
      </c>
      <c r="I476" s="98"/>
    </row>
    <row r="477" spans="1:9" ht="20.25" hidden="1" customHeight="1">
      <c r="A477" s="110">
        <v>2060704</v>
      </c>
      <c r="B477" s="111" t="s">
        <v>459</v>
      </c>
      <c r="C477" s="120">
        <f t="shared" si="40"/>
        <v>0</v>
      </c>
      <c r="D477" s="120"/>
      <c r="E477" s="113">
        <f t="shared" si="38"/>
        <v>0</v>
      </c>
      <c r="F477" s="114" t="str">
        <f t="shared" si="39"/>
        <v xml:space="preserve"> </v>
      </c>
      <c r="G477" s="101">
        <v>2060404</v>
      </c>
      <c r="H477" s="102" t="s">
        <v>442</v>
      </c>
      <c r="I477" s="98"/>
    </row>
    <row r="478" spans="1:9" ht="20.25" hidden="1" customHeight="1">
      <c r="A478" s="110">
        <v>2060705</v>
      </c>
      <c r="B478" s="111" t="s">
        <v>460</v>
      </c>
      <c r="C478" s="120">
        <f t="shared" si="40"/>
        <v>0</v>
      </c>
      <c r="D478" s="120"/>
      <c r="E478" s="113">
        <f t="shared" si="38"/>
        <v>0</v>
      </c>
      <c r="F478" s="114" t="str">
        <f t="shared" si="39"/>
        <v xml:space="preserve"> </v>
      </c>
      <c r="G478" s="101">
        <v>2060499</v>
      </c>
      <c r="H478" s="102" t="s">
        <v>445</v>
      </c>
      <c r="I478" s="98"/>
    </row>
    <row r="479" spans="1:9" ht="20.25" hidden="1" customHeight="1">
      <c r="A479" s="110">
        <v>2060799</v>
      </c>
      <c r="B479" s="111" t="s">
        <v>461</v>
      </c>
      <c r="C479" s="120">
        <f t="shared" si="40"/>
        <v>0</v>
      </c>
      <c r="D479" s="120"/>
      <c r="E479" s="113">
        <f t="shared" si="38"/>
        <v>0</v>
      </c>
      <c r="F479" s="114" t="str">
        <f t="shared" si="39"/>
        <v xml:space="preserve"> </v>
      </c>
      <c r="G479" s="100">
        <v>20605</v>
      </c>
      <c r="H479" s="100" t="s">
        <v>462</v>
      </c>
      <c r="I479" s="98"/>
    </row>
    <row r="480" spans="1:9" ht="20.25" hidden="1" customHeight="1">
      <c r="A480" s="116">
        <v>20608</v>
      </c>
      <c r="B480" s="116" t="s">
        <v>463</v>
      </c>
      <c r="C480" s="121">
        <f>SUM(C481:C483)</f>
        <v>0</v>
      </c>
      <c r="D480" s="121">
        <f>SUM(D481:D483)</f>
        <v>0</v>
      </c>
      <c r="E480" s="118">
        <f t="shared" si="38"/>
        <v>0</v>
      </c>
      <c r="F480" s="119" t="str">
        <f t="shared" si="39"/>
        <v xml:space="preserve"> </v>
      </c>
      <c r="G480" s="101">
        <v>2060501</v>
      </c>
      <c r="H480" s="102" t="s">
        <v>427</v>
      </c>
      <c r="I480" s="98"/>
    </row>
    <row r="481" spans="1:9" ht="20.25" hidden="1" customHeight="1">
      <c r="A481" s="110">
        <v>2060801</v>
      </c>
      <c r="B481" s="111" t="s">
        <v>464</v>
      </c>
      <c r="C481" s="120">
        <f>I497</f>
        <v>0</v>
      </c>
      <c r="D481" s="120"/>
      <c r="E481" s="113">
        <f t="shared" si="38"/>
        <v>0</v>
      </c>
      <c r="F481" s="114" t="str">
        <f t="shared" si="39"/>
        <v xml:space="preserve"> </v>
      </c>
      <c r="G481" s="101">
        <v>2060502</v>
      </c>
      <c r="H481" s="102" t="s">
        <v>448</v>
      </c>
      <c r="I481" s="98"/>
    </row>
    <row r="482" spans="1:9" ht="20.25" hidden="1" customHeight="1">
      <c r="A482" s="110">
        <v>2060802</v>
      </c>
      <c r="B482" s="111" t="s">
        <v>465</v>
      </c>
      <c r="C482" s="120">
        <f>I498</f>
        <v>0</v>
      </c>
      <c r="D482" s="120"/>
      <c r="E482" s="113">
        <f t="shared" si="38"/>
        <v>0</v>
      </c>
      <c r="F482" s="114" t="str">
        <f t="shared" si="39"/>
        <v xml:space="preserve"> </v>
      </c>
      <c r="G482" s="101">
        <v>2060503</v>
      </c>
      <c r="H482" s="102" t="s">
        <v>449</v>
      </c>
      <c r="I482" s="98"/>
    </row>
    <row r="483" spans="1:9" ht="20.25" hidden="1" customHeight="1">
      <c r="A483" s="110">
        <v>2060899</v>
      </c>
      <c r="B483" s="111" t="s">
        <v>466</v>
      </c>
      <c r="C483" s="120">
        <f>I499</f>
        <v>0</v>
      </c>
      <c r="D483" s="120"/>
      <c r="E483" s="113">
        <f t="shared" si="38"/>
        <v>0</v>
      </c>
      <c r="F483" s="114" t="str">
        <f t="shared" si="39"/>
        <v xml:space="preserve"> </v>
      </c>
      <c r="G483" s="101">
        <v>2060599</v>
      </c>
      <c r="H483" s="102" t="s">
        <v>450</v>
      </c>
      <c r="I483" s="98"/>
    </row>
    <row r="484" spans="1:9" ht="20.25" hidden="1" customHeight="1">
      <c r="A484" s="116">
        <v>20609</v>
      </c>
      <c r="B484" s="116" t="s">
        <v>467</v>
      </c>
      <c r="C484" s="121">
        <f>SUM(C485:C487)</f>
        <v>0</v>
      </c>
      <c r="D484" s="121">
        <f>SUM(D485:D487)</f>
        <v>0</v>
      </c>
      <c r="E484" s="118">
        <f t="shared" si="38"/>
        <v>0</v>
      </c>
      <c r="F484" s="119" t="str">
        <f t="shared" si="39"/>
        <v xml:space="preserve"> </v>
      </c>
      <c r="G484" s="100">
        <v>20606</v>
      </c>
      <c r="H484" s="100" t="s">
        <v>468</v>
      </c>
      <c r="I484" s="98"/>
    </row>
    <row r="485" spans="1:9" ht="20.25" hidden="1" customHeight="1">
      <c r="A485" s="110">
        <v>2060901</v>
      </c>
      <c r="B485" s="111" t="s">
        <v>469</v>
      </c>
      <c r="C485" s="120">
        <f>I501</f>
        <v>0</v>
      </c>
      <c r="D485" s="120"/>
      <c r="E485" s="113">
        <f t="shared" si="38"/>
        <v>0</v>
      </c>
      <c r="F485" s="114" t="str">
        <f t="shared" si="39"/>
        <v xml:space="preserve"> </v>
      </c>
      <c r="G485" s="101">
        <v>2060601</v>
      </c>
      <c r="H485" s="102" t="s">
        <v>452</v>
      </c>
      <c r="I485" s="98"/>
    </row>
    <row r="486" spans="1:9" ht="20.25" hidden="1" customHeight="1">
      <c r="A486" s="110">
        <v>2060902</v>
      </c>
      <c r="B486" s="111" t="s">
        <v>470</v>
      </c>
      <c r="C486" s="120">
        <f>I502</f>
        <v>0</v>
      </c>
      <c r="D486" s="120"/>
      <c r="E486" s="113">
        <f t="shared" si="38"/>
        <v>0</v>
      </c>
      <c r="F486" s="114" t="str">
        <f t="shared" si="39"/>
        <v xml:space="preserve"> </v>
      </c>
      <c r="G486" s="101">
        <v>2060602</v>
      </c>
      <c r="H486" s="102" t="s">
        <v>453</v>
      </c>
      <c r="I486" s="98"/>
    </row>
    <row r="487" spans="1:9" ht="20.25" hidden="1" customHeight="1">
      <c r="A487" s="110">
        <v>2060999</v>
      </c>
      <c r="B487" s="111" t="s">
        <v>471</v>
      </c>
      <c r="C487" s="120">
        <f>I503</f>
        <v>0</v>
      </c>
      <c r="D487" s="120"/>
      <c r="E487" s="113">
        <f t="shared" si="38"/>
        <v>0</v>
      </c>
      <c r="F487" s="114" t="str">
        <f t="shared" si="39"/>
        <v xml:space="preserve"> </v>
      </c>
      <c r="G487" s="101">
        <v>2060603</v>
      </c>
      <c r="H487" s="102" t="s">
        <v>454</v>
      </c>
      <c r="I487" s="98"/>
    </row>
    <row r="488" spans="1:9" ht="20.25" hidden="1" customHeight="1">
      <c r="A488" s="116">
        <v>20699</v>
      </c>
      <c r="B488" s="116" t="s">
        <v>472</v>
      </c>
      <c r="C488" s="117">
        <f>SUM(C489:C492)</f>
        <v>0</v>
      </c>
      <c r="D488" s="117">
        <f>SUM(D489:D492)</f>
        <v>0</v>
      </c>
      <c r="E488" s="118">
        <f t="shared" si="38"/>
        <v>0</v>
      </c>
      <c r="F488" s="119" t="str">
        <f t="shared" si="39"/>
        <v xml:space="preserve"> </v>
      </c>
      <c r="G488" s="101">
        <v>2060699</v>
      </c>
      <c r="H488" s="102" t="s">
        <v>455</v>
      </c>
      <c r="I488" s="98"/>
    </row>
    <row r="489" spans="1:9" ht="20.25" hidden="1" customHeight="1">
      <c r="A489" s="110">
        <v>2069901</v>
      </c>
      <c r="B489" s="111" t="s">
        <v>473</v>
      </c>
      <c r="C489" s="120">
        <f>I505</f>
        <v>0</v>
      </c>
      <c r="D489" s="120"/>
      <c r="E489" s="113">
        <f t="shared" si="38"/>
        <v>0</v>
      </c>
      <c r="F489" s="114" t="str">
        <f t="shared" si="39"/>
        <v xml:space="preserve"> </v>
      </c>
      <c r="G489" s="100">
        <v>20607</v>
      </c>
      <c r="H489" s="100" t="s">
        <v>456</v>
      </c>
      <c r="I489" s="98"/>
    </row>
    <row r="490" spans="1:9" ht="20.25" hidden="1" customHeight="1">
      <c r="A490" s="110">
        <v>2069902</v>
      </c>
      <c r="B490" s="111" t="s">
        <v>474</v>
      </c>
      <c r="C490" s="120">
        <f>I506</f>
        <v>0</v>
      </c>
      <c r="D490" s="120"/>
      <c r="E490" s="113">
        <f t="shared" si="38"/>
        <v>0</v>
      </c>
      <c r="F490" s="114" t="str">
        <f t="shared" si="39"/>
        <v xml:space="preserve"> </v>
      </c>
      <c r="G490" s="101">
        <v>2060701</v>
      </c>
      <c r="H490" s="102" t="s">
        <v>427</v>
      </c>
      <c r="I490" s="98"/>
    </row>
    <row r="491" spans="1:9" ht="20.25" hidden="1" customHeight="1">
      <c r="A491" s="110">
        <v>2069903</v>
      </c>
      <c r="B491" s="111" t="s">
        <v>475</v>
      </c>
      <c r="C491" s="120">
        <f>I507</f>
        <v>0</v>
      </c>
      <c r="D491" s="120"/>
      <c r="E491" s="113">
        <f t="shared" si="38"/>
        <v>0</v>
      </c>
      <c r="F491" s="114" t="str">
        <f t="shared" si="39"/>
        <v xml:space="preserve"> </v>
      </c>
      <c r="G491" s="101">
        <v>2060702</v>
      </c>
      <c r="H491" s="102" t="s">
        <v>457</v>
      </c>
      <c r="I491" s="98"/>
    </row>
    <row r="492" spans="1:9" ht="20.25" hidden="1" customHeight="1">
      <c r="A492" s="110">
        <v>2069999</v>
      </c>
      <c r="B492" s="111" t="s">
        <v>476</v>
      </c>
      <c r="C492" s="120">
        <f>I508</f>
        <v>0</v>
      </c>
      <c r="D492" s="120"/>
      <c r="E492" s="113">
        <f t="shared" si="38"/>
        <v>0</v>
      </c>
      <c r="F492" s="114" t="str">
        <f t="shared" si="39"/>
        <v xml:space="preserve"> </v>
      </c>
      <c r="G492" s="101">
        <v>2060703</v>
      </c>
      <c r="H492" s="102" t="s">
        <v>458</v>
      </c>
      <c r="I492" s="98"/>
    </row>
    <row r="493" spans="1:9" ht="20.25" customHeight="1">
      <c r="A493" s="41">
        <v>207</v>
      </c>
      <c r="B493" s="41" t="s">
        <v>477</v>
      </c>
      <c r="C493" s="158">
        <f>C494+C510+C518+C529+C538+C546</f>
        <v>538.41</v>
      </c>
      <c r="D493" s="158">
        <f>D494+D510+D518+D529+D538+D546</f>
        <v>197</v>
      </c>
      <c r="E493" s="99">
        <f t="shared" si="38"/>
        <v>-341.40999999999997</v>
      </c>
      <c r="F493" s="35">
        <f t="shared" si="39"/>
        <v>-63.410783603573485</v>
      </c>
      <c r="G493" s="101">
        <v>2060704</v>
      </c>
      <c r="H493" s="102" t="s">
        <v>459</v>
      </c>
      <c r="I493" s="98"/>
    </row>
    <row r="494" spans="1:9" ht="20.25" customHeight="1">
      <c r="A494" s="41">
        <v>20701</v>
      </c>
      <c r="B494" s="41" t="s">
        <v>478</v>
      </c>
      <c r="C494" s="158">
        <f>SUM(C495:C509)</f>
        <v>120.8</v>
      </c>
      <c r="D494" s="158">
        <f>SUM(D495:D509)</f>
        <v>97</v>
      </c>
      <c r="E494" s="99">
        <f t="shared" si="38"/>
        <v>-23.799999999999997</v>
      </c>
      <c r="F494" s="35">
        <f t="shared" si="39"/>
        <v>-19.701986754966885</v>
      </c>
      <c r="G494" s="101">
        <v>2060705</v>
      </c>
      <c r="H494" s="102" t="s">
        <v>460</v>
      </c>
      <c r="I494" s="98"/>
    </row>
    <row r="495" spans="1:9" ht="20.25" hidden="1" customHeight="1">
      <c r="A495" s="110">
        <v>2070101</v>
      </c>
      <c r="B495" s="111" t="s">
        <v>82</v>
      </c>
      <c r="C495" s="112">
        <f>I511</f>
        <v>0</v>
      </c>
      <c r="D495" s="112"/>
      <c r="E495" s="113">
        <f t="shared" si="38"/>
        <v>0</v>
      </c>
      <c r="F495" s="114" t="str">
        <f t="shared" si="39"/>
        <v xml:space="preserve"> </v>
      </c>
      <c r="G495" s="101">
        <v>2060799</v>
      </c>
      <c r="H495" s="102" t="s">
        <v>461</v>
      </c>
      <c r="I495" s="98"/>
    </row>
    <row r="496" spans="1:9" ht="20.25" hidden="1" customHeight="1">
      <c r="A496" s="110">
        <v>2070102</v>
      </c>
      <c r="B496" s="111" t="s">
        <v>83</v>
      </c>
      <c r="C496" s="112">
        <f>I512</f>
        <v>0</v>
      </c>
      <c r="D496" s="112"/>
      <c r="E496" s="113">
        <f t="shared" si="38"/>
        <v>0</v>
      </c>
      <c r="F496" s="114" t="str">
        <f t="shared" si="39"/>
        <v xml:space="preserve"> </v>
      </c>
      <c r="G496" s="100">
        <v>20608</v>
      </c>
      <c r="H496" s="100" t="s">
        <v>463</v>
      </c>
      <c r="I496" s="98"/>
    </row>
    <row r="497" spans="1:9" ht="20.25" customHeight="1">
      <c r="A497" s="42">
        <v>2070103</v>
      </c>
      <c r="B497" s="43" t="s">
        <v>84</v>
      </c>
      <c r="C497" s="159">
        <v>44</v>
      </c>
      <c r="D497" s="159">
        <v>97</v>
      </c>
      <c r="E497" s="103">
        <f t="shared" si="38"/>
        <v>53</v>
      </c>
      <c r="F497" s="37">
        <f t="shared" si="39"/>
        <v>120.45454545454545</v>
      </c>
      <c r="G497" s="101">
        <v>2060801</v>
      </c>
      <c r="H497" s="102" t="s">
        <v>464</v>
      </c>
      <c r="I497" s="98"/>
    </row>
    <row r="498" spans="1:9" ht="20.25" hidden="1" customHeight="1">
      <c r="A498" s="110">
        <v>2070104</v>
      </c>
      <c r="B498" s="111" t="s">
        <v>479</v>
      </c>
      <c r="C498" s="112">
        <f>I514</f>
        <v>0</v>
      </c>
      <c r="D498" s="112"/>
      <c r="E498" s="113">
        <f t="shared" si="38"/>
        <v>0</v>
      </c>
      <c r="F498" s="114" t="str">
        <f t="shared" si="39"/>
        <v xml:space="preserve"> </v>
      </c>
      <c r="G498" s="101">
        <v>2060802</v>
      </c>
      <c r="H498" s="102" t="s">
        <v>465</v>
      </c>
      <c r="I498" s="98"/>
    </row>
    <row r="499" spans="1:9" ht="20.25" customHeight="1">
      <c r="A499" s="42">
        <v>2070105</v>
      </c>
      <c r="B499" s="43" t="s">
        <v>480</v>
      </c>
      <c r="C499" s="159">
        <v>10</v>
      </c>
      <c r="D499" s="159"/>
      <c r="E499" s="103">
        <f t="shared" si="38"/>
        <v>-10</v>
      </c>
      <c r="F499" s="37">
        <f t="shared" si="39"/>
        <v>-100</v>
      </c>
      <c r="G499" s="101">
        <v>2060899</v>
      </c>
      <c r="H499" s="102" t="s">
        <v>466</v>
      </c>
      <c r="I499" s="98"/>
    </row>
    <row r="500" spans="1:9" ht="20.25" hidden="1" customHeight="1">
      <c r="A500" s="110">
        <v>2070106</v>
      </c>
      <c r="B500" s="111" t="s">
        <v>481</v>
      </c>
      <c r="C500" s="112">
        <f>I516</f>
        <v>0</v>
      </c>
      <c r="D500" s="112"/>
      <c r="E500" s="113">
        <f t="shared" si="38"/>
        <v>0</v>
      </c>
      <c r="F500" s="114" t="str">
        <f t="shared" si="39"/>
        <v xml:space="preserve"> </v>
      </c>
      <c r="G500" s="100">
        <v>20609</v>
      </c>
      <c r="H500" s="100" t="s">
        <v>482</v>
      </c>
      <c r="I500" s="98"/>
    </row>
    <row r="501" spans="1:9" ht="20.25" hidden="1" customHeight="1">
      <c r="A501" s="110">
        <v>2070107</v>
      </c>
      <c r="B501" s="111" t="s">
        <v>483</v>
      </c>
      <c r="C501" s="112">
        <f>I517</f>
        <v>0</v>
      </c>
      <c r="D501" s="112"/>
      <c r="E501" s="113">
        <f t="shared" si="38"/>
        <v>0</v>
      </c>
      <c r="F501" s="114" t="str">
        <f t="shared" si="39"/>
        <v xml:space="preserve"> </v>
      </c>
      <c r="G501" s="101">
        <v>2060901</v>
      </c>
      <c r="H501" s="102" t="s">
        <v>469</v>
      </c>
      <c r="I501" s="98"/>
    </row>
    <row r="502" spans="1:9" ht="20.25" hidden="1" customHeight="1">
      <c r="A502" s="110">
        <v>2070108</v>
      </c>
      <c r="B502" s="111" t="s">
        <v>484</v>
      </c>
      <c r="C502" s="112">
        <f>I518</f>
        <v>0</v>
      </c>
      <c r="D502" s="112"/>
      <c r="E502" s="113">
        <f t="shared" si="38"/>
        <v>0</v>
      </c>
      <c r="F502" s="114" t="str">
        <f t="shared" si="39"/>
        <v xml:space="preserve"> </v>
      </c>
      <c r="G502" s="101">
        <v>2060902</v>
      </c>
      <c r="H502" s="102" t="s">
        <v>470</v>
      </c>
      <c r="I502" s="98"/>
    </row>
    <row r="503" spans="1:9" ht="20.25" customHeight="1">
      <c r="A503" s="42">
        <v>2070109</v>
      </c>
      <c r="B503" s="43" t="s">
        <v>485</v>
      </c>
      <c r="C503" s="159">
        <v>20</v>
      </c>
      <c r="D503" s="159"/>
      <c r="E503" s="103">
        <f t="shared" si="38"/>
        <v>-20</v>
      </c>
      <c r="F503" s="37">
        <f t="shared" si="39"/>
        <v>-100</v>
      </c>
      <c r="G503" s="101">
        <v>2060999</v>
      </c>
      <c r="H503" s="102" t="s">
        <v>471</v>
      </c>
      <c r="I503" s="98"/>
    </row>
    <row r="504" spans="1:9" ht="20.25" hidden="1" customHeight="1">
      <c r="A504" s="110">
        <v>2070110</v>
      </c>
      <c r="B504" s="111" t="s">
        <v>486</v>
      </c>
      <c r="C504" s="112">
        <f>I520</f>
        <v>0</v>
      </c>
      <c r="D504" s="112"/>
      <c r="E504" s="113">
        <f t="shared" si="38"/>
        <v>0</v>
      </c>
      <c r="F504" s="114" t="str">
        <f t="shared" si="39"/>
        <v xml:space="preserve"> </v>
      </c>
      <c r="G504" s="100">
        <v>20699</v>
      </c>
      <c r="H504" s="100" t="s">
        <v>472</v>
      </c>
      <c r="I504" s="98"/>
    </row>
    <row r="505" spans="1:9" ht="20.25" hidden="1" customHeight="1">
      <c r="A505" s="110">
        <v>2070111</v>
      </c>
      <c r="B505" s="111" t="s">
        <v>487</v>
      </c>
      <c r="C505" s="112">
        <f>I521</f>
        <v>0</v>
      </c>
      <c r="D505" s="112"/>
      <c r="E505" s="113">
        <f t="shared" si="38"/>
        <v>0</v>
      </c>
      <c r="F505" s="114" t="str">
        <f t="shared" si="39"/>
        <v xml:space="preserve"> </v>
      </c>
      <c r="G505" s="101">
        <v>2069901</v>
      </c>
      <c r="H505" s="102" t="s">
        <v>473</v>
      </c>
      <c r="I505" s="98"/>
    </row>
    <row r="506" spans="1:9" ht="20.25" hidden="1" customHeight="1">
      <c r="A506" s="110">
        <v>2070112</v>
      </c>
      <c r="B506" s="111" t="s">
        <v>488</v>
      </c>
      <c r="C506" s="112">
        <f>I522</f>
        <v>0</v>
      </c>
      <c r="D506" s="112"/>
      <c r="E506" s="113">
        <f t="shared" si="38"/>
        <v>0</v>
      </c>
      <c r="F506" s="114" t="str">
        <f t="shared" si="39"/>
        <v xml:space="preserve"> </v>
      </c>
      <c r="G506" s="101">
        <v>2069902</v>
      </c>
      <c r="H506" s="102" t="s">
        <v>474</v>
      </c>
      <c r="I506" s="98"/>
    </row>
    <row r="507" spans="1:9" ht="20.25" hidden="1" customHeight="1">
      <c r="A507" s="110">
        <v>2070113</v>
      </c>
      <c r="B507" s="111" t="s">
        <v>489</v>
      </c>
      <c r="C507" s="112">
        <f>I523</f>
        <v>0</v>
      </c>
      <c r="D507" s="112"/>
      <c r="E507" s="113">
        <f t="shared" si="38"/>
        <v>0</v>
      </c>
      <c r="F507" s="114" t="str">
        <f t="shared" si="39"/>
        <v xml:space="preserve"> </v>
      </c>
      <c r="G507" s="101">
        <v>2069903</v>
      </c>
      <c r="H507" s="102" t="s">
        <v>475</v>
      </c>
      <c r="I507" s="98"/>
    </row>
    <row r="508" spans="1:9" ht="20.25" customHeight="1">
      <c r="A508" s="42">
        <v>2070114</v>
      </c>
      <c r="B508" s="43" t="s">
        <v>490</v>
      </c>
      <c r="C508" s="159">
        <v>25</v>
      </c>
      <c r="D508" s="159"/>
      <c r="E508" s="103">
        <f t="shared" si="38"/>
        <v>-25</v>
      </c>
      <c r="F508" s="37">
        <f t="shared" si="39"/>
        <v>-100</v>
      </c>
      <c r="G508" s="101">
        <v>2069999</v>
      </c>
      <c r="H508" s="102" t="s">
        <v>476</v>
      </c>
      <c r="I508" s="98"/>
    </row>
    <row r="509" spans="1:9" ht="20.25" customHeight="1">
      <c r="A509" s="42">
        <v>2070199</v>
      </c>
      <c r="B509" s="43" t="s">
        <v>491</v>
      </c>
      <c r="C509" s="159">
        <v>21.8</v>
      </c>
      <c r="D509" s="159"/>
      <c r="E509" s="103">
        <f t="shared" si="38"/>
        <v>-21.8</v>
      </c>
      <c r="F509" s="37">
        <f t="shared" si="39"/>
        <v>-100</v>
      </c>
      <c r="G509" s="100">
        <v>207</v>
      </c>
      <c r="H509" s="100" t="s">
        <v>477</v>
      </c>
      <c r="I509" s="98"/>
    </row>
    <row r="510" spans="1:9" ht="20.25" customHeight="1">
      <c r="A510" s="41">
        <v>20702</v>
      </c>
      <c r="B510" s="41" t="s">
        <v>492</v>
      </c>
      <c r="C510" s="158">
        <f>SUM(C511:C517)</f>
        <v>3.7199999999999998</v>
      </c>
      <c r="D510" s="158">
        <f>SUM(D511:D517)</f>
        <v>0</v>
      </c>
      <c r="E510" s="99">
        <f t="shared" si="38"/>
        <v>-3.7199999999999998</v>
      </c>
      <c r="F510" s="35">
        <f t="shared" si="39"/>
        <v>-100</v>
      </c>
      <c r="G510" s="100">
        <v>20701</v>
      </c>
      <c r="H510" s="100" t="s">
        <v>478</v>
      </c>
      <c r="I510" s="98"/>
    </row>
    <row r="511" spans="1:9" ht="20.25" hidden="1" customHeight="1">
      <c r="A511" s="110">
        <v>2070201</v>
      </c>
      <c r="B511" s="111" t="s">
        <v>82</v>
      </c>
      <c r="C511" s="120">
        <f>I527</f>
        <v>0</v>
      </c>
      <c r="D511" s="120"/>
      <c r="E511" s="113">
        <f t="shared" si="38"/>
        <v>0</v>
      </c>
      <c r="F511" s="114" t="str">
        <f t="shared" si="39"/>
        <v xml:space="preserve"> </v>
      </c>
      <c r="G511" s="101">
        <v>2070101</v>
      </c>
      <c r="H511" s="102" t="s">
        <v>82</v>
      </c>
      <c r="I511" s="98"/>
    </row>
    <row r="512" spans="1:9" ht="20.25" hidden="1" customHeight="1">
      <c r="A512" s="110">
        <v>2070202</v>
      </c>
      <c r="B512" s="111" t="s">
        <v>83</v>
      </c>
      <c r="C512" s="120">
        <f>I528</f>
        <v>0</v>
      </c>
      <c r="D512" s="120"/>
      <c r="E512" s="113">
        <f t="shared" si="38"/>
        <v>0</v>
      </c>
      <c r="F512" s="114" t="str">
        <f t="shared" si="39"/>
        <v xml:space="preserve"> </v>
      </c>
      <c r="G512" s="101">
        <v>2070102</v>
      </c>
      <c r="H512" s="102" t="s">
        <v>83</v>
      </c>
      <c r="I512" s="98"/>
    </row>
    <row r="513" spans="1:9" ht="20.25" hidden="1" customHeight="1">
      <c r="A513" s="110">
        <v>2070203</v>
      </c>
      <c r="B513" s="111" t="s">
        <v>84</v>
      </c>
      <c r="C513" s="120">
        <f>I529</f>
        <v>0</v>
      </c>
      <c r="D513" s="120"/>
      <c r="E513" s="113">
        <f t="shared" si="38"/>
        <v>0</v>
      </c>
      <c r="F513" s="114" t="str">
        <f t="shared" si="39"/>
        <v xml:space="preserve"> </v>
      </c>
      <c r="G513" s="101">
        <v>2070103</v>
      </c>
      <c r="H513" s="102" t="s">
        <v>84</v>
      </c>
      <c r="I513" s="98"/>
    </row>
    <row r="514" spans="1:9" ht="20.25" hidden="1" customHeight="1">
      <c r="A514" s="110">
        <v>2070204</v>
      </c>
      <c r="B514" s="111" t="s">
        <v>493</v>
      </c>
      <c r="C514" s="120">
        <f>I530</f>
        <v>0</v>
      </c>
      <c r="D514" s="120"/>
      <c r="E514" s="113">
        <f t="shared" si="38"/>
        <v>0</v>
      </c>
      <c r="F514" s="114" t="str">
        <f t="shared" si="39"/>
        <v xml:space="preserve"> </v>
      </c>
      <c r="G514" s="101">
        <v>2070104</v>
      </c>
      <c r="H514" s="102" t="s">
        <v>479</v>
      </c>
      <c r="I514" s="98"/>
    </row>
    <row r="515" spans="1:9" ht="20.25" customHeight="1">
      <c r="A515" s="42">
        <v>2070205</v>
      </c>
      <c r="B515" s="43" t="s">
        <v>494</v>
      </c>
      <c r="C515" s="160">
        <v>0.72</v>
      </c>
      <c r="D515" s="160"/>
      <c r="E515" s="103">
        <f t="shared" si="38"/>
        <v>-0.72</v>
      </c>
      <c r="F515" s="37">
        <f t="shared" si="39"/>
        <v>-100</v>
      </c>
      <c r="G515" s="101">
        <v>2070105</v>
      </c>
      <c r="H515" s="102" t="s">
        <v>480</v>
      </c>
      <c r="I515" s="98"/>
    </row>
    <row r="516" spans="1:9" ht="20.25" hidden="1" customHeight="1">
      <c r="A516" s="110">
        <v>2070206</v>
      </c>
      <c r="B516" s="111" t="s">
        <v>495</v>
      </c>
      <c r="C516" s="120">
        <f>I532</f>
        <v>0</v>
      </c>
      <c r="D516" s="120"/>
      <c r="E516" s="113">
        <f t="shared" si="38"/>
        <v>0</v>
      </c>
      <c r="F516" s="114" t="str">
        <f t="shared" si="39"/>
        <v xml:space="preserve"> </v>
      </c>
      <c r="G516" s="101">
        <v>2070106</v>
      </c>
      <c r="H516" s="102" t="s">
        <v>481</v>
      </c>
      <c r="I516" s="98"/>
    </row>
    <row r="517" spans="1:9" ht="20.25" customHeight="1">
      <c r="A517" s="42">
        <v>2070299</v>
      </c>
      <c r="B517" s="43" t="s">
        <v>496</v>
      </c>
      <c r="C517" s="160">
        <v>3</v>
      </c>
      <c r="D517" s="160"/>
      <c r="E517" s="103">
        <f t="shared" si="38"/>
        <v>-3</v>
      </c>
      <c r="F517" s="37">
        <f t="shared" si="39"/>
        <v>-100</v>
      </c>
      <c r="G517" s="101">
        <v>2070107</v>
      </c>
      <c r="H517" s="102" t="s">
        <v>483</v>
      </c>
      <c r="I517" s="98"/>
    </row>
    <row r="518" spans="1:9" ht="20.25" hidden="1" customHeight="1">
      <c r="A518" s="116">
        <v>20703</v>
      </c>
      <c r="B518" s="116" t="s">
        <v>497</v>
      </c>
      <c r="C518" s="117">
        <f>SUM(C519:C528)</f>
        <v>0</v>
      </c>
      <c r="D518" s="117">
        <f>SUM(D519:D528)</f>
        <v>0</v>
      </c>
      <c r="E518" s="118">
        <f t="shared" si="38"/>
        <v>0</v>
      </c>
      <c r="F518" s="119" t="str">
        <f t="shared" si="39"/>
        <v xml:space="preserve"> </v>
      </c>
      <c r="G518" s="101">
        <v>2070108</v>
      </c>
      <c r="H518" s="102" t="s">
        <v>484</v>
      </c>
      <c r="I518" s="98"/>
    </row>
    <row r="519" spans="1:9" ht="20.25" hidden="1" customHeight="1">
      <c r="A519" s="110">
        <v>2070301</v>
      </c>
      <c r="B519" s="111" t="s">
        <v>82</v>
      </c>
      <c r="C519" s="112">
        <f t="shared" ref="C519:C528" si="41">I535</f>
        <v>0</v>
      </c>
      <c r="D519" s="112"/>
      <c r="E519" s="113">
        <f t="shared" ref="E519:E582" si="42">D519-C519</f>
        <v>0</v>
      </c>
      <c r="F519" s="114" t="str">
        <f t="shared" ref="F519:F582" si="43">IF(C519&lt;&gt;0,E519/C519*100," ")</f>
        <v xml:space="preserve"> </v>
      </c>
      <c r="G519" s="101">
        <v>2070109</v>
      </c>
      <c r="H519" s="102" t="s">
        <v>485</v>
      </c>
      <c r="I519" s="98"/>
    </row>
    <row r="520" spans="1:9" ht="20.25" hidden="1" customHeight="1">
      <c r="A520" s="110">
        <v>2070302</v>
      </c>
      <c r="B520" s="111" t="s">
        <v>83</v>
      </c>
      <c r="C520" s="112">
        <f t="shared" si="41"/>
        <v>0</v>
      </c>
      <c r="D520" s="112"/>
      <c r="E520" s="113">
        <f t="shared" si="42"/>
        <v>0</v>
      </c>
      <c r="F520" s="114" t="str">
        <f t="shared" si="43"/>
        <v xml:space="preserve"> </v>
      </c>
      <c r="G520" s="101">
        <v>2070110</v>
      </c>
      <c r="H520" s="102" t="s">
        <v>486</v>
      </c>
      <c r="I520" s="98"/>
    </row>
    <row r="521" spans="1:9" ht="20.25" hidden="1" customHeight="1">
      <c r="A521" s="110">
        <v>2070303</v>
      </c>
      <c r="B521" s="111" t="s">
        <v>84</v>
      </c>
      <c r="C521" s="112">
        <f t="shared" si="41"/>
        <v>0</v>
      </c>
      <c r="D521" s="112"/>
      <c r="E521" s="113">
        <f t="shared" si="42"/>
        <v>0</v>
      </c>
      <c r="F521" s="114" t="str">
        <f t="shared" si="43"/>
        <v xml:space="preserve"> </v>
      </c>
      <c r="G521" s="101">
        <v>2070111</v>
      </c>
      <c r="H521" s="102" t="s">
        <v>487</v>
      </c>
      <c r="I521" s="98"/>
    </row>
    <row r="522" spans="1:9" ht="20.25" hidden="1" customHeight="1">
      <c r="A522" s="110">
        <v>2070304</v>
      </c>
      <c r="B522" s="111" t="s">
        <v>498</v>
      </c>
      <c r="C522" s="112">
        <f t="shared" si="41"/>
        <v>0</v>
      </c>
      <c r="D522" s="112"/>
      <c r="E522" s="113">
        <f t="shared" si="42"/>
        <v>0</v>
      </c>
      <c r="F522" s="114" t="str">
        <f t="shared" si="43"/>
        <v xml:space="preserve"> </v>
      </c>
      <c r="G522" s="101">
        <v>2070112</v>
      </c>
      <c r="H522" s="102" t="s">
        <v>488</v>
      </c>
      <c r="I522" s="98"/>
    </row>
    <row r="523" spans="1:9" ht="20.25" hidden="1" customHeight="1">
      <c r="A523" s="110">
        <v>2070305</v>
      </c>
      <c r="B523" s="111" t="s">
        <v>499</v>
      </c>
      <c r="C523" s="112">
        <f t="shared" si="41"/>
        <v>0</v>
      </c>
      <c r="D523" s="112"/>
      <c r="E523" s="113">
        <f t="shared" si="42"/>
        <v>0</v>
      </c>
      <c r="F523" s="114" t="str">
        <f t="shared" si="43"/>
        <v xml:space="preserve"> </v>
      </c>
      <c r="G523" s="101">
        <v>2070113</v>
      </c>
      <c r="H523" s="102" t="s">
        <v>489</v>
      </c>
      <c r="I523" s="98"/>
    </row>
    <row r="524" spans="1:9" ht="20.25" hidden="1" customHeight="1">
      <c r="A524" s="110">
        <v>2070306</v>
      </c>
      <c r="B524" s="111" t="s">
        <v>500</v>
      </c>
      <c r="C524" s="112">
        <f t="shared" si="41"/>
        <v>0</v>
      </c>
      <c r="D524" s="112"/>
      <c r="E524" s="113">
        <f t="shared" si="42"/>
        <v>0</v>
      </c>
      <c r="F524" s="114" t="str">
        <f t="shared" si="43"/>
        <v xml:space="preserve"> </v>
      </c>
      <c r="G524" s="101">
        <v>2070114</v>
      </c>
      <c r="H524" s="102" t="s">
        <v>490</v>
      </c>
      <c r="I524" s="98"/>
    </row>
    <row r="525" spans="1:9" ht="20.25" hidden="1" customHeight="1">
      <c r="A525" s="110">
        <v>2070307</v>
      </c>
      <c r="B525" s="111" t="s">
        <v>501</v>
      </c>
      <c r="C525" s="112">
        <f t="shared" si="41"/>
        <v>0</v>
      </c>
      <c r="D525" s="112"/>
      <c r="E525" s="113">
        <f t="shared" si="42"/>
        <v>0</v>
      </c>
      <c r="F525" s="114" t="str">
        <f t="shared" si="43"/>
        <v xml:space="preserve"> </v>
      </c>
      <c r="G525" s="101">
        <v>2070199</v>
      </c>
      <c r="H525" s="102" t="s">
        <v>491</v>
      </c>
      <c r="I525" s="98"/>
    </row>
    <row r="526" spans="1:9" ht="20.25" hidden="1" customHeight="1">
      <c r="A526" s="110">
        <v>2070308</v>
      </c>
      <c r="B526" s="111" t="s">
        <v>502</v>
      </c>
      <c r="C526" s="112">
        <f t="shared" si="41"/>
        <v>0</v>
      </c>
      <c r="D526" s="112"/>
      <c r="E526" s="113">
        <f t="shared" si="42"/>
        <v>0</v>
      </c>
      <c r="F526" s="114" t="str">
        <f t="shared" si="43"/>
        <v xml:space="preserve"> </v>
      </c>
      <c r="G526" s="100">
        <v>20702</v>
      </c>
      <c r="H526" s="100" t="s">
        <v>492</v>
      </c>
      <c r="I526" s="98"/>
    </row>
    <row r="527" spans="1:9" ht="20.25" hidden="1" customHeight="1">
      <c r="A527" s="110">
        <v>2070309</v>
      </c>
      <c r="B527" s="111" t="s">
        <v>503</v>
      </c>
      <c r="C527" s="112">
        <f t="shared" si="41"/>
        <v>0</v>
      </c>
      <c r="D527" s="112"/>
      <c r="E527" s="113">
        <f t="shared" si="42"/>
        <v>0</v>
      </c>
      <c r="F527" s="114" t="str">
        <f t="shared" si="43"/>
        <v xml:space="preserve"> </v>
      </c>
      <c r="G527" s="101">
        <v>2070201</v>
      </c>
      <c r="H527" s="102" t="s">
        <v>82</v>
      </c>
      <c r="I527" s="98"/>
    </row>
    <row r="528" spans="1:9" ht="20.25" hidden="1" customHeight="1">
      <c r="A528" s="110">
        <v>2070399</v>
      </c>
      <c r="B528" s="111" t="s">
        <v>504</v>
      </c>
      <c r="C528" s="112">
        <f t="shared" si="41"/>
        <v>0</v>
      </c>
      <c r="D528" s="112"/>
      <c r="E528" s="113">
        <f t="shared" si="42"/>
        <v>0</v>
      </c>
      <c r="F528" s="114" t="str">
        <f t="shared" si="43"/>
        <v xml:space="preserve"> </v>
      </c>
      <c r="G528" s="101">
        <v>2070202</v>
      </c>
      <c r="H528" s="102" t="s">
        <v>83</v>
      </c>
      <c r="I528" s="98"/>
    </row>
    <row r="529" spans="1:9" ht="20.25" hidden="1" customHeight="1">
      <c r="A529" s="116">
        <v>20706</v>
      </c>
      <c r="B529" s="116" t="s">
        <v>505</v>
      </c>
      <c r="C529" s="117">
        <f>SUM(C530:C537)</f>
        <v>0</v>
      </c>
      <c r="D529" s="117">
        <f>SUM(D530:D537)</f>
        <v>0</v>
      </c>
      <c r="E529" s="118">
        <f t="shared" si="42"/>
        <v>0</v>
      </c>
      <c r="F529" s="119" t="str">
        <f t="shared" si="43"/>
        <v xml:space="preserve"> </v>
      </c>
      <c r="G529" s="101">
        <v>2070203</v>
      </c>
      <c r="H529" s="102" t="s">
        <v>84</v>
      </c>
      <c r="I529" s="98"/>
    </row>
    <row r="530" spans="1:9" ht="20.25" hidden="1" customHeight="1">
      <c r="A530" s="110">
        <v>2070601</v>
      </c>
      <c r="B530" s="111" t="s">
        <v>82</v>
      </c>
      <c r="C530" s="120">
        <f t="shared" ref="C530:C537" si="44">I546</f>
        <v>0</v>
      </c>
      <c r="D530" s="120"/>
      <c r="E530" s="113">
        <f t="shared" si="42"/>
        <v>0</v>
      </c>
      <c r="F530" s="114" t="str">
        <f t="shared" si="43"/>
        <v xml:space="preserve"> </v>
      </c>
      <c r="G530" s="101">
        <v>2070204</v>
      </c>
      <c r="H530" s="102" t="s">
        <v>493</v>
      </c>
      <c r="I530" s="98"/>
    </row>
    <row r="531" spans="1:9" ht="20.25" hidden="1" customHeight="1">
      <c r="A531" s="110">
        <v>2070602</v>
      </c>
      <c r="B531" s="111" t="s">
        <v>83</v>
      </c>
      <c r="C531" s="120">
        <f t="shared" si="44"/>
        <v>0</v>
      </c>
      <c r="D531" s="120"/>
      <c r="E531" s="113">
        <f t="shared" si="42"/>
        <v>0</v>
      </c>
      <c r="F531" s="114" t="str">
        <f t="shared" si="43"/>
        <v xml:space="preserve"> </v>
      </c>
      <c r="G531" s="101">
        <v>2070205</v>
      </c>
      <c r="H531" s="102" t="s">
        <v>494</v>
      </c>
      <c r="I531" s="98"/>
    </row>
    <row r="532" spans="1:9" ht="20.25" hidden="1" customHeight="1">
      <c r="A532" s="110">
        <v>2070603</v>
      </c>
      <c r="B532" s="111" t="s">
        <v>84</v>
      </c>
      <c r="C532" s="120">
        <f t="shared" si="44"/>
        <v>0</v>
      </c>
      <c r="D532" s="120"/>
      <c r="E532" s="113">
        <f t="shared" si="42"/>
        <v>0</v>
      </c>
      <c r="F532" s="114" t="str">
        <f t="shared" si="43"/>
        <v xml:space="preserve"> </v>
      </c>
      <c r="G532" s="101">
        <v>2070206</v>
      </c>
      <c r="H532" s="102" t="s">
        <v>495</v>
      </c>
      <c r="I532" s="98"/>
    </row>
    <row r="533" spans="1:9" ht="20.25" hidden="1" customHeight="1">
      <c r="A533" s="110">
        <v>2070604</v>
      </c>
      <c r="B533" s="111" t="s">
        <v>506</v>
      </c>
      <c r="C533" s="120">
        <f t="shared" si="44"/>
        <v>0</v>
      </c>
      <c r="D533" s="120"/>
      <c r="E533" s="113">
        <f t="shared" si="42"/>
        <v>0</v>
      </c>
      <c r="F533" s="114" t="str">
        <f t="shared" si="43"/>
        <v xml:space="preserve"> </v>
      </c>
      <c r="G533" s="101">
        <v>2070299</v>
      </c>
      <c r="H533" s="102" t="s">
        <v>496</v>
      </c>
      <c r="I533" s="98"/>
    </row>
    <row r="534" spans="1:9" ht="20.25" hidden="1" customHeight="1">
      <c r="A534" s="110">
        <v>2070605</v>
      </c>
      <c r="B534" s="111" t="s">
        <v>507</v>
      </c>
      <c r="C534" s="120">
        <f t="shared" si="44"/>
        <v>0</v>
      </c>
      <c r="D534" s="120"/>
      <c r="E534" s="113">
        <f t="shared" si="42"/>
        <v>0</v>
      </c>
      <c r="F534" s="114" t="str">
        <f t="shared" si="43"/>
        <v xml:space="preserve"> </v>
      </c>
      <c r="G534" s="100">
        <v>20703</v>
      </c>
      <c r="H534" s="100" t="s">
        <v>497</v>
      </c>
      <c r="I534" s="98"/>
    </row>
    <row r="535" spans="1:9" ht="20.25" hidden="1" customHeight="1">
      <c r="A535" s="110">
        <v>2070606</v>
      </c>
      <c r="B535" s="111" t="s">
        <v>508</v>
      </c>
      <c r="C535" s="120">
        <f t="shared" si="44"/>
        <v>0</v>
      </c>
      <c r="D535" s="120"/>
      <c r="E535" s="113">
        <f t="shared" si="42"/>
        <v>0</v>
      </c>
      <c r="F535" s="114" t="str">
        <f t="shared" si="43"/>
        <v xml:space="preserve"> </v>
      </c>
      <c r="G535" s="101">
        <v>2070301</v>
      </c>
      <c r="H535" s="102" t="s">
        <v>82</v>
      </c>
      <c r="I535" s="98"/>
    </row>
    <row r="536" spans="1:9" ht="20.25" hidden="1" customHeight="1">
      <c r="A536" s="110">
        <v>2070607</v>
      </c>
      <c r="B536" s="111" t="s">
        <v>509</v>
      </c>
      <c r="C536" s="120">
        <f t="shared" si="44"/>
        <v>0</v>
      </c>
      <c r="D536" s="120"/>
      <c r="E536" s="113">
        <f t="shared" si="42"/>
        <v>0</v>
      </c>
      <c r="F536" s="114" t="str">
        <f t="shared" si="43"/>
        <v xml:space="preserve"> </v>
      </c>
      <c r="G536" s="101">
        <v>2070302</v>
      </c>
      <c r="H536" s="102" t="s">
        <v>83</v>
      </c>
      <c r="I536" s="98"/>
    </row>
    <row r="537" spans="1:9" ht="20.25" hidden="1" customHeight="1">
      <c r="A537" s="110">
        <v>2070699</v>
      </c>
      <c r="B537" s="111" t="s">
        <v>510</v>
      </c>
      <c r="C537" s="120">
        <f t="shared" si="44"/>
        <v>0</v>
      </c>
      <c r="D537" s="120"/>
      <c r="E537" s="113">
        <f t="shared" si="42"/>
        <v>0</v>
      </c>
      <c r="F537" s="114" t="str">
        <f t="shared" si="43"/>
        <v xml:space="preserve"> </v>
      </c>
      <c r="G537" s="101">
        <v>2070303</v>
      </c>
      <c r="H537" s="102" t="s">
        <v>84</v>
      </c>
      <c r="I537" s="98"/>
    </row>
    <row r="538" spans="1:9" ht="20.25" hidden="1" customHeight="1">
      <c r="A538" s="116">
        <v>20708</v>
      </c>
      <c r="B538" s="116" t="s">
        <v>511</v>
      </c>
      <c r="C538" s="117">
        <f>SUM(C539:C545)</f>
        <v>0</v>
      </c>
      <c r="D538" s="117">
        <f>SUM(D539:D545)</f>
        <v>0</v>
      </c>
      <c r="E538" s="118">
        <f t="shared" si="42"/>
        <v>0</v>
      </c>
      <c r="F538" s="119" t="str">
        <f t="shared" si="43"/>
        <v xml:space="preserve"> </v>
      </c>
      <c r="G538" s="101">
        <v>2070304</v>
      </c>
      <c r="H538" s="102" t="s">
        <v>498</v>
      </c>
      <c r="I538" s="98"/>
    </row>
    <row r="539" spans="1:9" ht="20.25" hidden="1" customHeight="1">
      <c r="A539" s="110">
        <v>2070801</v>
      </c>
      <c r="B539" s="111" t="s">
        <v>82</v>
      </c>
      <c r="C539" s="120">
        <f>I555</f>
        <v>0</v>
      </c>
      <c r="D539" s="120"/>
      <c r="E539" s="113">
        <f t="shared" si="42"/>
        <v>0</v>
      </c>
      <c r="F539" s="114" t="str">
        <f t="shared" si="43"/>
        <v xml:space="preserve"> </v>
      </c>
      <c r="G539" s="101">
        <v>2070305</v>
      </c>
      <c r="H539" s="102" t="s">
        <v>499</v>
      </c>
      <c r="I539" s="98"/>
    </row>
    <row r="540" spans="1:9" ht="20.25" hidden="1" customHeight="1">
      <c r="A540" s="110">
        <v>2070802</v>
      </c>
      <c r="B540" s="111" t="s">
        <v>83</v>
      </c>
      <c r="C540" s="120">
        <f>I556</f>
        <v>0</v>
      </c>
      <c r="D540" s="120"/>
      <c r="E540" s="113">
        <f t="shared" si="42"/>
        <v>0</v>
      </c>
      <c r="F540" s="114" t="str">
        <f t="shared" si="43"/>
        <v xml:space="preserve"> </v>
      </c>
      <c r="G540" s="101">
        <v>2070306</v>
      </c>
      <c r="H540" s="102" t="s">
        <v>500</v>
      </c>
      <c r="I540" s="98"/>
    </row>
    <row r="541" spans="1:9" ht="20.25" hidden="1" customHeight="1">
      <c r="A541" s="110">
        <v>2070803</v>
      </c>
      <c r="B541" s="111" t="s">
        <v>84</v>
      </c>
      <c r="C541" s="120">
        <f>I557</f>
        <v>0</v>
      </c>
      <c r="D541" s="120"/>
      <c r="E541" s="113">
        <f t="shared" si="42"/>
        <v>0</v>
      </c>
      <c r="F541" s="114" t="str">
        <f t="shared" si="43"/>
        <v xml:space="preserve"> </v>
      </c>
      <c r="G541" s="101">
        <v>2070307</v>
      </c>
      <c r="H541" s="102" t="s">
        <v>501</v>
      </c>
      <c r="I541" s="98"/>
    </row>
    <row r="542" spans="1:9" ht="20.25" hidden="1" customHeight="1">
      <c r="A542" s="110">
        <v>2070806</v>
      </c>
      <c r="B542" s="111" t="s">
        <v>512</v>
      </c>
      <c r="C542" s="112">
        <f>I560</f>
        <v>0</v>
      </c>
      <c r="D542" s="120"/>
      <c r="E542" s="113">
        <f t="shared" si="42"/>
        <v>0</v>
      </c>
      <c r="F542" s="114" t="str">
        <f t="shared" si="43"/>
        <v xml:space="preserve"> </v>
      </c>
      <c r="G542" s="101">
        <v>2070308</v>
      </c>
      <c r="H542" s="102" t="s">
        <v>502</v>
      </c>
      <c r="I542" s="98"/>
    </row>
    <row r="543" spans="1:9" s="106" customFormat="1" ht="20.25" hidden="1" customHeight="1">
      <c r="A543" s="122">
        <v>2070807</v>
      </c>
      <c r="B543" s="123" t="s">
        <v>513</v>
      </c>
      <c r="C543" s="112">
        <v>0</v>
      </c>
      <c r="D543" s="120"/>
      <c r="E543" s="113">
        <f t="shared" si="42"/>
        <v>0</v>
      </c>
      <c r="F543" s="114" t="str">
        <f t="shared" si="43"/>
        <v xml:space="preserve"> </v>
      </c>
      <c r="G543" s="104">
        <v>2070309</v>
      </c>
      <c r="H543" s="105" t="s">
        <v>503</v>
      </c>
      <c r="I543" s="98"/>
    </row>
    <row r="544" spans="1:9" ht="20.25" hidden="1" customHeight="1">
      <c r="A544" s="110">
        <v>2070808</v>
      </c>
      <c r="B544" s="111" t="s">
        <v>514</v>
      </c>
      <c r="C544" s="112">
        <f>I558+I559</f>
        <v>0</v>
      </c>
      <c r="D544" s="120"/>
      <c r="E544" s="113">
        <f t="shared" si="42"/>
        <v>0</v>
      </c>
      <c r="F544" s="114" t="str">
        <f t="shared" si="43"/>
        <v xml:space="preserve"> </v>
      </c>
      <c r="G544" s="101">
        <v>2070399</v>
      </c>
      <c r="H544" s="102" t="s">
        <v>504</v>
      </c>
      <c r="I544" s="98"/>
    </row>
    <row r="545" spans="1:9" ht="20.25" hidden="1" customHeight="1">
      <c r="A545" s="110">
        <v>2070899</v>
      </c>
      <c r="B545" s="111" t="s">
        <v>515</v>
      </c>
      <c r="C545" s="112">
        <f>I561</f>
        <v>0</v>
      </c>
      <c r="D545" s="120"/>
      <c r="E545" s="113">
        <f t="shared" si="42"/>
        <v>0</v>
      </c>
      <c r="F545" s="114" t="str">
        <f t="shared" si="43"/>
        <v xml:space="preserve"> </v>
      </c>
      <c r="G545" s="100">
        <v>20706</v>
      </c>
      <c r="H545" s="100" t="s">
        <v>505</v>
      </c>
      <c r="I545" s="98"/>
    </row>
    <row r="546" spans="1:9" ht="20.25" customHeight="1">
      <c r="A546" s="41">
        <v>20799</v>
      </c>
      <c r="B546" s="41" t="s">
        <v>516</v>
      </c>
      <c r="C546" s="158">
        <f>SUM(C547:C549)</f>
        <v>413.89</v>
      </c>
      <c r="D546" s="158">
        <f>SUM(D547:D549)</f>
        <v>100</v>
      </c>
      <c r="E546" s="99">
        <f t="shared" si="42"/>
        <v>-313.89</v>
      </c>
      <c r="F546" s="35">
        <f t="shared" si="43"/>
        <v>-75.838991036265668</v>
      </c>
      <c r="G546" s="101">
        <v>2070601</v>
      </c>
      <c r="H546" s="102" t="s">
        <v>82</v>
      </c>
      <c r="I546" s="98"/>
    </row>
    <row r="547" spans="1:9" ht="20.25" customHeight="1">
      <c r="A547" s="42">
        <v>2079902</v>
      </c>
      <c r="B547" s="43" t="s">
        <v>517</v>
      </c>
      <c r="C547" s="160">
        <v>250</v>
      </c>
      <c r="D547" s="160"/>
      <c r="E547" s="103">
        <f t="shared" si="42"/>
        <v>-250</v>
      </c>
      <c r="F547" s="37">
        <f t="shared" si="43"/>
        <v>-100</v>
      </c>
      <c r="G547" s="101">
        <v>2070602</v>
      </c>
      <c r="H547" s="102" t="s">
        <v>83</v>
      </c>
      <c r="I547" s="98"/>
    </row>
    <row r="548" spans="1:9" ht="20.25" hidden="1" customHeight="1">
      <c r="A548" s="110">
        <v>2079903</v>
      </c>
      <c r="B548" s="111" t="s">
        <v>518</v>
      </c>
      <c r="C548" s="120">
        <f>I564</f>
        <v>0</v>
      </c>
      <c r="D548" s="120"/>
      <c r="E548" s="113">
        <f t="shared" si="42"/>
        <v>0</v>
      </c>
      <c r="F548" s="114" t="str">
        <f t="shared" si="43"/>
        <v xml:space="preserve"> </v>
      </c>
      <c r="G548" s="101">
        <v>2070603</v>
      </c>
      <c r="H548" s="102" t="s">
        <v>84</v>
      </c>
      <c r="I548" s="98"/>
    </row>
    <row r="549" spans="1:9" ht="20.25" customHeight="1">
      <c r="A549" s="42">
        <v>2079999</v>
      </c>
      <c r="B549" s="43" t="s">
        <v>519</v>
      </c>
      <c r="C549" s="160">
        <v>163.89</v>
      </c>
      <c r="D549" s="160">
        <v>100</v>
      </c>
      <c r="E549" s="103">
        <f t="shared" si="42"/>
        <v>-63.889999999999986</v>
      </c>
      <c r="F549" s="37">
        <f t="shared" si="43"/>
        <v>-38.983464518884617</v>
      </c>
      <c r="G549" s="101">
        <v>2070604</v>
      </c>
      <c r="H549" s="102" t="s">
        <v>506</v>
      </c>
      <c r="I549" s="98"/>
    </row>
    <row r="550" spans="1:9" ht="20.25" customHeight="1">
      <c r="A550" s="41">
        <v>208</v>
      </c>
      <c r="B550" s="41" t="s">
        <v>520</v>
      </c>
      <c r="C550" s="158">
        <f>C551+C570+C580+C599+C603+C613+C621+C628+C636+C645+C650+C653+C656+C659+C662+C665+C669+C673+C681+C684+C578</f>
        <v>3377.1850000000004</v>
      </c>
      <c r="D550" s="158">
        <f>D551+D570+D580+D599+D603+D613+D621+D628+D636+D645+D650+D653+D656+D659+D662+D665+D669+D673+D681+D684+D578</f>
        <v>3460.4700000000003</v>
      </c>
      <c r="E550" s="99">
        <f t="shared" si="42"/>
        <v>83.284999999999854</v>
      </c>
      <c r="F550" s="35">
        <f t="shared" si="43"/>
        <v>2.4661071276817776</v>
      </c>
      <c r="G550" s="101">
        <v>2070605</v>
      </c>
      <c r="H550" s="102" t="s">
        <v>507</v>
      </c>
      <c r="I550" s="98"/>
    </row>
    <row r="551" spans="1:9" ht="20.25" customHeight="1">
      <c r="A551" s="41">
        <v>20801</v>
      </c>
      <c r="B551" s="41" t="s">
        <v>521</v>
      </c>
      <c r="C551" s="158">
        <f>SUM(C552:C569)</f>
        <v>69.94</v>
      </c>
      <c r="D551" s="158">
        <f>SUM(D552:D569)</f>
        <v>46.32</v>
      </c>
      <c r="E551" s="99">
        <f t="shared" si="42"/>
        <v>-23.619999999999997</v>
      </c>
      <c r="F551" s="35">
        <f t="shared" si="43"/>
        <v>-33.771804403774667</v>
      </c>
      <c r="G551" s="101">
        <v>2070606</v>
      </c>
      <c r="H551" s="102" t="s">
        <v>508</v>
      </c>
      <c r="I551" s="98"/>
    </row>
    <row r="552" spans="1:9" ht="20.25" hidden="1" customHeight="1">
      <c r="A552" s="110">
        <v>2080101</v>
      </c>
      <c r="B552" s="111" t="s">
        <v>82</v>
      </c>
      <c r="C552" s="112">
        <f>I568</f>
        <v>0</v>
      </c>
      <c r="D552" s="112"/>
      <c r="E552" s="113">
        <f t="shared" si="42"/>
        <v>0</v>
      </c>
      <c r="F552" s="114" t="str">
        <f t="shared" si="43"/>
        <v xml:space="preserve"> </v>
      </c>
      <c r="G552" s="101">
        <v>2070607</v>
      </c>
      <c r="H552" s="102" t="s">
        <v>509</v>
      </c>
      <c r="I552" s="98"/>
    </row>
    <row r="553" spans="1:9" ht="20.25" hidden="1" customHeight="1">
      <c r="A553" s="110">
        <v>2080102</v>
      </c>
      <c r="B553" s="111" t="s">
        <v>83</v>
      </c>
      <c r="C553" s="112">
        <f>I569</f>
        <v>0</v>
      </c>
      <c r="D553" s="112"/>
      <c r="E553" s="113">
        <f t="shared" si="42"/>
        <v>0</v>
      </c>
      <c r="F553" s="114" t="str">
        <f t="shared" si="43"/>
        <v xml:space="preserve"> </v>
      </c>
      <c r="G553" s="101">
        <v>2070699</v>
      </c>
      <c r="H553" s="102" t="s">
        <v>510</v>
      </c>
      <c r="I553" s="98"/>
    </row>
    <row r="554" spans="1:9" ht="20.25" hidden="1" customHeight="1">
      <c r="A554" s="110">
        <v>2080103</v>
      </c>
      <c r="B554" s="111" t="s">
        <v>84</v>
      </c>
      <c r="C554" s="112">
        <f>I570</f>
        <v>0</v>
      </c>
      <c r="D554" s="112"/>
      <c r="E554" s="113">
        <f t="shared" si="42"/>
        <v>0</v>
      </c>
      <c r="F554" s="114" t="str">
        <f t="shared" si="43"/>
        <v xml:space="preserve"> </v>
      </c>
      <c r="G554" s="100">
        <v>20708</v>
      </c>
      <c r="H554" s="100" t="s">
        <v>522</v>
      </c>
      <c r="I554" s="98"/>
    </row>
    <row r="555" spans="1:9" ht="20.25" hidden="1" customHeight="1">
      <c r="A555" s="110">
        <v>2080104</v>
      </c>
      <c r="B555" s="111" t="s">
        <v>523</v>
      </c>
      <c r="C555" s="112">
        <f>I571</f>
        <v>0</v>
      </c>
      <c r="D555" s="112"/>
      <c r="E555" s="113">
        <f t="shared" si="42"/>
        <v>0</v>
      </c>
      <c r="F555" s="114" t="str">
        <f t="shared" si="43"/>
        <v xml:space="preserve"> </v>
      </c>
      <c r="G555" s="101">
        <v>2070801</v>
      </c>
      <c r="H555" s="102" t="s">
        <v>82</v>
      </c>
      <c r="I555" s="98"/>
    </row>
    <row r="556" spans="1:9" ht="20.25" hidden="1" customHeight="1">
      <c r="A556" s="110">
        <v>2080105</v>
      </c>
      <c r="B556" s="111" t="s">
        <v>524</v>
      </c>
      <c r="C556" s="112">
        <f>I572</f>
        <v>0</v>
      </c>
      <c r="D556" s="112"/>
      <c r="E556" s="113">
        <f t="shared" si="42"/>
        <v>0</v>
      </c>
      <c r="F556" s="114" t="str">
        <f t="shared" si="43"/>
        <v xml:space="preserve"> </v>
      </c>
      <c r="G556" s="101">
        <v>2070802</v>
      </c>
      <c r="H556" s="102" t="s">
        <v>83</v>
      </c>
      <c r="I556" s="98"/>
    </row>
    <row r="557" spans="1:9" ht="20.25" customHeight="1">
      <c r="A557" s="42">
        <v>2080106</v>
      </c>
      <c r="B557" s="43" t="s">
        <v>525</v>
      </c>
      <c r="C557" s="159">
        <v>42.04</v>
      </c>
      <c r="D557" s="159">
        <v>43.32</v>
      </c>
      <c r="E557" s="103">
        <f t="shared" si="42"/>
        <v>1.2800000000000011</v>
      </c>
      <c r="F557" s="37">
        <f t="shared" si="43"/>
        <v>3.0447193149381571</v>
      </c>
      <c r="G557" s="101">
        <v>2070803</v>
      </c>
      <c r="H557" s="102" t="s">
        <v>84</v>
      </c>
      <c r="I557" s="98"/>
    </row>
    <row r="558" spans="1:9" ht="20.25" hidden="1" customHeight="1">
      <c r="A558" s="110">
        <v>2080107</v>
      </c>
      <c r="B558" s="111" t="s">
        <v>526</v>
      </c>
      <c r="C558" s="112">
        <f t="shared" ref="C558:C563" si="45">I574</f>
        <v>0</v>
      </c>
      <c r="D558" s="112"/>
      <c r="E558" s="113">
        <f t="shared" si="42"/>
        <v>0</v>
      </c>
      <c r="F558" s="114" t="str">
        <f t="shared" si="43"/>
        <v xml:space="preserve"> </v>
      </c>
      <c r="G558" s="101">
        <v>2070804</v>
      </c>
      <c r="H558" s="102" t="s">
        <v>527</v>
      </c>
      <c r="I558" s="98"/>
    </row>
    <row r="559" spans="1:9" ht="20.25" hidden="1" customHeight="1">
      <c r="A559" s="110">
        <v>2080108</v>
      </c>
      <c r="B559" s="111" t="s">
        <v>124</v>
      </c>
      <c r="C559" s="112">
        <f t="shared" si="45"/>
        <v>0</v>
      </c>
      <c r="D559" s="112"/>
      <c r="E559" s="113">
        <f t="shared" si="42"/>
        <v>0</v>
      </c>
      <c r="F559" s="114" t="str">
        <f t="shared" si="43"/>
        <v xml:space="preserve"> </v>
      </c>
      <c r="G559" s="101">
        <v>2070805</v>
      </c>
      <c r="H559" s="102" t="s">
        <v>528</v>
      </c>
      <c r="I559" s="98"/>
    </row>
    <row r="560" spans="1:9" ht="20.25" hidden="1" customHeight="1">
      <c r="A560" s="110">
        <v>2080109</v>
      </c>
      <c r="B560" s="111" t="s">
        <v>529</v>
      </c>
      <c r="C560" s="112">
        <f t="shared" si="45"/>
        <v>0</v>
      </c>
      <c r="D560" s="112"/>
      <c r="E560" s="113">
        <f t="shared" si="42"/>
        <v>0</v>
      </c>
      <c r="F560" s="114" t="str">
        <f t="shared" si="43"/>
        <v xml:space="preserve"> </v>
      </c>
      <c r="G560" s="101">
        <v>2070806</v>
      </c>
      <c r="H560" s="102" t="s">
        <v>530</v>
      </c>
      <c r="I560" s="98"/>
    </row>
    <row r="561" spans="1:9" ht="20.25" hidden="1" customHeight="1">
      <c r="A561" s="110">
        <v>2080110</v>
      </c>
      <c r="B561" s="111" t="s">
        <v>531</v>
      </c>
      <c r="C561" s="112">
        <f t="shared" si="45"/>
        <v>0</v>
      </c>
      <c r="D561" s="112"/>
      <c r="E561" s="113">
        <f t="shared" si="42"/>
        <v>0</v>
      </c>
      <c r="F561" s="114" t="str">
        <f t="shared" si="43"/>
        <v xml:space="preserve"> </v>
      </c>
      <c r="G561" s="101">
        <v>2070899</v>
      </c>
      <c r="H561" s="102" t="s">
        <v>515</v>
      </c>
      <c r="I561" s="98"/>
    </row>
    <row r="562" spans="1:9" ht="20.25" hidden="1" customHeight="1">
      <c r="A562" s="110">
        <v>2080111</v>
      </c>
      <c r="B562" s="111" t="s">
        <v>532</v>
      </c>
      <c r="C562" s="112">
        <f t="shared" si="45"/>
        <v>0</v>
      </c>
      <c r="D562" s="112"/>
      <c r="E562" s="113">
        <f t="shared" si="42"/>
        <v>0</v>
      </c>
      <c r="F562" s="114" t="str">
        <f t="shared" si="43"/>
        <v xml:space="preserve"> </v>
      </c>
      <c r="G562" s="100">
        <v>20799</v>
      </c>
      <c r="H562" s="100" t="s">
        <v>533</v>
      </c>
      <c r="I562" s="98"/>
    </row>
    <row r="563" spans="1:9" ht="19.5" hidden="1" customHeight="1">
      <c r="A563" s="110">
        <v>2080112</v>
      </c>
      <c r="B563" s="111" t="s">
        <v>534</v>
      </c>
      <c r="C563" s="112">
        <f t="shared" si="45"/>
        <v>0</v>
      </c>
      <c r="D563" s="112"/>
      <c r="E563" s="113">
        <f t="shared" si="42"/>
        <v>0</v>
      </c>
      <c r="F563" s="114" t="str">
        <f t="shared" si="43"/>
        <v xml:space="preserve"> </v>
      </c>
      <c r="G563" s="101">
        <v>2079902</v>
      </c>
      <c r="H563" s="102" t="s">
        <v>517</v>
      </c>
      <c r="I563" s="98"/>
    </row>
    <row r="564" spans="1:9" ht="19.5" hidden="1" customHeight="1">
      <c r="A564" s="110">
        <v>2080113</v>
      </c>
      <c r="B564" s="111" t="s">
        <v>535</v>
      </c>
      <c r="C564" s="112">
        <f>I111</f>
        <v>0</v>
      </c>
      <c r="D564" s="112"/>
      <c r="E564" s="113">
        <f t="shared" si="42"/>
        <v>0</v>
      </c>
      <c r="F564" s="114" t="str">
        <f t="shared" si="43"/>
        <v xml:space="preserve"> </v>
      </c>
      <c r="G564" s="101">
        <v>2079903</v>
      </c>
      <c r="H564" s="102" t="s">
        <v>518</v>
      </c>
      <c r="I564" s="98"/>
    </row>
    <row r="565" spans="1:9" ht="19.5" hidden="1" customHeight="1">
      <c r="A565" s="110">
        <v>2080114</v>
      </c>
      <c r="B565" s="111" t="s">
        <v>536</v>
      </c>
      <c r="C565" s="112">
        <f>I112</f>
        <v>0</v>
      </c>
      <c r="D565" s="112"/>
      <c r="E565" s="113">
        <f t="shared" si="42"/>
        <v>0</v>
      </c>
      <c r="F565" s="114" t="str">
        <f t="shared" si="43"/>
        <v xml:space="preserve"> </v>
      </c>
      <c r="G565" s="101">
        <v>2079999</v>
      </c>
      <c r="H565" s="102" t="s">
        <v>519</v>
      </c>
      <c r="I565" s="98"/>
    </row>
    <row r="566" spans="1:9" ht="19.5" hidden="1" customHeight="1">
      <c r="A566" s="110">
        <v>2080115</v>
      </c>
      <c r="B566" s="111" t="s">
        <v>537</v>
      </c>
      <c r="C566" s="112">
        <f>I113</f>
        <v>0</v>
      </c>
      <c r="D566" s="112"/>
      <c r="E566" s="113">
        <f t="shared" si="42"/>
        <v>0</v>
      </c>
      <c r="F566" s="114" t="str">
        <f t="shared" si="43"/>
        <v xml:space="preserve"> </v>
      </c>
      <c r="G566" s="100">
        <v>208</v>
      </c>
      <c r="H566" s="100" t="s">
        <v>520</v>
      </c>
      <c r="I566" s="98"/>
    </row>
    <row r="567" spans="1:9" ht="19.5" hidden="1" customHeight="1">
      <c r="A567" s="110">
        <v>2080116</v>
      </c>
      <c r="B567" s="111" t="s">
        <v>538</v>
      </c>
      <c r="C567" s="112">
        <f>I114</f>
        <v>0</v>
      </c>
      <c r="D567" s="112"/>
      <c r="E567" s="113">
        <f t="shared" si="42"/>
        <v>0</v>
      </c>
      <c r="F567" s="114" t="str">
        <f t="shared" si="43"/>
        <v xml:space="preserve"> </v>
      </c>
      <c r="G567" s="100">
        <v>20801</v>
      </c>
      <c r="H567" s="100" t="s">
        <v>521</v>
      </c>
      <c r="I567" s="98"/>
    </row>
    <row r="568" spans="1:9" ht="19.5" hidden="1" customHeight="1">
      <c r="A568" s="110">
        <v>2080150</v>
      </c>
      <c r="B568" s="111" t="s">
        <v>539</v>
      </c>
      <c r="C568" s="112">
        <f>I115</f>
        <v>0</v>
      </c>
      <c r="D568" s="112"/>
      <c r="E568" s="113">
        <f t="shared" si="42"/>
        <v>0</v>
      </c>
      <c r="F568" s="114" t="str">
        <f t="shared" si="43"/>
        <v xml:space="preserve"> </v>
      </c>
      <c r="G568" s="101">
        <v>2080101</v>
      </c>
      <c r="H568" s="102" t="s">
        <v>82</v>
      </c>
      <c r="I568" s="98"/>
    </row>
    <row r="569" spans="1:9" ht="20.25" customHeight="1">
      <c r="A569" s="42">
        <v>2080199</v>
      </c>
      <c r="B569" s="43" t="s">
        <v>540</v>
      </c>
      <c r="C569" s="159">
        <v>27.9</v>
      </c>
      <c r="D569" s="159">
        <v>3</v>
      </c>
      <c r="E569" s="103">
        <f t="shared" si="42"/>
        <v>-24.9</v>
      </c>
      <c r="F569" s="37">
        <f t="shared" si="43"/>
        <v>-89.247311827956992</v>
      </c>
      <c r="G569" s="101">
        <v>2080102</v>
      </c>
      <c r="H569" s="102" t="s">
        <v>83</v>
      </c>
      <c r="I569" s="98"/>
    </row>
    <row r="570" spans="1:9" ht="20.25" customHeight="1">
      <c r="A570" s="41">
        <v>20802</v>
      </c>
      <c r="B570" s="41" t="s">
        <v>541</v>
      </c>
      <c r="C570" s="158">
        <f>SUM(C571:C577)</f>
        <v>4.5</v>
      </c>
      <c r="D570" s="158">
        <f>SUM(D571:D577)</f>
        <v>137.6</v>
      </c>
      <c r="E570" s="99">
        <f t="shared" si="42"/>
        <v>133.1</v>
      </c>
      <c r="F570" s="35">
        <f t="shared" si="43"/>
        <v>2957.7777777777774</v>
      </c>
      <c r="G570" s="101">
        <v>2080103</v>
      </c>
      <c r="H570" s="102" t="s">
        <v>84</v>
      </c>
      <c r="I570" s="98"/>
    </row>
    <row r="571" spans="1:9" ht="20.25" hidden="1" customHeight="1">
      <c r="A571" s="110">
        <v>2080201</v>
      </c>
      <c r="B571" s="111" t="s">
        <v>82</v>
      </c>
      <c r="C571" s="112">
        <f t="shared" ref="C571:C576" si="46">I582</f>
        <v>0</v>
      </c>
      <c r="D571" s="112"/>
      <c r="E571" s="113">
        <f t="shared" si="42"/>
        <v>0</v>
      </c>
      <c r="F571" s="114" t="str">
        <f t="shared" si="43"/>
        <v xml:space="preserve"> </v>
      </c>
      <c r="G571" s="101">
        <v>2080104</v>
      </c>
      <c r="H571" s="102" t="s">
        <v>523</v>
      </c>
      <c r="I571" s="98"/>
    </row>
    <row r="572" spans="1:9" ht="20.25" hidden="1" customHeight="1">
      <c r="A572" s="110">
        <v>2080202</v>
      </c>
      <c r="B572" s="111" t="s">
        <v>83</v>
      </c>
      <c r="C572" s="112">
        <f t="shared" si="46"/>
        <v>0</v>
      </c>
      <c r="D572" s="112"/>
      <c r="E572" s="113">
        <f t="shared" si="42"/>
        <v>0</v>
      </c>
      <c r="F572" s="114" t="str">
        <f t="shared" si="43"/>
        <v xml:space="preserve"> </v>
      </c>
      <c r="G572" s="101">
        <v>2080105</v>
      </c>
      <c r="H572" s="102" t="s">
        <v>524</v>
      </c>
      <c r="I572" s="98"/>
    </row>
    <row r="573" spans="1:9" ht="20.25" hidden="1" customHeight="1">
      <c r="A573" s="110">
        <v>2080203</v>
      </c>
      <c r="B573" s="111" t="s">
        <v>84</v>
      </c>
      <c r="C573" s="112">
        <f t="shared" si="46"/>
        <v>0</v>
      </c>
      <c r="D573" s="112"/>
      <c r="E573" s="113">
        <f t="shared" si="42"/>
        <v>0</v>
      </c>
      <c r="F573" s="114" t="str">
        <f t="shared" si="43"/>
        <v xml:space="preserve"> </v>
      </c>
      <c r="G573" s="101">
        <v>2080106</v>
      </c>
      <c r="H573" s="102" t="s">
        <v>525</v>
      </c>
      <c r="I573" s="98"/>
    </row>
    <row r="574" spans="1:9" ht="20.25" hidden="1" customHeight="1">
      <c r="A574" s="110">
        <v>2080206</v>
      </c>
      <c r="B574" s="111" t="s">
        <v>542</v>
      </c>
      <c r="C574" s="112">
        <f t="shared" si="46"/>
        <v>0</v>
      </c>
      <c r="D574" s="112"/>
      <c r="E574" s="113">
        <f t="shared" si="42"/>
        <v>0</v>
      </c>
      <c r="F574" s="114" t="str">
        <f t="shared" si="43"/>
        <v xml:space="preserve"> </v>
      </c>
      <c r="G574" s="101">
        <v>2080107</v>
      </c>
      <c r="H574" s="102" t="s">
        <v>526</v>
      </c>
      <c r="I574" s="98"/>
    </row>
    <row r="575" spans="1:9" ht="20.25" hidden="1" customHeight="1">
      <c r="A575" s="110">
        <v>2080207</v>
      </c>
      <c r="B575" s="111" t="s">
        <v>543</v>
      </c>
      <c r="C575" s="112">
        <f t="shared" si="46"/>
        <v>0</v>
      </c>
      <c r="D575" s="112"/>
      <c r="E575" s="113">
        <f t="shared" si="42"/>
        <v>0</v>
      </c>
      <c r="F575" s="114" t="str">
        <f t="shared" si="43"/>
        <v xml:space="preserve"> </v>
      </c>
      <c r="G575" s="101">
        <v>2080108</v>
      </c>
      <c r="H575" s="102" t="s">
        <v>124</v>
      </c>
      <c r="I575" s="98"/>
    </row>
    <row r="576" spans="1:9" ht="20.25" customHeight="1">
      <c r="A576" s="42">
        <v>2080208</v>
      </c>
      <c r="B576" s="43" t="s">
        <v>544</v>
      </c>
      <c r="C576" s="159">
        <f t="shared" si="46"/>
        <v>0</v>
      </c>
      <c r="D576" s="159">
        <v>39.6</v>
      </c>
      <c r="E576" s="103">
        <f t="shared" si="42"/>
        <v>39.6</v>
      </c>
      <c r="F576" s="37" t="str">
        <f t="shared" si="43"/>
        <v xml:space="preserve"> </v>
      </c>
      <c r="G576" s="101">
        <v>2080109</v>
      </c>
      <c r="H576" s="102" t="s">
        <v>529</v>
      </c>
      <c r="I576" s="98"/>
    </row>
    <row r="577" spans="1:9" ht="20.25" customHeight="1">
      <c r="A577" s="42">
        <v>2080299</v>
      </c>
      <c r="B577" s="43" t="s">
        <v>545</v>
      </c>
      <c r="C577" s="159">
        <v>4.5</v>
      </c>
      <c r="D577" s="159">
        <v>98</v>
      </c>
      <c r="E577" s="103">
        <f t="shared" si="42"/>
        <v>93.5</v>
      </c>
      <c r="F577" s="37">
        <f t="shared" si="43"/>
        <v>2077.7777777777778</v>
      </c>
      <c r="G577" s="101">
        <v>2080110</v>
      </c>
      <c r="H577" s="102" t="s">
        <v>531</v>
      </c>
      <c r="I577" s="98"/>
    </row>
    <row r="578" spans="1:9" ht="20.25" hidden="1" customHeight="1">
      <c r="A578" s="110">
        <v>20804</v>
      </c>
      <c r="B578" s="116" t="s">
        <v>546</v>
      </c>
      <c r="C578" s="117">
        <f>C579</f>
        <v>0</v>
      </c>
      <c r="D578" s="117">
        <f>D579</f>
        <v>0</v>
      </c>
      <c r="E578" s="118">
        <f t="shared" si="42"/>
        <v>0</v>
      </c>
      <c r="F578" s="119" t="str">
        <f t="shared" si="43"/>
        <v xml:space="preserve"> </v>
      </c>
      <c r="G578" s="101">
        <v>2080111</v>
      </c>
      <c r="H578" s="102" t="s">
        <v>532</v>
      </c>
      <c r="I578" s="98"/>
    </row>
    <row r="579" spans="1:9" ht="20.25" hidden="1" customHeight="1">
      <c r="A579" s="110">
        <v>2080402</v>
      </c>
      <c r="B579" s="111" t="s">
        <v>547</v>
      </c>
      <c r="C579" s="112">
        <f>I590</f>
        <v>0</v>
      </c>
      <c r="D579" s="112"/>
      <c r="E579" s="113">
        <f t="shared" si="42"/>
        <v>0</v>
      </c>
      <c r="F579" s="114" t="str">
        <f t="shared" si="43"/>
        <v xml:space="preserve"> </v>
      </c>
      <c r="G579" s="101">
        <v>2080112</v>
      </c>
      <c r="H579" s="102" t="s">
        <v>534</v>
      </c>
      <c r="I579" s="98"/>
    </row>
    <row r="580" spans="1:9" ht="20.25" customHeight="1">
      <c r="A580" s="41">
        <v>20805</v>
      </c>
      <c r="B580" s="41" t="s">
        <v>548</v>
      </c>
      <c r="C580" s="158">
        <f>C581+C582+C585+C586+C591+C596+C598+C597</f>
        <v>1104.8449999999998</v>
      </c>
      <c r="D580" s="158">
        <f>D581+D582+D585+D586+D591+D596+D598+D597</f>
        <v>1406.0700000000002</v>
      </c>
      <c r="E580" s="99">
        <f t="shared" si="42"/>
        <v>301.22500000000036</v>
      </c>
      <c r="F580" s="35">
        <f t="shared" si="43"/>
        <v>27.264005358217709</v>
      </c>
      <c r="G580" s="101">
        <v>2080199</v>
      </c>
      <c r="H580" s="102" t="s">
        <v>540</v>
      </c>
      <c r="I580" s="98"/>
    </row>
    <row r="581" spans="1:9" ht="20.25" customHeight="1">
      <c r="A581" s="42">
        <v>2080501</v>
      </c>
      <c r="B581" s="43" t="s">
        <v>549</v>
      </c>
      <c r="C581" s="159">
        <v>49.45</v>
      </c>
      <c r="D581" s="159">
        <v>55.57</v>
      </c>
      <c r="E581" s="103">
        <f t="shared" si="42"/>
        <v>6.1199999999999974</v>
      </c>
      <c r="F581" s="35">
        <f t="shared" si="43"/>
        <v>12.376137512639025</v>
      </c>
      <c r="G581" s="100">
        <v>20802</v>
      </c>
      <c r="H581" s="100" t="s">
        <v>541</v>
      </c>
      <c r="I581" s="98"/>
    </row>
    <row r="582" spans="1:9" ht="20.25" customHeight="1">
      <c r="A582" s="42">
        <v>2080502</v>
      </c>
      <c r="B582" s="43" t="s">
        <v>550</v>
      </c>
      <c r="C582" s="159">
        <v>342.59</v>
      </c>
      <c r="D582" s="159">
        <v>586</v>
      </c>
      <c r="E582" s="103">
        <f t="shared" si="42"/>
        <v>243.41000000000003</v>
      </c>
      <c r="F582" s="35">
        <f t="shared" si="43"/>
        <v>71.049943080650351</v>
      </c>
      <c r="G582" s="101">
        <v>2080201</v>
      </c>
      <c r="H582" s="102" t="s">
        <v>82</v>
      </c>
      <c r="I582" s="98"/>
    </row>
    <row r="583" spans="1:9" ht="20.25" hidden="1" customHeight="1">
      <c r="A583" s="110">
        <v>208050201</v>
      </c>
      <c r="B583" s="111" t="s">
        <v>551</v>
      </c>
      <c r="C583" s="112">
        <f>I594</f>
        <v>0</v>
      </c>
      <c r="D583" s="112"/>
      <c r="E583" s="113">
        <f t="shared" ref="E583:E646" si="47">D583-C583</f>
        <v>0</v>
      </c>
      <c r="F583" s="119" t="str">
        <f t="shared" ref="F583:F646" si="48">IF(C583&lt;&gt;0,E583/C583*100," ")</f>
        <v xml:space="preserve"> </v>
      </c>
      <c r="G583" s="101">
        <v>2080202</v>
      </c>
      <c r="H583" s="102" t="s">
        <v>83</v>
      </c>
      <c r="I583" s="98"/>
    </row>
    <row r="584" spans="1:9" ht="20.25" hidden="1" customHeight="1">
      <c r="A584" s="110">
        <v>208050202</v>
      </c>
      <c r="B584" s="111" t="s">
        <v>552</v>
      </c>
      <c r="C584" s="112">
        <f>I595</f>
        <v>0</v>
      </c>
      <c r="D584" s="112"/>
      <c r="E584" s="113">
        <f t="shared" si="47"/>
        <v>0</v>
      </c>
      <c r="F584" s="119" t="str">
        <f t="shared" si="48"/>
        <v xml:space="preserve"> </v>
      </c>
      <c r="G584" s="101">
        <v>2080203</v>
      </c>
      <c r="H584" s="102" t="s">
        <v>84</v>
      </c>
      <c r="I584" s="98"/>
    </row>
    <row r="585" spans="1:9" ht="20.25" hidden="1" customHeight="1">
      <c r="A585" s="110">
        <v>2080503</v>
      </c>
      <c r="B585" s="111" t="s">
        <v>553</v>
      </c>
      <c r="C585" s="112">
        <v>2.5000000000000001E-2</v>
      </c>
      <c r="D585" s="112"/>
      <c r="E585" s="113">
        <f t="shared" si="47"/>
        <v>-2.5000000000000001E-2</v>
      </c>
      <c r="F585" s="119">
        <f t="shared" si="48"/>
        <v>-100</v>
      </c>
      <c r="G585" s="101">
        <v>2080206</v>
      </c>
      <c r="H585" s="102" t="s">
        <v>542</v>
      </c>
      <c r="I585" s="98"/>
    </row>
    <row r="586" spans="1:9" ht="20.25" customHeight="1">
      <c r="A586" s="42">
        <v>2080505</v>
      </c>
      <c r="B586" s="43" t="s">
        <v>554</v>
      </c>
      <c r="C586" s="159">
        <v>492.53</v>
      </c>
      <c r="D586" s="159">
        <v>518.5</v>
      </c>
      <c r="E586" s="103">
        <f t="shared" si="47"/>
        <v>25.970000000000027</v>
      </c>
      <c r="F586" s="35">
        <f t="shared" si="48"/>
        <v>5.272775262420569</v>
      </c>
      <c r="G586" s="101">
        <v>2080207</v>
      </c>
      <c r="H586" s="102" t="s">
        <v>543</v>
      </c>
      <c r="I586" s="98"/>
    </row>
    <row r="587" spans="1:9" ht="20.25" hidden="1" customHeight="1">
      <c r="A587" s="110">
        <v>208050501</v>
      </c>
      <c r="B587" s="111" t="s">
        <v>555</v>
      </c>
      <c r="C587" s="112">
        <f>I598</f>
        <v>0</v>
      </c>
      <c r="D587" s="112"/>
      <c r="E587" s="113">
        <f t="shared" si="47"/>
        <v>0</v>
      </c>
      <c r="F587" s="119" t="str">
        <f t="shared" si="48"/>
        <v xml:space="preserve"> </v>
      </c>
      <c r="G587" s="101">
        <v>2080208</v>
      </c>
      <c r="H587" s="102" t="s">
        <v>556</v>
      </c>
      <c r="I587" s="98"/>
    </row>
    <row r="588" spans="1:9" ht="20.25" hidden="1" customHeight="1">
      <c r="A588" s="110">
        <v>208050502</v>
      </c>
      <c r="B588" s="111" t="s">
        <v>557</v>
      </c>
      <c r="C588" s="112">
        <f>C589+C590</f>
        <v>0</v>
      </c>
      <c r="D588" s="112">
        <f>D589+D590</f>
        <v>0</v>
      </c>
      <c r="E588" s="113">
        <f t="shared" si="47"/>
        <v>0</v>
      </c>
      <c r="F588" s="119" t="str">
        <f t="shared" si="48"/>
        <v xml:space="preserve"> </v>
      </c>
      <c r="G588" s="101">
        <v>2080299</v>
      </c>
      <c r="H588" s="102" t="s">
        <v>545</v>
      </c>
      <c r="I588" s="98"/>
    </row>
    <row r="589" spans="1:9" ht="20.25" hidden="1" customHeight="1">
      <c r="A589" s="110">
        <v>20805050201</v>
      </c>
      <c r="B589" s="111" t="s">
        <v>558</v>
      </c>
      <c r="C589" s="112">
        <f>I600</f>
        <v>0</v>
      </c>
      <c r="D589" s="112"/>
      <c r="E589" s="113">
        <f t="shared" si="47"/>
        <v>0</v>
      </c>
      <c r="F589" s="119" t="str">
        <f t="shared" si="48"/>
        <v xml:space="preserve"> </v>
      </c>
      <c r="G589" s="101">
        <v>20804</v>
      </c>
      <c r="H589" s="100" t="s">
        <v>546</v>
      </c>
      <c r="I589" s="98"/>
    </row>
    <row r="590" spans="1:9" ht="20.25" hidden="1" customHeight="1">
      <c r="A590" s="110">
        <v>20805050202</v>
      </c>
      <c r="B590" s="111" t="s">
        <v>559</v>
      </c>
      <c r="C590" s="112">
        <f>I601</f>
        <v>0</v>
      </c>
      <c r="D590" s="112"/>
      <c r="E590" s="113">
        <f t="shared" si="47"/>
        <v>0</v>
      </c>
      <c r="F590" s="119" t="str">
        <f t="shared" si="48"/>
        <v xml:space="preserve"> </v>
      </c>
      <c r="G590" s="101">
        <v>2080402</v>
      </c>
      <c r="H590" s="102" t="s">
        <v>547</v>
      </c>
      <c r="I590" s="98"/>
    </row>
    <row r="591" spans="1:9" ht="20.25" customHeight="1">
      <c r="A591" s="42">
        <v>2080506</v>
      </c>
      <c r="B591" s="43" t="s">
        <v>560</v>
      </c>
      <c r="C591" s="159">
        <v>220.25</v>
      </c>
      <c r="D591" s="159">
        <v>246</v>
      </c>
      <c r="E591" s="103">
        <f t="shared" si="47"/>
        <v>25.75</v>
      </c>
      <c r="F591" s="35">
        <f t="shared" si="48"/>
        <v>11.691259931895573</v>
      </c>
      <c r="G591" s="100">
        <v>20805</v>
      </c>
      <c r="H591" s="100" t="s">
        <v>561</v>
      </c>
      <c r="I591" s="98"/>
    </row>
    <row r="592" spans="1:9" ht="20.25" hidden="1" customHeight="1">
      <c r="A592" s="110">
        <v>208050601</v>
      </c>
      <c r="B592" s="111" t="s">
        <v>562</v>
      </c>
      <c r="C592" s="112">
        <f>I603</f>
        <v>0</v>
      </c>
      <c r="D592" s="112"/>
      <c r="E592" s="113">
        <f t="shared" si="47"/>
        <v>0</v>
      </c>
      <c r="F592" s="119" t="str">
        <f t="shared" si="48"/>
        <v xml:space="preserve"> </v>
      </c>
      <c r="G592" s="101">
        <v>2080501</v>
      </c>
      <c r="H592" s="102" t="s">
        <v>549</v>
      </c>
      <c r="I592" s="98"/>
    </row>
    <row r="593" spans="1:9" ht="20.25" hidden="1" customHeight="1">
      <c r="A593" s="110">
        <v>208050602</v>
      </c>
      <c r="B593" s="111" t="s">
        <v>563</v>
      </c>
      <c r="C593" s="112">
        <f>C594+C595</f>
        <v>0</v>
      </c>
      <c r="D593" s="112">
        <f>D594+D595</f>
        <v>0</v>
      </c>
      <c r="E593" s="113">
        <f t="shared" si="47"/>
        <v>0</v>
      </c>
      <c r="F593" s="119" t="str">
        <f t="shared" si="48"/>
        <v xml:space="preserve"> </v>
      </c>
      <c r="G593" s="101">
        <v>2080502</v>
      </c>
      <c r="H593" s="102" t="s">
        <v>550</v>
      </c>
      <c r="I593" s="98"/>
    </row>
    <row r="594" spans="1:9" ht="20.25" hidden="1" customHeight="1">
      <c r="A594" s="110">
        <v>20805060201</v>
      </c>
      <c r="B594" s="111" t="s">
        <v>564</v>
      </c>
      <c r="C594" s="112">
        <f>I605</f>
        <v>0</v>
      </c>
      <c r="D594" s="112"/>
      <c r="E594" s="113">
        <f t="shared" si="47"/>
        <v>0</v>
      </c>
      <c r="F594" s="119" t="str">
        <f t="shared" si="48"/>
        <v xml:space="preserve"> </v>
      </c>
      <c r="G594" s="101">
        <v>208050201</v>
      </c>
      <c r="H594" s="102" t="s">
        <v>551</v>
      </c>
      <c r="I594" s="98"/>
    </row>
    <row r="595" spans="1:9" ht="20.25" hidden="1" customHeight="1">
      <c r="A595" s="110">
        <v>20805060202</v>
      </c>
      <c r="B595" s="111" t="s">
        <v>565</v>
      </c>
      <c r="C595" s="112">
        <f>I606</f>
        <v>0</v>
      </c>
      <c r="D595" s="112"/>
      <c r="E595" s="113">
        <f t="shared" si="47"/>
        <v>0</v>
      </c>
      <c r="F595" s="119" t="str">
        <f t="shared" si="48"/>
        <v xml:space="preserve"> </v>
      </c>
      <c r="G595" s="101">
        <v>208050202</v>
      </c>
      <c r="H595" s="102" t="s">
        <v>552</v>
      </c>
      <c r="I595" s="98"/>
    </row>
    <row r="596" spans="1:9" ht="20.25" hidden="1" customHeight="1">
      <c r="A596" s="110">
        <v>2080507</v>
      </c>
      <c r="B596" s="111" t="s">
        <v>566</v>
      </c>
      <c r="C596" s="112">
        <f>I607</f>
        <v>0</v>
      </c>
      <c r="D596" s="112"/>
      <c r="E596" s="113">
        <f t="shared" si="47"/>
        <v>0</v>
      </c>
      <c r="F596" s="119" t="str">
        <f t="shared" si="48"/>
        <v xml:space="preserve"> </v>
      </c>
      <c r="G596" s="101">
        <v>2080503</v>
      </c>
      <c r="H596" s="102" t="s">
        <v>553</v>
      </c>
      <c r="I596" s="98"/>
    </row>
    <row r="597" spans="1:9" ht="20.25" hidden="1" customHeight="1">
      <c r="A597" s="110">
        <v>2080508</v>
      </c>
      <c r="B597" s="111" t="s">
        <v>567</v>
      </c>
      <c r="C597" s="112">
        <v>0</v>
      </c>
      <c r="D597" s="112"/>
      <c r="E597" s="113">
        <f t="shared" si="47"/>
        <v>0</v>
      </c>
      <c r="F597" s="119" t="str">
        <f t="shared" si="48"/>
        <v xml:space="preserve"> </v>
      </c>
      <c r="G597" s="101">
        <v>2080505</v>
      </c>
      <c r="H597" s="102" t="s">
        <v>554</v>
      </c>
      <c r="I597" s="98"/>
    </row>
    <row r="598" spans="1:9" ht="20.25" hidden="1" customHeight="1">
      <c r="A598" s="110">
        <v>2080599</v>
      </c>
      <c r="B598" s="111" t="s">
        <v>568</v>
      </c>
      <c r="C598" s="112">
        <f>I608</f>
        <v>0</v>
      </c>
      <c r="D598" s="112"/>
      <c r="E598" s="113">
        <f t="shared" si="47"/>
        <v>0</v>
      </c>
      <c r="F598" s="119" t="str">
        <f t="shared" si="48"/>
        <v xml:space="preserve"> </v>
      </c>
      <c r="G598" s="101">
        <v>208050501</v>
      </c>
      <c r="H598" s="102" t="s">
        <v>555</v>
      </c>
      <c r="I598" s="98"/>
    </row>
    <row r="599" spans="1:9" ht="20.25" hidden="1" customHeight="1">
      <c r="A599" s="116">
        <v>20806</v>
      </c>
      <c r="B599" s="116" t="s">
        <v>569</v>
      </c>
      <c r="C599" s="121">
        <f>SUM(C600:C602)</f>
        <v>0</v>
      </c>
      <c r="D599" s="121">
        <f>SUM(D600:D602)</f>
        <v>0</v>
      </c>
      <c r="E599" s="118">
        <f t="shared" si="47"/>
        <v>0</v>
      </c>
      <c r="F599" s="119" t="str">
        <f t="shared" si="48"/>
        <v xml:space="preserve"> </v>
      </c>
      <c r="G599" s="101">
        <v>208050502</v>
      </c>
      <c r="H599" s="102" t="s">
        <v>557</v>
      </c>
      <c r="I599" s="98"/>
    </row>
    <row r="600" spans="1:9" ht="20.25" hidden="1" customHeight="1">
      <c r="A600" s="110">
        <v>2080601</v>
      </c>
      <c r="B600" s="111" t="s">
        <v>570</v>
      </c>
      <c r="C600" s="120">
        <f>I610</f>
        <v>0</v>
      </c>
      <c r="D600" s="120"/>
      <c r="E600" s="113">
        <f t="shared" si="47"/>
        <v>0</v>
      </c>
      <c r="F600" s="114" t="str">
        <f t="shared" si="48"/>
        <v xml:space="preserve"> </v>
      </c>
      <c r="G600" s="101">
        <v>20805050201</v>
      </c>
      <c r="H600" s="102" t="s">
        <v>558</v>
      </c>
      <c r="I600" s="98"/>
    </row>
    <row r="601" spans="1:9" ht="20.25" hidden="1" customHeight="1">
      <c r="A601" s="110">
        <v>2080602</v>
      </c>
      <c r="B601" s="111" t="s">
        <v>571</v>
      </c>
      <c r="C601" s="120">
        <f>I611</f>
        <v>0</v>
      </c>
      <c r="D601" s="120"/>
      <c r="E601" s="113">
        <f t="shared" si="47"/>
        <v>0</v>
      </c>
      <c r="F601" s="114" t="str">
        <f t="shared" si="48"/>
        <v xml:space="preserve"> </v>
      </c>
      <c r="G601" s="101">
        <v>20805050202</v>
      </c>
      <c r="H601" s="102" t="s">
        <v>559</v>
      </c>
      <c r="I601" s="98"/>
    </row>
    <row r="602" spans="1:9" ht="20.25" hidden="1" customHeight="1">
      <c r="A602" s="110">
        <v>2080699</v>
      </c>
      <c r="B602" s="111" t="s">
        <v>572</v>
      </c>
      <c r="C602" s="120">
        <f>I612</f>
        <v>0</v>
      </c>
      <c r="D602" s="120"/>
      <c r="E602" s="113">
        <f t="shared" si="47"/>
        <v>0</v>
      </c>
      <c r="F602" s="114" t="str">
        <f t="shared" si="48"/>
        <v xml:space="preserve"> </v>
      </c>
      <c r="G602" s="101">
        <v>2080506</v>
      </c>
      <c r="H602" s="102" t="s">
        <v>560</v>
      </c>
      <c r="I602" s="98"/>
    </row>
    <row r="603" spans="1:9" ht="20.25" customHeight="1">
      <c r="A603" s="41">
        <v>20807</v>
      </c>
      <c r="B603" s="41" t="s">
        <v>573</v>
      </c>
      <c r="C603" s="158">
        <f>SUM(C604:C612)</f>
        <v>6.01</v>
      </c>
      <c r="D603" s="158">
        <f>SUM(D604:D612)</f>
        <v>4.2</v>
      </c>
      <c r="E603" s="99">
        <f t="shared" si="47"/>
        <v>-1.8099999999999996</v>
      </c>
      <c r="F603" s="35">
        <f t="shared" si="48"/>
        <v>-30.116472545757066</v>
      </c>
      <c r="G603" s="101">
        <v>208050601</v>
      </c>
      <c r="H603" s="102" t="s">
        <v>562</v>
      </c>
      <c r="I603" s="98"/>
    </row>
    <row r="604" spans="1:9" ht="20.25" hidden="1" customHeight="1">
      <c r="A604" s="110">
        <v>2080701</v>
      </c>
      <c r="B604" s="111" t="s">
        <v>574</v>
      </c>
      <c r="C604" s="120">
        <f>I614</f>
        <v>0</v>
      </c>
      <c r="D604" s="120"/>
      <c r="E604" s="113">
        <f t="shared" si="47"/>
        <v>0</v>
      </c>
      <c r="F604" s="114" t="str">
        <f t="shared" si="48"/>
        <v xml:space="preserve"> </v>
      </c>
      <c r="G604" s="101">
        <v>208050602</v>
      </c>
      <c r="H604" s="102" t="s">
        <v>563</v>
      </c>
      <c r="I604" s="98"/>
    </row>
    <row r="605" spans="1:9" ht="20.25" hidden="1" customHeight="1">
      <c r="A605" s="110">
        <v>2080702</v>
      </c>
      <c r="B605" s="111" t="s">
        <v>575</v>
      </c>
      <c r="C605" s="120">
        <f>I615</f>
        <v>0</v>
      </c>
      <c r="D605" s="120"/>
      <c r="E605" s="113">
        <f t="shared" si="47"/>
        <v>0</v>
      </c>
      <c r="F605" s="114" t="str">
        <f t="shared" si="48"/>
        <v xml:space="preserve"> </v>
      </c>
      <c r="G605" s="101">
        <v>20805060201</v>
      </c>
      <c r="H605" s="102" t="s">
        <v>564</v>
      </c>
      <c r="I605" s="98"/>
    </row>
    <row r="606" spans="1:9" ht="20.25" customHeight="1">
      <c r="A606" s="42">
        <v>2080704</v>
      </c>
      <c r="B606" s="43" t="s">
        <v>576</v>
      </c>
      <c r="C606" s="160">
        <v>2.25</v>
      </c>
      <c r="D606" s="160">
        <v>4.2</v>
      </c>
      <c r="E606" s="103">
        <f t="shared" si="47"/>
        <v>1.9500000000000002</v>
      </c>
      <c r="F606" s="37">
        <f t="shared" si="48"/>
        <v>86.666666666666671</v>
      </c>
      <c r="G606" s="101">
        <v>20805060202</v>
      </c>
      <c r="H606" s="102" t="s">
        <v>565</v>
      </c>
      <c r="I606" s="98"/>
    </row>
    <row r="607" spans="1:9" ht="20.25" hidden="1" customHeight="1">
      <c r="A607" s="110">
        <v>2080705</v>
      </c>
      <c r="B607" s="111" t="s">
        <v>577</v>
      </c>
      <c r="C607" s="120">
        <f>I617</f>
        <v>0</v>
      </c>
      <c r="D607" s="120"/>
      <c r="E607" s="113">
        <f t="shared" si="47"/>
        <v>0</v>
      </c>
      <c r="F607" s="114" t="str">
        <f t="shared" si="48"/>
        <v xml:space="preserve"> </v>
      </c>
      <c r="G607" s="101">
        <v>2080507</v>
      </c>
      <c r="H607" s="102" t="s">
        <v>566</v>
      </c>
      <c r="I607" s="98"/>
    </row>
    <row r="608" spans="1:9" ht="20.25" hidden="1" customHeight="1">
      <c r="A608" s="110">
        <v>2080709</v>
      </c>
      <c r="B608" s="111" t="s">
        <v>578</v>
      </c>
      <c r="C608" s="120">
        <f>I618</f>
        <v>0</v>
      </c>
      <c r="D608" s="120"/>
      <c r="E608" s="113">
        <f t="shared" si="47"/>
        <v>0</v>
      </c>
      <c r="F608" s="114" t="str">
        <f t="shared" si="48"/>
        <v xml:space="preserve"> </v>
      </c>
      <c r="G608" s="101">
        <v>2080599</v>
      </c>
      <c r="H608" s="102" t="s">
        <v>568</v>
      </c>
      <c r="I608" s="98"/>
    </row>
    <row r="609" spans="1:9" ht="20.25" hidden="1" customHeight="1">
      <c r="A609" s="110">
        <v>2080711</v>
      </c>
      <c r="B609" s="111" t="s">
        <v>579</v>
      </c>
      <c r="C609" s="120">
        <f>I619</f>
        <v>0</v>
      </c>
      <c r="D609" s="120"/>
      <c r="E609" s="113">
        <f t="shared" si="47"/>
        <v>0</v>
      </c>
      <c r="F609" s="114" t="str">
        <f t="shared" si="48"/>
        <v xml:space="preserve"> </v>
      </c>
      <c r="G609" s="100">
        <v>20806</v>
      </c>
      <c r="H609" s="100" t="s">
        <v>569</v>
      </c>
      <c r="I609" s="98"/>
    </row>
    <row r="610" spans="1:9" ht="20.25" hidden="1" customHeight="1">
      <c r="A610" s="110">
        <v>2080712</v>
      </c>
      <c r="B610" s="111" t="s">
        <v>580</v>
      </c>
      <c r="C610" s="120">
        <f>I620</f>
        <v>0</v>
      </c>
      <c r="D610" s="120"/>
      <c r="E610" s="113">
        <f t="shared" si="47"/>
        <v>0</v>
      </c>
      <c r="F610" s="114" t="str">
        <f t="shared" si="48"/>
        <v xml:space="preserve"> </v>
      </c>
      <c r="G610" s="101">
        <v>2080601</v>
      </c>
      <c r="H610" s="102" t="s">
        <v>570</v>
      </c>
      <c r="I610" s="98"/>
    </row>
    <row r="611" spans="1:9" ht="20.25" hidden="1" customHeight="1">
      <c r="A611" s="110">
        <v>2080713</v>
      </c>
      <c r="B611" s="111" t="s">
        <v>581</v>
      </c>
      <c r="C611" s="120">
        <f>I621</f>
        <v>0</v>
      </c>
      <c r="D611" s="120"/>
      <c r="E611" s="113">
        <f t="shared" si="47"/>
        <v>0</v>
      </c>
      <c r="F611" s="114" t="str">
        <f t="shared" si="48"/>
        <v xml:space="preserve"> </v>
      </c>
      <c r="G611" s="101">
        <v>2080602</v>
      </c>
      <c r="H611" s="102" t="s">
        <v>571</v>
      </c>
      <c r="I611" s="98"/>
    </row>
    <row r="612" spans="1:9" ht="20.25" customHeight="1">
      <c r="A612" s="42">
        <v>2080799</v>
      </c>
      <c r="B612" s="43" t="s">
        <v>582</v>
      </c>
      <c r="C612" s="160">
        <v>3.76</v>
      </c>
      <c r="D612" s="160"/>
      <c r="E612" s="103">
        <f t="shared" si="47"/>
        <v>-3.76</v>
      </c>
      <c r="F612" s="37">
        <f t="shared" si="48"/>
        <v>-100</v>
      </c>
      <c r="G612" s="101">
        <v>2080699</v>
      </c>
      <c r="H612" s="102" t="s">
        <v>572</v>
      </c>
      <c r="I612" s="98"/>
    </row>
    <row r="613" spans="1:9" ht="20.25" customHeight="1">
      <c r="A613" s="41">
        <v>20808</v>
      </c>
      <c r="B613" s="41" t="s">
        <v>583</v>
      </c>
      <c r="C613" s="158">
        <f>SUM(C614:C620)</f>
        <v>266.69</v>
      </c>
      <c r="D613" s="158">
        <f>SUM(D614:D620)</f>
        <v>229.74</v>
      </c>
      <c r="E613" s="99">
        <f t="shared" si="47"/>
        <v>-36.949999999999989</v>
      </c>
      <c r="F613" s="35">
        <f t="shared" si="48"/>
        <v>-13.855037684202628</v>
      </c>
      <c r="G613" s="100">
        <v>20807</v>
      </c>
      <c r="H613" s="100" t="s">
        <v>573</v>
      </c>
      <c r="I613" s="98"/>
    </row>
    <row r="614" spans="1:9" ht="20.25" customHeight="1">
      <c r="A614" s="42">
        <v>2080801</v>
      </c>
      <c r="B614" s="43" t="s">
        <v>584</v>
      </c>
      <c r="C614" s="159">
        <v>1.1000000000000001</v>
      </c>
      <c r="D614" s="159">
        <v>1.46</v>
      </c>
      <c r="E614" s="103">
        <f t="shared" si="47"/>
        <v>0.35999999999999988</v>
      </c>
      <c r="F614" s="37">
        <f t="shared" si="48"/>
        <v>32.72727272727272</v>
      </c>
      <c r="G614" s="101">
        <v>2080701</v>
      </c>
      <c r="H614" s="102" t="s">
        <v>574</v>
      </c>
      <c r="I614" s="98"/>
    </row>
    <row r="615" spans="1:9" ht="20.25" customHeight="1">
      <c r="A615" s="42">
        <v>2080802</v>
      </c>
      <c r="B615" s="43" t="s">
        <v>585</v>
      </c>
      <c r="C615" s="159">
        <v>1.9</v>
      </c>
      <c r="D615" s="159">
        <v>2.68</v>
      </c>
      <c r="E615" s="103">
        <f t="shared" si="47"/>
        <v>0.78000000000000025</v>
      </c>
      <c r="F615" s="37">
        <f t="shared" si="48"/>
        <v>41.052631578947384</v>
      </c>
      <c r="G615" s="101">
        <v>2080702</v>
      </c>
      <c r="H615" s="102" t="s">
        <v>575</v>
      </c>
      <c r="I615" s="98"/>
    </row>
    <row r="616" spans="1:9" ht="20.25" customHeight="1">
      <c r="A616" s="42">
        <v>2080803</v>
      </c>
      <c r="B616" s="43" t="s">
        <v>586</v>
      </c>
      <c r="C616" s="159">
        <v>31.44</v>
      </c>
      <c r="D616" s="159">
        <v>10</v>
      </c>
      <c r="E616" s="103">
        <f t="shared" si="47"/>
        <v>-21.44</v>
      </c>
      <c r="F616" s="37">
        <f t="shared" si="48"/>
        <v>-68.193384223918571</v>
      </c>
      <c r="G616" s="101">
        <v>2080704</v>
      </c>
      <c r="H616" s="102" t="s">
        <v>576</v>
      </c>
      <c r="I616" s="98"/>
    </row>
    <row r="617" spans="1:9" ht="20.25" hidden="1" customHeight="1">
      <c r="A617" s="110">
        <v>2080804</v>
      </c>
      <c r="B617" s="111" t="s">
        <v>587</v>
      </c>
      <c r="C617" s="112">
        <f>I627</f>
        <v>0</v>
      </c>
      <c r="D617" s="112"/>
      <c r="E617" s="113">
        <f t="shared" si="47"/>
        <v>0</v>
      </c>
      <c r="F617" s="114" t="str">
        <f t="shared" si="48"/>
        <v xml:space="preserve"> </v>
      </c>
      <c r="G617" s="101">
        <v>2080705</v>
      </c>
      <c r="H617" s="102" t="s">
        <v>577</v>
      </c>
      <c r="I617" s="98"/>
    </row>
    <row r="618" spans="1:9" ht="20.25" customHeight="1">
      <c r="A618" s="42">
        <v>2080805</v>
      </c>
      <c r="B618" s="43" t="s">
        <v>588</v>
      </c>
      <c r="C618" s="159">
        <v>51</v>
      </c>
      <c r="D618" s="159">
        <v>65</v>
      </c>
      <c r="E618" s="103">
        <f t="shared" si="47"/>
        <v>14</v>
      </c>
      <c r="F618" s="37">
        <f t="shared" si="48"/>
        <v>27.450980392156865</v>
      </c>
      <c r="G618" s="101">
        <v>2080709</v>
      </c>
      <c r="H618" s="102" t="s">
        <v>578</v>
      </c>
      <c r="I618" s="98"/>
    </row>
    <row r="619" spans="1:9" ht="20.25" customHeight="1">
      <c r="A619" s="42">
        <v>2080806</v>
      </c>
      <c r="B619" s="43" t="s">
        <v>589</v>
      </c>
      <c r="C619" s="159">
        <v>18.899999999999999</v>
      </c>
      <c r="D619" s="159">
        <v>25.6</v>
      </c>
      <c r="E619" s="103">
        <f t="shared" si="47"/>
        <v>6.7000000000000028</v>
      </c>
      <c r="F619" s="37">
        <f t="shared" si="48"/>
        <v>35.449735449735471</v>
      </c>
      <c r="G619" s="101">
        <v>2080711</v>
      </c>
      <c r="H619" s="102" t="s">
        <v>579</v>
      </c>
      <c r="I619" s="98"/>
    </row>
    <row r="620" spans="1:9" ht="20.25" customHeight="1">
      <c r="A620" s="42">
        <v>2080899</v>
      </c>
      <c r="B620" s="43" t="s">
        <v>590</v>
      </c>
      <c r="C620" s="159">
        <v>162.35</v>
      </c>
      <c r="D620" s="159">
        <v>125</v>
      </c>
      <c r="E620" s="103">
        <f t="shared" si="47"/>
        <v>-37.349999999999994</v>
      </c>
      <c r="F620" s="37">
        <f t="shared" si="48"/>
        <v>-23.005851555281794</v>
      </c>
      <c r="G620" s="101">
        <v>2080712</v>
      </c>
      <c r="H620" s="102" t="s">
        <v>580</v>
      </c>
      <c r="I620" s="98"/>
    </row>
    <row r="621" spans="1:9" ht="20.25" customHeight="1">
      <c r="A621" s="41">
        <v>20809</v>
      </c>
      <c r="B621" s="41" t="s">
        <v>591</v>
      </c>
      <c r="C621" s="158">
        <f>SUM(C622:C627)</f>
        <v>109.71000000000001</v>
      </c>
      <c r="D621" s="158">
        <f>SUM(D622:D627)</f>
        <v>113.4</v>
      </c>
      <c r="E621" s="99">
        <f t="shared" si="47"/>
        <v>3.6899999999999977</v>
      </c>
      <c r="F621" s="35">
        <f t="shared" si="48"/>
        <v>3.3634126333059866</v>
      </c>
      <c r="G621" s="101">
        <v>2080713</v>
      </c>
      <c r="H621" s="102" t="s">
        <v>592</v>
      </c>
      <c r="I621" s="98"/>
    </row>
    <row r="622" spans="1:9" ht="20.25" customHeight="1">
      <c r="A622" s="42">
        <v>2080901</v>
      </c>
      <c r="B622" s="43" t="s">
        <v>593</v>
      </c>
      <c r="C622" s="159">
        <v>105.01</v>
      </c>
      <c r="D622" s="159">
        <v>112</v>
      </c>
      <c r="E622" s="103">
        <f t="shared" si="47"/>
        <v>6.9899999999999949</v>
      </c>
      <c r="F622" s="37">
        <f t="shared" si="48"/>
        <v>6.6565089039139078</v>
      </c>
      <c r="G622" s="101">
        <v>2080799</v>
      </c>
      <c r="H622" s="102" t="s">
        <v>582</v>
      </c>
      <c r="I622" s="98"/>
    </row>
    <row r="623" spans="1:9" ht="20.25" hidden="1" customHeight="1">
      <c r="A623" s="110">
        <v>2080902</v>
      </c>
      <c r="B623" s="111" t="s">
        <v>594</v>
      </c>
      <c r="C623" s="112">
        <f>I633</f>
        <v>0</v>
      </c>
      <c r="D623" s="112"/>
      <c r="E623" s="113">
        <f t="shared" si="47"/>
        <v>0</v>
      </c>
      <c r="F623" s="114" t="str">
        <f t="shared" si="48"/>
        <v xml:space="preserve"> </v>
      </c>
      <c r="G623" s="100">
        <v>20808</v>
      </c>
      <c r="H623" s="100" t="s">
        <v>583</v>
      </c>
      <c r="I623" s="98"/>
    </row>
    <row r="624" spans="1:9" ht="20.25" hidden="1" customHeight="1">
      <c r="A624" s="110">
        <v>2080903</v>
      </c>
      <c r="B624" s="111" t="s">
        <v>595</v>
      </c>
      <c r="C624" s="112">
        <f>I634</f>
        <v>0</v>
      </c>
      <c r="D624" s="112"/>
      <c r="E624" s="113">
        <f t="shared" si="47"/>
        <v>0</v>
      </c>
      <c r="F624" s="114" t="str">
        <f t="shared" si="48"/>
        <v xml:space="preserve"> </v>
      </c>
      <c r="G624" s="101">
        <v>2080801</v>
      </c>
      <c r="H624" s="102" t="s">
        <v>584</v>
      </c>
      <c r="I624" s="98"/>
    </row>
    <row r="625" spans="1:9" ht="20.25" customHeight="1">
      <c r="A625" s="42">
        <v>2080904</v>
      </c>
      <c r="B625" s="43" t="s">
        <v>596</v>
      </c>
      <c r="C625" s="159">
        <v>4.7</v>
      </c>
      <c r="D625" s="159">
        <v>1.4</v>
      </c>
      <c r="E625" s="103">
        <f t="shared" si="47"/>
        <v>-3.3000000000000003</v>
      </c>
      <c r="F625" s="37">
        <f t="shared" si="48"/>
        <v>-70.212765957446805</v>
      </c>
      <c r="G625" s="101">
        <v>2080802</v>
      </c>
      <c r="H625" s="102" t="s">
        <v>585</v>
      </c>
      <c r="I625" s="98"/>
    </row>
    <row r="626" spans="1:9" ht="20.25" hidden="1" customHeight="1">
      <c r="A626" s="110">
        <v>2080905</v>
      </c>
      <c r="B626" s="111" t="s">
        <v>597</v>
      </c>
      <c r="C626" s="112">
        <f>I636</f>
        <v>0</v>
      </c>
      <c r="D626" s="112"/>
      <c r="E626" s="113">
        <f t="shared" si="47"/>
        <v>0</v>
      </c>
      <c r="F626" s="114" t="str">
        <f t="shared" si="48"/>
        <v xml:space="preserve"> </v>
      </c>
      <c r="G626" s="101">
        <v>2080803</v>
      </c>
      <c r="H626" s="102" t="s">
        <v>586</v>
      </c>
      <c r="I626" s="98"/>
    </row>
    <row r="627" spans="1:9" ht="20.25" hidden="1" customHeight="1">
      <c r="A627" s="110">
        <v>2080999</v>
      </c>
      <c r="B627" s="111" t="s">
        <v>598</v>
      </c>
      <c r="C627" s="112">
        <f>I637</f>
        <v>0</v>
      </c>
      <c r="D627" s="112"/>
      <c r="E627" s="113">
        <f t="shared" si="47"/>
        <v>0</v>
      </c>
      <c r="F627" s="114" t="str">
        <f t="shared" si="48"/>
        <v xml:space="preserve"> </v>
      </c>
      <c r="G627" s="101">
        <v>2080804</v>
      </c>
      <c r="H627" s="102" t="s">
        <v>587</v>
      </c>
      <c r="I627" s="98"/>
    </row>
    <row r="628" spans="1:9" ht="20.25" customHeight="1">
      <c r="A628" s="41">
        <v>20810</v>
      </c>
      <c r="B628" s="41" t="s">
        <v>599</v>
      </c>
      <c r="C628" s="158">
        <f>SUM(C629:C635)</f>
        <v>98.33</v>
      </c>
      <c r="D628" s="158">
        <f>SUM(D629:D635)</f>
        <v>100.6</v>
      </c>
      <c r="E628" s="99">
        <f t="shared" si="47"/>
        <v>2.269999999999996</v>
      </c>
      <c r="F628" s="35">
        <f t="shared" si="48"/>
        <v>2.3085528322993958</v>
      </c>
      <c r="G628" s="101">
        <v>2080805</v>
      </c>
      <c r="H628" s="102" t="s">
        <v>588</v>
      </c>
      <c r="I628" s="98"/>
    </row>
    <row r="629" spans="1:9" ht="20.25" customHeight="1">
      <c r="A629" s="42">
        <v>2081001</v>
      </c>
      <c r="B629" s="43" t="s">
        <v>600</v>
      </c>
      <c r="C629" s="159">
        <f>I639</f>
        <v>0</v>
      </c>
      <c r="D629" s="159">
        <v>4.5999999999999996</v>
      </c>
      <c r="E629" s="103">
        <f t="shared" si="47"/>
        <v>4.5999999999999996</v>
      </c>
      <c r="F629" s="37" t="str">
        <f t="shared" si="48"/>
        <v xml:space="preserve"> </v>
      </c>
      <c r="G629" s="101">
        <v>2080806</v>
      </c>
      <c r="H629" s="102" t="s">
        <v>589</v>
      </c>
      <c r="I629" s="98"/>
    </row>
    <row r="630" spans="1:9" ht="20.25" customHeight="1">
      <c r="A630" s="42">
        <v>2081002</v>
      </c>
      <c r="B630" s="43" t="s">
        <v>601</v>
      </c>
      <c r="C630" s="159">
        <v>67.58</v>
      </c>
      <c r="D630" s="159">
        <v>79</v>
      </c>
      <c r="E630" s="103">
        <f t="shared" si="47"/>
        <v>11.420000000000002</v>
      </c>
      <c r="F630" s="37">
        <f t="shared" si="48"/>
        <v>16.898490677715301</v>
      </c>
      <c r="G630" s="101">
        <v>2080899</v>
      </c>
      <c r="H630" s="102" t="s">
        <v>590</v>
      </c>
      <c r="I630" s="98"/>
    </row>
    <row r="631" spans="1:9" ht="20.25" hidden="1" customHeight="1">
      <c r="A631" s="110">
        <v>2081003</v>
      </c>
      <c r="B631" s="111" t="s">
        <v>602</v>
      </c>
      <c r="C631" s="112">
        <f>I641</f>
        <v>0</v>
      </c>
      <c r="D631" s="112"/>
      <c r="E631" s="113">
        <f t="shared" si="47"/>
        <v>0</v>
      </c>
      <c r="F631" s="114" t="str">
        <f t="shared" si="48"/>
        <v xml:space="preserve"> </v>
      </c>
      <c r="G631" s="100">
        <v>20809</v>
      </c>
      <c r="H631" s="100" t="s">
        <v>603</v>
      </c>
      <c r="I631" s="98"/>
    </row>
    <row r="632" spans="1:9" ht="20.25" customHeight="1">
      <c r="A632" s="42">
        <v>2081004</v>
      </c>
      <c r="B632" s="43" t="s">
        <v>604</v>
      </c>
      <c r="C632" s="159">
        <v>30.75</v>
      </c>
      <c r="D632" s="159">
        <v>17</v>
      </c>
      <c r="E632" s="103">
        <f t="shared" si="47"/>
        <v>-13.75</v>
      </c>
      <c r="F632" s="37">
        <f t="shared" si="48"/>
        <v>-44.715447154471541</v>
      </c>
      <c r="G632" s="101">
        <v>2080901</v>
      </c>
      <c r="H632" s="102" t="s">
        <v>593</v>
      </c>
      <c r="I632" s="98"/>
    </row>
    <row r="633" spans="1:9" ht="20.25" hidden="1" customHeight="1">
      <c r="A633" s="110">
        <v>2081005</v>
      </c>
      <c r="B633" s="111" t="s">
        <v>605</v>
      </c>
      <c r="C633" s="112">
        <f>I643</f>
        <v>0</v>
      </c>
      <c r="D633" s="112"/>
      <c r="E633" s="113">
        <f t="shared" si="47"/>
        <v>0</v>
      </c>
      <c r="F633" s="114" t="str">
        <f t="shared" si="48"/>
        <v xml:space="preserve"> </v>
      </c>
      <c r="G633" s="101">
        <v>2080902</v>
      </c>
      <c r="H633" s="102" t="s">
        <v>594</v>
      </c>
      <c r="I633" s="98"/>
    </row>
    <row r="634" spans="1:9" ht="20.25" hidden="1" customHeight="1">
      <c r="A634" s="110">
        <v>2081006</v>
      </c>
      <c r="B634" s="111" t="s">
        <v>606</v>
      </c>
      <c r="C634" s="112">
        <f>I644</f>
        <v>0</v>
      </c>
      <c r="D634" s="112"/>
      <c r="E634" s="113">
        <f t="shared" si="47"/>
        <v>0</v>
      </c>
      <c r="F634" s="114" t="str">
        <f t="shared" si="48"/>
        <v xml:space="preserve"> </v>
      </c>
      <c r="G634" s="101">
        <v>2080903</v>
      </c>
      <c r="H634" s="102" t="s">
        <v>595</v>
      </c>
      <c r="I634" s="98"/>
    </row>
    <row r="635" spans="1:9" ht="20.25" hidden="1" customHeight="1">
      <c r="A635" s="110">
        <v>2081099</v>
      </c>
      <c r="B635" s="111" t="s">
        <v>607</v>
      </c>
      <c r="C635" s="112">
        <f>I645</f>
        <v>0</v>
      </c>
      <c r="D635" s="112"/>
      <c r="E635" s="113">
        <f t="shared" si="47"/>
        <v>0</v>
      </c>
      <c r="F635" s="114" t="str">
        <f t="shared" si="48"/>
        <v xml:space="preserve"> </v>
      </c>
      <c r="G635" s="101">
        <v>2080904</v>
      </c>
      <c r="H635" s="102" t="s">
        <v>596</v>
      </c>
      <c r="I635" s="98"/>
    </row>
    <row r="636" spans="1:9" ht="20.25" customHeight="1">
      <c r="A636" s="41">
        <v>20811</v>
      </c>
      <c r="B636" s="41" t="s">
        <v>608</v>
      </c>
      <c r="C636" s="158">
        <f>SUM(C637:C644)</f>
        <v>24.64</v>
      </c>
      <c r="D636" s="158">
        <f>SUM(D637:D644)</f>
        <v>0</v>
      </c>
      <c r="E636" s="99">
        <f t="shared" si="47"/>
        <v>-24.64</v>
      </c>
      <c r="F636" s="35">
        <f t="shared" si="48"/>
        <v>-100</v>
      </c>
      <c r="G636" s="101">
        <v>2080905</v>
      </c>
      <c r="H636" s="102" t="s">
        <v>597</v>
      </c>
      <c r="I636" s="98"/>
    </row>
    <row r="637" spans="1:9" ht="20.25" hidden="1" customHeight="1">
      <c r="A637" s="110">
        <v>2081101</v>
      </c>
      <c r="B637" s="111" t="s">
        <v>82</v>
      </c>
      <c r="C637" s="112">
        <f>I647</f>
        <v>0</v>
      </c>
      <c r="D637" s="112"/>
      <c r="E637" s="113">
        <f t="shared" si="47"/>
        <v>0</v>
      </c>
      <c r="F637" s="114" t="str">
        <f t="shared" si="48"/>
        <v xml:space="preserve"> </v>
      </c>
      <c r="G637" s="101">
        <v>2080999</v>
      </c>
      <c r="H637" s="102" t="s">
        <v>598</v>
      </c>
      <c r="I637" s="98"/>
    </row>
    <row r="638" spans="1:9" ht="20.25" hidden="1" customHeight="1">
      <c r="A638" s="110">
        <v>2081102</v>
      </c>
      <c r="B638" s="111" t="s">
        <v>83</v>
      </c>
      <c r="C638" s="112">
        <f>I648</f>
        <v>0</v>
      </c>
      <c r="D638" s="112"/>
      <c r="E638" s="113">
        <f t="shared" si="47"/>
        <v>0</v>
      </c>
      <c r="F638" s="114" t="str">
        <f t="shared" si="48"/>
        <v xml:space="preserve"> </v>
      </c>
      <c r="G638" s="100">
        <v>20810</v>
      </c>
      <c r="H638" s="100" t="s">
        <v>599</v>
      </c>
      <c r="I638" s="98"/>
    </row>
    <row r="639" spans="1:9" ht="20.25" hidden="1" customHeight="1">
      <c r="A639" s="110">
        <v>2081103</v>
      </c>
      <c r="B639" s="111" t="s">
        <v>84</v>
      </c>
      <c r="C639" s="112">
        <f>I649</f>
        <v>0</v>
      </c>
      <c r="D639" s="112"/>
      <c r="E639" s="113">
        <f t="shared" si="47"/>
        <v>0</v>
      </c>
      <c r="F639" s="114" t="str">
        <f t="shared" si="48"/>
        <v xml:space="preserve"> </v>
      </c>
      <c r="G639" s="101">
        <v>2081001</v>
      </c>
      <c r="H639" s="102" t="s">
        <v>600</v>
      </c>
      <c r="I639" s="98"/>
    </row>
    <row r="640" spans="1:9" ht="20.25" hidden="1" customHeight="1">
      <c r="A640" s="110">
        <v>2081104</v>
      </c>
      <c r="B640" s="111" t="s">
        <v>609</v>
      </c>
      <c r="C640" s="112">
        <f>I650</f>
        <v>0</v>
      </c>
      <c r="D640" s="112"/>
      <c r="E640" s="113">
        <f t="shared" si="47"/>
        <v>0</v>
      </c>
      <c r="F640" s="114" t="str">
        <f t="shared" si="48"/>
        <v xml:space="preserve"> </v>
      </c>
      <c r="G640" s="101">
        <v>2081002</v>
      </c>
      <c r="H640" s="102" t="s">
        <v>601</v>
      </c>
      <c r="I640" s="98"/>
    </row>
    <row r="641" spans="1:9" ht="20.25" customHeight="1">
      <c r="A641" s="42">
        <v>2081105</v>
      </c>
      <c r="B641" s="43" t="s">
        <v>610</v>
      </c>
      <c r="C641" s="159">
        <v>23.76</v>
      </c>
      <c r="D641" s="159"/>
      <c r="E641" s="103">
        <f t="shared" si="47"/>
        <v>-23.76</v>
      </c>
      <c r="F641" s="37">
        <f t="shared" si="48"/>
        <v>-100</v>
      </c>
      <c r="G641" s="101">
        <v>2081003</v>
      </c>
      <c r="H641" s="102" t="s">
        <v>602</v>
      </c>
      <c r="I641" s="98"/>
    </row>
    <row r="642" spans="1:9" ht="20.25" hidden="1" customHeight="1">
      <c r="A642" s="110">
        <v>2081106</v>
      </c>
      <c r="B642" s="111" t="s">
        <v>611</v>
      </c>
      <c r="C642" s="112">
        <f>I652</f>
        <v>0</v>
      </c>
      <c r="D642" s="112"/>
      <c r="E642" s="113">
        <f t="shared" si="47"/>
        <v>0</v>
      </c>
      <c r="F642" s="114" t="str">
        <f t="shared" si="48"/>
        <v xml:space="preserve"> </v>
      </c>
      <c r="G642" s="101">
        <v>2081004</v>
      </c>
      <c r="H642" s="102" t="s">
        <v>604</v>
      </c>
      <c r="I642" s="98"/>
    </row>
    <row r="643" spans="1:9" ht="20.25" hidden="1" customHeight="1">
      <c r="A643" s="110">
        <v>2081107</v>
      </c>
      <c r="B643" s="111" t="s">
        <v>612</v>
      </c>
      <c r="C643" s="112">
        <f>I653</f>
        <v>0</v>
      </c>
      <c r="D643" s="112"/>
      <c r="E643" s="113">
        <f t="shared" si="47"/>
        <v>0</v>
      </c>
      <c r="F643" s="114" t="str">
        <f t="shared" si="48"/>
        <v xml:space="preserve"> </v>
      </c>
      <c r="G643" s="101">
        <v>2081005</v>
      </c>
      <c r="H643" s="102" t="s">
        <v>605</v>
      </c>
      <c r="I643" s="98"/>
    </row>
    <row r="644" spans="1:9" ht="20.25" customHeight="1">
      <c r="A644" s="42">
        <v>2081199</v>
      </c>
      <c r="B644" s="43" t="s">
        <v>613</v>
      </c>
      <c r="C644" s="159">
        <v>0.88</v>
      </c>
      <c r="D644" s="159"/>
      <c r="E644" s="103">
        <f t="shared" si="47"/>
        <v>-0.88</v>
      </c>
      <c r="F644" s="37">
        <f t="shared" si="48"/>
        <v>-100</v>
      </c>
      <c r="G644" s="101">
        <v>2081006</v>
      </c>
      <c r="H644" s="102" t="s">
        <v>606</v>
      </c>
      <c r="I644" s="98"/>
    </row>
    <row r="645" spans="1:9" ht="20.25" hidden="1" customHeight="1">
      <c r="A645" s="116">
        <v>20816</v>
      </c>
      <c r="B645" s="116" t="s">
        <v>614</v>
      </c>
      <c r="C645" s="117">
        <f>SUM(C646:C649)</f>
        <v>0</v>
      </c>
      <c r="D645" s="117">
        <f>SUM(D646:D649)</f>
        <v>0</v>
      </c>
      <c r="E645" s="118">
        <f t="shared" si="47"/>
        <v>0</v>
      </c>
      <c r="F645" s="119" t="str">
        <f t="shared" si="48"/>
        <v xml:space="preserve"> </v>
      </c>
      <c r="G645" s="101">
        <v>2081099</v>
      </c>
      <c r="H645" s="102" t="s">
        <v>607</v>
      </c>
      <c r="I645" s="98"/>
    </row>
    <row r="646" spans="1:9" ht="20.25" hidden="1" customHeight="1">
      <c r="A646" s="110">
        <v>2081601</v>
      </c>
      <c r="B646" s="111" t="s">
        <v>82</v>
      </c>
      <c r="C646" s="112">
        <f>I656</f>
        <v>0</v>
      </c>
      <c r="D646" s="112"/>
      <c r="E646" s="113">
        <f t="shared" si="47"/>
        <v>0</v>
      </c>
      <c r="F646" s="114" t="str">
        <f t="shared" si="48"/>
        <v xml:space="preserve"> </v>
      </c>
      <c r="G646" s="100">
        <v>20811</v>
      </c>
      <c r="H646" s="100" t="s">
        <v>608</v>
      </c>
      <c r="I646" s="98"/>
    </row>
    <row r="647" spans="1:9" ht="20.25" hidden="1" customHeight="1">
      <c r="A647" s="110">
        <v>2081602</v>
      </c>
      <c r="B647" s="111" t="s">
        <v>83</v>
      </c>
      <c r="C647" s="112">
        <f>I657</f>
        <v>0</v>
      </c>
      <c r="D647" s="112"/>
      <c r="E647" s="113">
        <f t="shared" ref="E647:E710" si="49">D647-C647</f>
        <v>0</v>
      </c>
      <c r="F647" s="114" t="str">
        <f t="shared" ref="F647:F710" si="50">IF(C647&lt;&gt;0,E647/C647*100," ")</f>
        <v xml:space="preserve"> </v>
      </c>
      <c r="G647" s="101">
        <v>2081101</v>
      </c>
      <c r="H647" s="102" t="s">
        <v>82</v>
      </c>
      <c r="I647" s="98"/>
    </row>
    <row r="648" spans="1:9" ht="20.25" hidden="1" customHeight="1">
      <c r="A648" s="110">
        <v>2081603</v>
      </c>
      <c r="B648" s="111" t="s">
        <v>84</v>
      </c>
      <c r="C648" s="112">
        <f>I658</f>
        <v>0</v>
      </c>
      <c r="D648" s="112"/>
      <c r="E648" s="113">
        <f t="shared" si="49"/>
        <v>0</v>
      </c>
      <c r="F648" s="114" t="str">
        <f t="shared" si="50"/>
        <v xml:space="preserve"> </v>
      </c>
      <c r="G648" s="101">
        <v>2081102</v>
      </c>
      <c r="H648" s="102" t="s">
        <v>83</v>
      </c>
      <c r="I648" s="98"/>
    </row>
    <row r="649" spans="1:9" ht="20.25" hidden="1" customHeight="1">
      <c r="A649" s="110">
        <v>2081699</v>
      </c>
      <c r="B649" s="111" t="s">
        <v>615</v>
      </c>
      <c r="C649" s="112">
        <f>I659</f>
        <v>0</v>
      </c>
      <c r="D649" s="112"/>
      <c r="E649" s="113">
        <f t="shared" si="49"/>
        <v>0</v>
      </c>
      <c r="F649" s="114" t="str">
        <f t="shared" si="50"/>
        <v xml:space="preserve"> </v>
      </c>
      <c r="G649" s="101">
        <v>2081103</v>
      </c>
      <c r="H649" s="102" t="s">
        <v>84</v>
      </c>
      <c r="I649" s="98"/>
    </row>
    <row r="650" spans="1:9" ht="20.25" customHeight="1">
      <c r="A650" s="41">
        <v>20819</v>
      </c>
      <c r="B650" s="41" t="s">
        <v>616</v>
      </c>
      <c r="C650" s="158">
        <f>SUM(C651:C652)</f>
        <v>437.94</v>
      </c>
      <c r="D650" s="158">
        <f>SUM(D651:D652)</f>
        <v>610</v>
      </c>
      <c r="E650" s="99">
        <f t="shared" si="49"/>
        <v>172.06</v>
      </c>
      <c r="F650" s="35">
        <f t="shared" si="50"/>
        <v>39.288487007352607</v>
      </c>
      <c r="G650" s="101">
        <v>2081104</v>
      </c>
      <c r="H650" s="102" t="s">
        <v>609</v>
      </c>
      <c r="I650" s="98"/>
    </row>
    <row r="651" spans="1:9" ht="20.25" customHeight="1">
      <c r="A651" s="42">
        <v>2081901</v>
      </c>
      <c r="B651" s="43" t="s">
        <v>617</v>
      </c>
      <c r="C651" s="159">
        <v>16.79</v>
      </c>
      <c r="D651" s="159">
        <v>18</v>
      </c>
      <c r="E651" s="103">
        <f t="shared" si="49"/>
        <v>1.2100000000000009</v>
      </c>
      <c r="F651" s="37">
        <f t="shared" si="50"/>
        <v>7.2066706372841027</v>
      </c>
      <c r="G651" s="101">
        <v>2081105</v>
      </c>
      <c r="H651" s="102" t="s">
        <v>610</v>
      </c>
      <c r="I651" s="98"/>
    </row>
    <row r="652" spans="1:9" ht="20.25" customHeight="1">
      <c r="A652" s="42">
        <v>2081902</v>
      </c>
      <c r="B652" s="43" t="s">
        <v>618</v>
      </c>
      <c r="C652" s="159">
        <v>421.15</v>
      </c>
      <c r="D652" s="159">
        <v>592</v>
      </c>
      <c r="E652" s="103">
        <f t="shared" si="49"/>
        <v>170.85000000000002</v>
      </c>
      <c r="F652" s="37">
        <f t="shared" si="50"/>
        <v>40.567493767066374</v>
      </c>
      <c r="G652" s="101">
        <v>2081106</v>
      </c>
      <c r="H652" s="102" t="s">
        <v>611</v>
      </c>
      <c r="I652" s="98"/>
    </row>
    <row r="653" spans="1:9" ht="20.25" customHeight="1">
      <c r="A653" s="41">
        <v>20820</v>
      </c>
      <c r="B653" s="41" t="s">
        <v>619</v>
      </c>
      <c r="C653" s="158">
        <f>SUM(C654:C655)</f>
        <v>0</v>
      </c>
      <c r="D653" s="158">
        <f>SUM(D654:D655)</f>
        <v>2</v>
      </c>
      <c r="E653" s="99">
        <f t="shared" si="49"/>
        <v>2</v>
      </c>
      <c r="F653" s="35" t="str">
        <f t="shared" si="50"/>
        <v xml:space="preserve"> </v>
      </c>
      <c r="G653" s="101">
        <v>2081107</v>
      </c>
      <c r="H653" s="102" t="s">
        <v>612</v>
      </c>
      <c r="I653" s="98"/>
    </row>
    <row r="654" spans="1:9" ht="20.25" customHeight="1">
      <c r="A654" s="42">
        <v>2082001</v>
      </c>
      <c r="B654" s="43" t="s">
        <v>620</v>
      </c>
      <c r="C654" s="159">
        <f>I664</f>
        <v>0</v>
      </c>
      <c r="D654" s="159">
        <v>2</v>
      </c>
      <c r="E654" s="103">
        <f t="shared" si="49"/>
        <v>2</v>
      </c>
      <c r="F654" s="37" t="str">
        <f t="shared" si="50"/>
        <v xml:space="preserve"> </v>
      </c>
      <c r="G654" s="101">
        <v>2081199</v>
      </c>
      <c r="H654" s="102" t="s">
        <v>613</v>
      </c>
      <c r="I654" s="98"/>
    </row>
    <row r="655" spans="1:9" ht="20.25" hidden="1" customHeight="1">
      <c r="A655" s="110">
        <v>2082002</v>
      </c>
      <c r="B655" s="111" t="s">
        <v>621</v>
      </c>
      <c r="C655" s="112">
        <f>I665</f>
        <v>0</v>
      </c>
      <c r="D655" s="112"/>
      <c r="E655" s="113">
        <f t="shared" si="49"/>
        <v>0</v>
      </c>
      <c r="F655" s="114" t="str">
        <f t="shared" si="50"/>
        <v xml:space="preserve"> </v>
      </c>
      <c r="G655" s="100">
        <v>20816</v>
      </c>
      <c r="H655" s="100" t="s">
        <v>614</v>
      </c>
      <c r="I655" s="98"/>
    </row>
    <row r="656" spans="1:9" ht="20.25" customHeight="1">
      <c r="A656" s="41">
        <v>20821</v>
      </c>
      <c r="B656" s="41" t="s">
        <v>622</v>
      </c>
      <c r="C656" s="158">
        <f>SUM(C657:C658)</f>
        <v>107.46000000000001</v>
      </c>
      <c r="D656" s="158">
        <f>SUM(D657:D658)</f>
        <v>0</v>
      </c>
      <c r="E656" s="99">
        <f t="shared" si="49"/>
        <v>-107.46000000000001</v>
      </c>
      <c r="F656" s="35">
        <f t="shared" si="50"/>
        <v>-100</v>
      </c>
      <c r="G656" s="101">
        <v>2081601</v>
      </c>
      <c r="H656" s="102" t="s">
        <v>82</v>
      </c>
      <c r="I656" s="98"/>
    </row>
    <row r="657" spans="1:9" ht="20.25" customHeight="1">
      <c r="A657" s="42">
        <v>2082101</v>
      </c>
      <c r="B657" s="43" t="s">
        <v>623</v>
      </c>
      <c r="C657" s="159">
        <v>2.78</v>
      </c>
      <c r="D657" s="159"/>
      <c r="E657" s="103">
        <f t="shared" si="49"/>
        <v>-2.78</v>
      </c>
      <c r="F657" s="37">
        <f t="shared" si="50"/>
        <v>-100</v>
      </c>
      <c r="G657" s="101">
        <v>2081602</v>
      </c>
      <c r="H657" s="102" t="s">
        <v>83</v>
      </c>
      <c r="I657" s="98"/>
    </row>
    <row r="658" spans="1:9" ht="20.25" customHeight="1">
      <c r="A658" s="42">
        <v>2082102</v>
      </c>
      <c r="B658" s="43" t="s">
        <v>624</v>
      </c>
      <c r="C658" s="159">
        <v>104.68</v>
      </c>
      <c r="D658" s="159"/>
      <c r="E658" s="103">
        <f t="shared" si="49"/>
        <v>-104.68</v>
      </c>
      <c r="F658" s="37">
        <f t="shared" si="50"/>
        <v>-100</v>
      </c>
      <c r="G658" s="101">
        <v>2081603</v>
      </c>
      <c r="H658" s="102" t="s">
        <v>84</v>
      </c>
      <c r="I658" s="98"/>
    </row>
    <row r="659" spans="1:9" ht="20.25" hidden="1" customHeight="1">
      <c r="A659" s="110">
        <v>20824</v>
      </c>
      <c r="B659" s="116" t="s">
        <v>625</v>
      </c>
      <c r="C659" s="117">
        <f>SUM(C660:C661)</f>
        <v>0</v>
      </c>
      <c r="D659" s="117">
        <f>SUM(D660:D661)</f>
        <v>0</v>
      </c>
      <c r="E659" s="118">
        <f t="shared" si="49"/>
        <v>0</v>
      </c>
      <c r="F659" s="119" t="str">
        <f t="shared" si="50"/>
        <v xml:space="preserve"> </v>
      </c>
      <c r="G659" s="101">
        <v>2081699</v>
      </c>
      <c r="H659" s="102" t="s">
        <v>615</v>
      </c>
      <c r="I659" s="98"/>
    </row>
    <row r="660" spans="1:9" ht="20.25" hidden="1" customHeight="1">
      <c r="A660" s="110">
        <v>2082401</v>
      </c>
      <c r="B660" s="111" t="s">
        <v>626</v>
      </c>
      <c r="C660" s="120">
        <f>I670</f>
        <v>0</v>
      </c>
      <c r="D660" s="120"/>
      <c r="E660" s="113">
        <f t="shared" si="49"/>
        <v>0</v>
      </c>
      <c r="F660" s="114" t="str">
        <f t="shared" si="50"/>
        <v xml:space="preserve"> </v>
      </c>
      <c r="G660" s="100">
        <v>20819</v>
      </c>
      <c r="H660" s="100" t="s">
        <v>627</v>
      </c>
      <c r="I660" s="98"/>
    </row>
    <row r="661" spans="1:9" ht="20.25" hidden="1" customHeight="1">
      <c r="A661" s="110">
        <v>2082402</v>
      </c>
      <c r="B661" s="111" t="s">
        <v>628</v>
      </c>
      <c r="C661" s="120">
        <f>I671</f>
        <v>0</v>
      </c>
      <c r="D661" s="120"/>
      <c r="E661" s="113">
        <f t="shared" si="49"/>
        <v>0</v>
      </c>
      <c r="F661" s="114" t="str">
        <f t="shared" si="50"/>
        <v xml:space="preserve"> </v>
      </c>
      <c r="G661" s="101">
        <v>2081901</v>
      </c>
      <c r="H661" s="102" t="s">
        <v>617</v>
      </c>
      <c r="I661" s="98"/>
    </row>
    <row r="662" spans="1:9" ht="20.25" customHeight="1">
      <c r="A662" s="41">
        <v>20825</v>
      </c>
      <c r="B662" s="41" t="s">
        <v>629</v>
      </c>
      <c r="C662" s="158">
        <f>SUM(C663:C664)</f>
        <v>4.8</v>
      </c>
      <c r="D662" s="158">
        <f>SUM(D663:D664)</f>
        <v>6.14</v>
      </c>
      <c r="E662" s="99">
        <f t="shared" si="49"/>
        <v>1.3399999999999999</v>
      </c>
      <c r="F662" s="35">
        <f t="shared" si="50"/>
        <v>27.916666666666668</v>
      </c>
      <c r="G662" s="101">
        <v>2081902</v>
      </c>
      <c r="H662" s="102" t="s">
        <v>618</v>
      </c>
      <c r="I662" s="98"/>
    </row>
    <row r="663" spans="1:9" ht="20.25" customHeight="1">
      <c r="A663" s="42">
        <v>2082501</v>
      </c>
      <c r="B663" s="43" t="s">
        <v>630</v>
      </c>
      <c r="C663" s="159">
        <f>I673</f>
        <v>0</v>
      </c>
      <c r="D663" s="159">
        <v>6.14</v>
      </c>
      <c r="E663" s="103">
        <f t="shared" si="49"/>
        <v>6.14</v>
      </c>
      <c r="F663" s="37" t="str">
        <f t="shared" si="50"/>
        <v xml:space="preserve"> </v>
      </c>
      <c r="G663" s="100">
        <v>20820</v>
      </c>
      <c r="H663" s="100" t="s">
        <v>619</v>
      </c>
      <c r="I663" s="98"/>
    </row>
    <row r="664" spans="1:9" ht="20.25" customHeight="1">
      <c r="A664" s="42">
        <v>2082502</v>
      </c>
      <c r="B664" s="43" t="s">
        <v>631</v>
      </c>
      <c r="C664" s="159">
        <v>4.8</v>
      </c>
      <c r="D664" s="159"/>
      <c r="E664" s="103">
        <f t="shared" si="49"/>
        <v>-4.8</v>
      </c>
      <c r="F664" s="37">
        <f t="shared" si="50"/>
        <v>-100</v>
      </c>
      <c r="G664" s="101">
        <v>2082001</v>
      </c>
      <c r="H664" s="102" t="s">
        <v>620</v>
      </c>
      <c r="I664" s="98"/>
    </row>
    <row r="665" spans="1:9" ht="20.25" customHeight="1">
      <c r="A665" s="41">
        <v>20826</v>
      </c>
      <c r="B665" s="41" t="s">
        <v>632</v>
      </c>
      <c r="C665" s="158">
        <f>SUM(C666:C668)</f>
        <v>832.36</v>
      </c>
      <c r="D665" s="158">
        <f>SUM(D666:D668)</f>
        <v>655</v>
      </c>
      <c r="E665" s="99">
        <f t="shared" si="49"/>
        <v>-177.36</v>
      </c>
      <c r="F665" s="35">
        <f t="shared" si="50"/>
        <v>-21.308087846604838</v>
      </c>
      <c r="G665" s="101">
        <v>2082002</v>
      </c>
      <c r="H665" s="102" t="s">
        <v>621</v>
      </c>
      <c r="I665" s="98"/>
    </row>
    <row r="666" spans="1:9" ht="20.25" hidden="1" customHeight="1">
      <c r="A666" s="110">
        <v>2082601</v>
      </c>
      <c r="B666" s="111" t="s">
        <v>1377</v>
      </c>
      <c r="C666" s="120">
        <f>I676</f>
        <v>0</v>
      </c>
      <c r="D666" s="120"/>
      <c r="E666" s="113">
        <f t="shared" si="49"/>
        <v>0</v>
      </c>
      <c r="F666" s="114" t="str">
        <f t="shared" si="50"/>
        <v xml:space="preserve"> </v>
      </c>
      <c r="G666" s="100">
        <v>20821</v>
      </c>
      <c r="H666" s="100" t="s">
        <v>634</v>
      </c>
      <c r="I666" s="98"/>
    </row>
    <row r="667" spans="1:9" ht="20.25" customHeight="1">
      <c r="A667" s="42">
        <v>2082602</v>
      </c>
      <c r="B667" s="43" t="s">
        <v>635</v>
      </c>
      <c r="C667" s="160">
        <v>832.36</v>
      </c>
      <c r="D667" s="160">
        <v>655</v>
      </c>
      <c r="E667" s="103">
        <f t="shared" si="49"/>
        <v>-177.36</v>
      </c>
      <c r="F667" s="37">
        <f t="shared" si="50"/>
        <v>-21.308087846604838</v>
      </c>
      <c r="G667" s="101">
        <v>2082101</v>
      </c>
      <c r="H667" s="102" t="s">
        <v>623</v>
      </c>
      <c r="I667" s="98"/>
    </row>
    <row r="668" spans="1:9" ht="20.25" hidden="1" customHeight="1">
      <c r="A668" s="110">
        <v>2082699</v>
      </c>
      <c r="B668" s="111" t="s">
        <v>636</v>
      </c>
      <c r="C668" s="120">
        <f>I678</f>
        <v>0</v>
      </c>
      <c r="D668" s="120"/>
      <c r="E668" s="113">
        <f t="shared" si="49"/>
        <v>0</v>
      </c>
      <c r="F668" s="114" t="str">
        <f t="shared" si="50"/>
        <v xml:space="preserve"> </v>
      </c>
      <c r="G668" s="101">
        <v>2082102</v>
      </c>
      <c r="H668" s="102" t="s">
        <v>624</v>
      </c>
      <c r="I668" s="98"/>
    </row>
    <row r="669" spans="1:9" ht="20.25" hidden="1" customHeight="1">
      <c r="A669" s="110">
        <v>20827</v>
      </c>
      <c r="B669" s="116" t="s">
        <v>637</v>
      </c>
      <c r="C669" s="121">
        <f>SUM(C670:C672)</f>
        <v>0</v>
      </c>
      <c r="D669" s="121">
        <f>SUM(D670:D672)</f>
        <v>0</v>
      </c>
      <c r="E669" s="118">
        <f t="shared" si="49"/>
        <v>0</v>
      </c>
      <c r="F669" s="119" t="str">
        <f t="shared" si="50"/>
        <v xml:space="preserve"> </v>
      </c>
      <c r="G669" s="101">
        <v>20824</v>
      </c>
      <c r="H669" s="100" t="s">
        <v>625</v>
      </c>
      <c r="I669" s="98"/>
    </row>
    <row r="670" spans="1:9" ht="20.25" hidden="1" customHeight="1">
      <c r="A670" s="110">
        <v>2082701</v>
      </c>
      <c r="B670" s="111" t="s">
        <v>638</v>
      </c>
      <c r="C670" s="120">
        <f>I680</f>
        <v>0</v>
      </c>
      <c r="D670" s="120"/>
      <c r="E670" s="113">
        <f t="shared" si="49"/>
        <v>0</v>
      </c>
      <c r="F670" s="114" t="str">
        <f t="shared" si="50"/>
        <v xml:space="preserve"> </v>
      </c>
      <c r="G670" s="101">
        <v>2082401</v>
      </c>
      <c r="H670" s="102" t="s">
        <v>626</v>
      </c>
      <c r="I670" s="98"/>
    </row>
    <row r="671" spans="1:9" ht="20.25" hidden="1" customHeight="1">
      <c r="A671" s="110">
        <v>2082702</v>
      </c>
      <c r="B671" s="111" t="s">
        <v>639</v>
      </c>
      <c r="C671" s="120">
        <f>I681</f>
        <v>0</v>
      </c>
      <c r="D671" s="120"/>
      <c r="E671" s="113">
        <f t="shared" si="49"/>
        <v>0</v>
      </c>
      <c r="F671" s="114" t="str">
        <f t="shared" si="50"/>
        <v xml:space="preserve"> </v>
      </c>
      <c r="G671" s="101">
        <v>2082402</v>
      </c>
      <c r="H671" s="102" t="s">
        <v>628</v>
      </c>
      <c r="I671" s="98"/>
    </row>
    <row r="672" spans="1:9" ht="20.25" hidden="1" customHeight="1">
      <c r="A672" s="110">
        <v>2082799</v>
      </c>
      <c r="B672" s="111" t="s">
        <v>640</v>
      </c>
      <c r="C672" s="120">
        <f>I683</f>
        <v>0</v>
      </c>
      <c r="D672" s="120"/>
      <c r="E672" s="113">
        <f t="shared" si="49"/>
        <v>0</v>
      </c>
      <c r="F672" s="114" t="str">
        <f t="shared" si="50"/>
        <v xml:space="preserve"> </v>
      </c>
      <c r="G672" s="100">
        <v>20825</v>
      </c>
      <c r="H672" s="100" t="s">
        <v>629</v>
      </c>
      <c r="I672" s="98"/>
    </row>
    <row r="673" spans="1:9" ht="20.25" customHeight="1">
      <c r="A673" s="41">
        <v>20828</v>
      </c>
      <c r="B673" s="41" t="s">
        <v>641</v>
      </c>
      <c r="C673" s="158">
        <f>SUM(C674:C680)</f>
        <v>8.6</v>
      </c>
      <c r="D673" s="158">
        <f>SUM(D674:D680)</f>
        <v>2.4</v>
      </c>
      <c r="E673" s="99">
        <f t="shared" si="49"/>
        <v>-6.1999999999999993</v>
      </c>
      <c r="F673" s="35">
        <f t="shared" si="50"/>
        <v>-72.093023255813947</v>
      </c>
      <c r="G673" s="101">
        <v>2082501</v>
      </c>
      <c r="H673" s="102" t="s">
        <v>630</v>
      </c>
      <c r="I673" s="98"/>
    </row>
    <row r="674" spans="1:9" ht="20.25" hidden="1" customHeight="1">
      <c r="A674" s="110">
        <v>2082801</v>
      </c>
      <c r="B674" s="111" t="s">
        <v>82</v>
      </c>
      <c r="C674" s="120">
        <f t="shared" ref="C674:C679" si="51">I685</f>
        <v>0</v>
      </c>
      <c r="D674" s="120"/>
      <c r="E674" s="118">
        <f t="shared" si="49"/>
        <v>0</v>
      </c>
      <c r="F674" s="119" t="str">
        <f t="shared" si="50"/>
        <v xml:space="preserve"> </v>
      </c>
      <c r="G674" s="101">
        <v>2082502</v>
      </c>
      <c r="H674" s="102" t="s">
        <v>631</v>
      </c>
      <c r="I674" s="98"/>
    </row>
    <row r="675" spans="1:9" ht="20.25" hidden="1" customHeight="1">
      <c r="A675" s="110">
        <v>2082802</v>
      </c>
      <c r="B675" s="111" t="s">
        <v>83</v>
      </c>
      <c r="C675" s="120">
        <f t="shared" si="51"/>
        <v>0</v>
      </c>
      <c r="D675" s="120"/>
      <c r="E675" s="113">
        <f t="shared" si="49"/>
        <v>0</v>
      </c>
      <c r="F675" s="114" t="str">
        <f t="shared" si="50"/>
        <v xml:space="preserve"> </v>
      </c>
      <c r="G675" s="100">
        <v>20826</v>
      </c>
      <c r="H675" s="100" t="s">
        <v>642</v>
      </c>
      <c r="I675" s="98"/>
    </row>
    <row r="676" spans="1:9" ht="20.25" hidden="1" customHeight="1">
      <c r="A676" s="110">
        <v>2082803</v>
      </c>
      <c r="B676" s="111" t="s">
        <v>84</v>
      </c>
      <c r="C676" s="120">
        <f t="shared" si="51"/>
        <v>0</v>
      </c>
      <c r="D676" s="120"/>
      <c r="E676" s="113">
        <f t="shared" si="49"/>
        <v>0</v>
      </c>
      <c r="F676" s="114" t="str">
        <f t="shared" si="50"/>
        <v xml:space="preserve"> </v>
      </c>
      <c r="G676" s="101">
        <v>2082601</v>
      </c>
      <c r="H676" s="102" t="s">
        <v>633</v>
      </c>
      <c r="I676" s="98"/>
    </row>
    <row r="677" spans="1:9" ht="20.25" hidden="1" customHeight="1">
      <c r="A677" s="110">
        <v>2082804</v>
      </c>
      <c r="B677" s="111" t="s">
        <v>643</v>
      </c>
      <c r="C677" s="120">
        <f t="shared" si="51"/>
        <v>0</v>
      </c>
      <c r="D677" s="120"/>
      <c r="E677" s="113">
        <f t="shared" si="49"/>
        <v>0</v>
      </c>
      <c r="F677" s="114" t="str">
        <f t="shared" si="50"/>
        <v xml:space="preserve"> </v>
      </c>
      <c r="G677" s="101">
        <v>2082602</v>
      </c>
      <c r="H677" s="102" t="s">
        <v>635</v>
      </c>
      <c r="I677" s="98"/>
    </row>
    <row r="678" spans="1:9" ht="20.25" hidden="1" customHeight="1">
      <c r="A678" s="110">
        <v>2082805</v>
      </c>
      <c r="B678" s="111" t="s">
        <v>644</v>
      </c>
      <c r="C678" s="120">
        <f t="shared" si="51"/>
        <v>0</v>
      </c>
      <c r="D678" s="120"/>
      <c r="E678" s="113">
        <f t="shared" si="49"/>
        <v>0</v>
      </c>
      <c r="F678" s="114" t="str">
        <f t="shared" si="50"/>
        <v xml:space="preserve"> </v>
      </c>
      <c r="G678" s="101">
        <v>2082699</v>
      </c>
      <c r="H678" s="102" t="s">
        <v>636</v>
      </c>
      <c r="I678" s="98"/>
    </row>
    <row r="679" spans="1:9" ht="20.25" hidden="1" customHeight="1">
      <c r="A679" s="110">
        <v>2082850</v>
      </c>
      <c r="B679" s="111" t="s">
        <v>91</v>
      </c>
      <c r="C679" s="120">
        <f t="shared" si="51"/>
        <v>0</v>
      </c>
      <c r="D679" s="120"/>
      <c r="E679" s="113">
        <f t="shared" si="49"/>
        <v>0</v>
      </c>
      <c r="F679" s="114" t="str">
        <f t="shared" si="50"/>
        <v xml:space="preserve"> </v>
      </c>
      <c r="G679" s="101">
        <v>20827</v>
      </c>
      <c r="H679" s="100" t="s">
        <v>645</v>
      </c>
      <c r="I679" s="98"/>
    </row>
    <row r="680" spans="1:9" ht="20.25" customHeight="1">
      <c r="A680" s="42">
        <v>2082899</v>
      </c>
      <c r="B680" s="43" t="s">
        <v>646</v>
      </c>
      <c r="C680" s="160">
        <v>8.6</v>
      </c>
      <c r="D680" s="160">
        <v>2.4</v>
      </c>
      <c r="E680" s="103">
        <f t="shared" si="49"/>
        <v>-6.1999999999999993</v>
      </c>
      <c r="F680" s="37">
        <f t="shared" si="50"/>
        <v>-72.093023255813947</v>
      </c>
      <c r="G680" s="101">
        <v>2082701</v>
      </c>
      <c r="H680" s="102" t="s">
        <v>638</v>
      </c>
      <c r="I680" s="98"/>
    </row>
    <row r="681" spans="1:9" ht="20.25" hidden="1" customHeight="1">
      <c r="A681" s="116">
        <v>20830</v>
      </c>
      <c r="B681" s="116" t="s">
        <v>647</v>
      </c>
      <c r="C681" s="117">
        <f>SUM(C682:C683)</f>
        <v>0</v>
      </c>
      <c r="D681" s="117">
        <f>SUM(D682:D683)</f>
        <v>0</v>
      </c>
      <c r="E681" s="118">
        <f t="shared" si="49"/>
        <v>0</v>
      </c>
      <c r="F681" s="119" t="str">
        <f t="shared" si="50"/>
        <v xml:space="preserve"> </v>
      </c>
      <c r="G681" s="101">
        <v>2082702</v>
      </c>
      <c r="H681" s="102" t="s">
        <v>639</v>
      </c>
      <c r="I681" s="98"/>
    </row>
    <row r="682" spans="1:9" ht="20.25" hidden="1" customHeight="1">
      <c r="A682" s="110">
        <v>2083001</v>
      </c>
      <c r="B682" s="111" t="s">
        <v>648</v>
      </c>
      <c r="C682" s="112">
        <f>I693</f>
        <v>0</v>
      </c>
      <c r="D682" s="112"/>
      <c r="E682" s="113">
        <f t="shared" si="49"/>
        <v>0</v>
      </c>
      <c r="F682" s="114" t="str">
        <f t="shared" si="50"/>
        <v xml:space="preserve"> </v>
      </c>
      <c r="G682" s="101">
        <v>2082703</v>
      </c>
      <c r="H682" s="102" t="s">
        <v>649</v>
      </c>
      <c r="I682" s="98"/>
    </row>
    <row r="683" spans="1:9" ht="20.25" hidden="1" customHeight="1">
      <c r="A683" s="110">
        <v>2083099</v>
      </c>
      <c r="B683" s="111" t="s">
        <v>650</v>
      </c>
      <c r="C683" s="112">
        <f>I694</f>
        <v>0</v>
      </c>
      <c r="D683" s="112"/>
      <c r="E683" s="113">
        <f t="shared" si="49"/>
        <v>0</v>
      </c>
      <c r="F683" s="114" t="str">
        <f t="shared" si="50"/>
        <v xml:space="preserve"> </v>
      </c>
      <c r="G683" s="101">
        <v>2082799</v>
      </c>
      <c r="H683" s="102" t="s">
        <v>640</v>
      </c>
      <c r="I683" s="98"/>
    </row>
    <row r="684" spans="1:9" ht="20.25" customHeight="1">
      <c r="A684" s="41">
        <v>20899</v>
      </c>
      <c r="B684" s="41" t="s">
        <v>651</v>
      </c>
      <c r="C684" s="158">
        <f>C685</f>
        <v>301.36</v>
      </c>
      <c r="D684" s="158">
        <f>D685</f>
        <v>147</v>
      </c>
      <c r="E684" s="99">
        <f t="shared" si="49"/>
        <v>-154.36000000000001</v>
      </c>
      <c r="F684" s="35">
        <f t="shared" si="50"/>
        <v>-51.221130873374044</v>
      </c>
      <c r="G684" s="100">
        <v>20828</v>
      </c>
      <c r="H684" s="100" t="s">
        <v>652</v>
      </c>
      <c r="I684" s="98"/>
    </row>
    <row r="685" spans="1:9" ht="20.25" customHeight="1">
      <c r="A685" s="42">
        <v>2089999</v>
      </c>
      <c r="B685" s="43" t="s">
        <v>653</v>
      </c>
      <c r="C685" s="159">
        <v>301.36</v>
      </c>
      <c r="D685" s="159">
        <v>147</v>
      </c>
      <c r="E685" s="103">
        <f t="shared" si="49"/>
        <v>-154.36000000000001</v>
      </c>
      <c r="F685" s="37">
        <f t="shared" si="50"/>
        <v>-51.221130873374044</v>
      </c>
      <c r="G685" s="101">
        <v>2082801</v>
      </c>
      <c r="H685" s="102" t="s">
        <v>82</v>
      </c>
      <c r="I685" s="98"/>
    </row>
    <row r="686" spans="1:9" ht="20.25" customHeight="1">
      <c r="A686" s="41">
        <v>210</v>
      </c>
      <c r="B686" s="41" t="s">
        <v>654</v>
      </c>
      <c r="C686" s="158">
        <f>C687+C692+C706+C710+C722+C725+C729+C736+C740+C744+C747+C756+C758</f>
        <v>3178.3199999999997</v>
      </c>
      <c r="D686" s="158">
        <f>D687+D692+D706+D710+D722+D725+D729+D736+D740+D744+D747+D756+D758</f>
        <v>1672.4</v>
      </c>
      <c r="E686" s="99">
        <f t="shared" si="49"/>
        <v>-1505.9199999999996</v>
      </c>
      <c r="F686" s="35">
        <f t="shared" si="50"/>
        <v>-47.381006317803113</v>
      </c>
      <c r="G686" s="101">
        <v>2082802</v>
      </c>
      <c r="H686" s="102" t="s">
        <v>83</v>
      </c>
      <c r="I686" s="98"/>
    </row>
    <row r="687" spans="1:9" ht="20.25" hidden="1" customHeight="1">
      <c r="A687" s="116">
        <v>21001</v>
      </c>
      <c r="B687" s="116" t="s">
        <v>655</v>
      </c>
      <c r="C687" s="117">
        <f>SUM(C688:C691)</f>
        <v>0</v>
      </c>
      <c r="D687" s="117">
        <f>SUM(D688:D691)</f>
        <v>0.1</v>
      </c>
      <c r="E687" s="118">
        <f t="shared" si="49"/>
        <v>0.1</v>
      </c>
      <c r="F687" s="119" t="str">
        <f t="shared" si="50"/>
        <v xml:space="preserve"> </v>
      </c>
      <c r="G687" s="101">
        <v>2082803</v>
      </c>
      <c r="H687" s="102" t="s">
        <v>84</v>
      </c>
      <c r="I687" s="98"/>
    </row>
    <row r="688" spans="1:9" ht="20.25" hidden="1" customHeight="1">
      <c r="A688" s="110">
        <v>2100101</v>
      </c>
      <c r="B688" s="111" t="s">
        <v>82</v>
      </c>
      <c r="C688" s="112">
        <f>I699</f>
        <v>0</v>
      </c>
      <c r="D688" s="112"/>
      <c r="E688" s="113">
        <f t="shared" si="49"/>
        <v>0</v>
      </c>
      <c r="F688" s="114" t="str">
        <f t="shared" si="50"/>
        <v xml:space="preserve"> </v>
      </c>
      <c r="G688" s="101">
        <v>2082804</v>
      </c>
      <c r="H688" s="102" t="s">
        <v>643</v>
      </c>
      <c r="I688" s="98"/>
    </row>
    <row r="689" spans="1:9" ht="20.25" hidden="1" customHeight="1">
      <c r="A689" s="110">
        <v>2100102</v>
      </c>
      <c r="B689" s="111" t="s">
        <v>83</v>
      </c>
      <c r="C689" s="112">
        <f>I700</f>
        <v>0</v>
      </c>
      <c r="D689" s="112"/>
      <c r="E689" s="113">
        <f t="shared" si="49"/>
        <v>0</v>
      </c>
      <c r="F689" s="114" t="str">
        <f t="shared" si="50"/>
        <v xml:space="preserve"> </v>
      </c>
      <c r="G689" s="101">
        <v>2082805</v>
      </c>
      <c r="H689" s="102" t="s">
        <v>644</v>
      </c>
      <c r="I689" s="98"/>
    </row>
    <row r="690" spans="1:9" ht="20.25" hidden="1" customHeight="1">
      <c r="A690" s="110">
        <v>2100103</v>
      </c>
      <c r="B690" s="111" t="s">
        <v>84</v>
      </c>
      <c r="C690" s="112">
        <f>I701</f>
        <v>0</v>
      </c>
      <c r="D690" s="112"/>
      <c r="E690" s="113">
        <f t="shared" si="49"/>
        <v>0</v>
      </c>
      <c r="F690" s="114" t="str">
        <f t="shared" si="50"/>
        <v xml:space="preserve"> </v>
      </c>
      <c r="G690" s="101">
        <v>2082850</v>
      </c>
      <c r="H690" s="102" t="s">
        <v>91</v>
      </c>
      <c r="I690" s="98"/>
    </row>
    <row r="691" spans="1:9" ht="20.25" hidden="1" customHeight="1">
      <c r="A691" s="110">
        <v>2100199</v>
      </c>
      <c r="B691" s="111" t="s">
        <v>656</v>
      </c>
      <c r="C691" s="112">
        <f>I702</f>
        <v>0</v>
      </c>
      <c r="D691" s="112">
        <v>0.1</v>
      </c>
      <c r="E691" s="113">
        <f t="shared" si="49"/>
        <v>0.1</v>
      </c>
      <c r="F691" s="114" t="str">
        <f t="shared" si="50"/>
        <v xml:space="preserve"> </v>
      </c>
      <c r="G691" s="101">
        <v>2082899</v>
      </c>
      <c r="H691" s="102" t="s">
        <v>646</v>
      </c>
      <c r="I691" s="98"/>
    </row>
    <row r="692" spans="1:9" ht="20.25" hidden="1" customHeight="1">
      <c r="A692" s="116">
        <v>21002</v>
      </c>
      <c r="B692" s="116" t="s">
        <v>657</v>
      </c>
      <c r="C692" s="117">
        <f>SUM(C693:C705)</f>
        <v>0</v>
      </c>
      <c r="D692" s="117">
        <f>SUM(D693:D705)</f>
        <v>0</v>
      </c>
      <c r="E692" s="118">
        <f t="shared" si="49"/>
        <v>0</v>
      </c>
      <c r="F692" s="119" t="str">
        <f t="shared" si="50"/>
        <v xml:space="preserve"> </v>
      </c>
      <c r="G692" s="100">
        <v>20830</v>
      </c>
      <c r="H692" s="100" t="s">
        <v>658</v>
      </c>
      <c r="I692" s="98"/>
    </row>
    <row r="693" spans="1:9" ht="20.25" hidden="1" customHeight="1">
      <c r="A693" s="110">
        <v>2100201</v>
      </c>
      <c r="B693" s="111" t="s">
        <v>659</v>
      </c>
      <c r="C693" s="112">
        <f t="shared" ref="C693:C705" si="52">I704</f>
        <v>0</v>
      </c>
      <c r="D693" s="112"/>
      <c r="E693" s="113">
        <f t="shared" si="49"/>
        <v>0</v>
      </c>
      <c r="F693" s="114" t="str">
        <f t="shared" si="50"/>
        <v xml:space="preserve"> </v>
      </c>
      <c r="G693" s="101">
        <v>2083001</v>
      </c>
      <c r="H693" s="102" t="s">
        <v>660</v>
      </c>
      <c r="I693" s="98"/>
    </row>
    <row r="694" spans="1:9" ht="20.25" hidden="1" customHeight="1">
      <c r="A694" s="110">
        <v>2100202</v>
      </c>
      <c r="B694" s="111" t="s">
        <v>661</v>
      </c>
      <c r="C694" s="112">
        <f t="shared" si="52"/>
        <v>0</v>
      </c>
      <c r="D694" s="112"/>
      <c r="E694" s="113">
        <f t="shared" si="49"/>
        <v>0</v>
      </c>
      <c r="F694" s="114" t="str">
        <f t="shared" si="50"/>
        <v xml:space="preserve"> </v>
      </c>
      <c r="G694" s="101">
        <v>2083099</v>
      </c>
      <c r="H694" s="102" t="s">
        <v>662</v>
      </c>
      <c r="I694" s="98"/>
    </row>
    <row r="695" spans="1:9" ht="20.25" hidden="1" customHeight="1">
      <c r="A695" s="110">
        <v>2100203</v>
      </c>
      <c r="B695" s="111" t="s">
        <v>663</v>
      </c>
      <c r="C695" s="112">
        <f t="shared" si="52"/>
        <v>0</v>
      </c>
      <c r="D695" s="112"/>
      <c r="E695" s="113">
        <f t="shared" si="49"/>
        <v>0</v>
      </c>
      <c r="F695" s="114" t="str">
        <f t="shared" si="50"/>
        <v xml:space="preserve"> </v>
      </c>
      <c r="G695" s="100">
        <v>20899</v>
      </c>
      <c r="H695" s="100" t="s">
        <v>664</v>
      </c>
      <c r="I695" s="98"/>
    </row>
    <row r="696" spans="1:9" ht="20.25" hidden="1" customHeight="1">
      <c r="A696" s="110">
        <v>2100204</v>
      </c>
      <c r="B696" s="111" t="s">
        <v>665</v>
      </c>
      <c r="C696" s="112">
        <f t="shared" si="52"/>
        <v>0</v>
      </c>
      <c r="D696" s="112"/>
      <c r="E696" s="113">
        <f t="shared" si="49"/>
        <v>0</v>
      </c>
      <c r="F696" s="114" t="str">
        <f t="shared" si="50"/>
        <v xml:space="preserve"> </v>
      </c>
      <c r="G696" s="101">
        <v>2089901</v>
      </c>
      <c r="H696" s="102" t="s">
        <v>653</v>
      </c>
      <c r="I696" s="98"/>
    </row>
    <row r="697" spans="1:9" ht="20.25" hidden="1" customHeight="1">
      <c r="A697" s="110">
        <v>2100205</v>
      </c>
      <c r="B697" s="111" t="s">
        <v>666</v>
      </c>
      <c r="C697" s="112">
        <f t="shared" si="52"/>
        <v>0</v>
      </c>
      <c r="D697" s="112"/>
      <c r="E697" s="113">
        <f t="shared" si="49"/>
        <v>0</v>
      </c>
      <c r="F697" s="114" t="str">
        <f t="shared" si="50"/>
        <v xml:space="preserve"> </v>
      </c>
      <c r="G697" s="100">
        <v>210</v>
      </c>
      <c r="H697" s="100" t="s">
        <v>654</v>
      </c>
      <c r="I697" s="98"/>
    </row>
    <row r="698" spans="1:9" ht="20.25" hidden="1" customHeight="1">
      <c r="A698" s="110">
        <v>2100206</v>
      </c>
      <c r="B698" s="111" t="s">
        <v>667</v>
      </c>
      <c r="C698" s="112">
        <f t="shared" si="52"/>
        <v>0</v>
      </c>
      <c r="D698" s="112"/>
      <c r="E698" s="113">
        <f t="shared" si="49"/>
        <v>0</v>
      </c>
      <c r="F698" s="114" t="str">
        <f t="shared" si="50"/>
        <v xml:space="preserve"> </v>
      </c>
      <c r="G698" s="100">
        <v>21001</v>
      </c>
      <c r="H698" s="100" t="s">
        <v>668</v>
      </c>
      <c r="I698" s="98"/>
    </row>
    <row r="699" spans="1:9" ht="20.25" hidden="1" customHeight="1">
      <c r="A699" s="110">
        <v>2100207</v>
      </c>
      <c r="B699" s="111" t="s">
        <v>669</v>
      </c>
      <c r="C699" s="112">
        <f t="shared" si="52"/>
        <v>0</v>
      </c>
      <c r="D699" s="112"/>
      <c r="E699" s="113">
        <f t="shared" si="49"/>
        <v>0</v>
      </c>
      <c r="F699" s="114" t="str">
        <f t="shared" si="50"/>
        <v xml:space="preserve"> </v>
      </c>
      <c r="G699" s="101">
        <v>2100101</v>
      </c>
      <c r="H699" s="102" t="s">
        <v>82</v>
      </c>
      <c r="I699" s="98"/>
    </row>
    <row r="700" spans="1:9" ht="20.25" hidden="1" customHeight="1">
      <c r="A700" s="110">
        <v>2100208</v>
      </c>
      <c r="B700" s="111" t="s">
        <v>670</v>
      </c>
      <c r="C700" s="112">
        <f t="shared" si="52"/>
        <v>0</v>
      </c>
      <c r="D700" s="112"/>
      <c r="E700" s="113">
        <f t="shared" si="49"/>
        <v>0</v>
      </c>
      <c r="F700" s="114" t="str">
        <f t="shared" si="50"/>
        <v xml:space="preserve"> </v>
      </c>
      <c r="G700" s="101">
        <v>2100102</v>
      </c>
      <c r="H700" s="102" t="s">
        <v>83</v>
      </c>
      <c r="I700" s="98"/>
    </row>
    <row r="701" spans="1:9" ht="20.25" hidden="1" customHeight="1">
      <c r="A701" s="110">
        <v>2100209</v>
      </c>
      <c r="B701" s="111" t="s">
        <v>671</v>
      </c>
      <c r="C701" s="112">
        <f t="shared" si="52"/>
        <v>0</v>
      </c>
      <c r="D701" s="112"/>
      <c r="E701" s="113">
        <f t="shared" si="49"/>
        <v>0</v>
      </c>
      <c r="F701" s="114" t="str">
        <f t="shared" si="50"/>
        <v xml:space="preserve"> </v>
      </c>
      <c r="G701" s="101">
        <v>2100103</v>
      </c>
      <c r="H701" s="102" t="s">
        <v>84</v>
      </c>
      <c r="I701" s="98"/>
    </row>
    <row r="702" spans="1:9" ht="20.25" hidden="1" customHeight="1">
      <c r="A702" s="110">
        <v>2100210</v>
      </c>
      <c r="B702" s="111" t="s">
        <v>672</v>
      </c>
      <c r="C702" s="112">
        <f t="shared" si="52"/>
        <v>0</v>
      </c>
      <c r="D702" s="112"/>
      <c r="E702" s="113">
        <f t="shared" si="49"/>
        <v>0</v>
      </c>
      <c r="F702" s="114" t="str">
        <f t="shared" si="50"/>
        <v xml:space="preserve"> </v>
      </c>
      <c r="G702" s="101">
        <v>2100199</v>
      </c>
      <c r="H702" s="102" t="s">
        <v>656</v>
      </c>
      <c r="I702" s="98"/>
    </row>
    <row r="703" spans="1:9" ht="20.25" hidden="1" customHeight="1">
      <c r="A703" s="110">
        <v>2100211</v>
      </c>
      <c r="B703" s="111" t="s">
        <v>673</v>
      </c>
      <c r="C703" s="112">
        <f t="shared" si="52"/>
        <v>0</v>
      </c>
      <c r="D703" s="112"/>
      <c r="E703" s="113">
        <f t="shared" si="49"/>
        <v>0</v>
      </c>
      <c r="F703" s="114" t="str">
        <f t="shared" si="50"/>
        <v xml:space="preserve"> </v>
      </c>
      <c r="G703" s="100">
        <v>21002</v>
      </c>
      <c r="H703" s="100" t="s">
        <v>657</v>
      </c>
      <c r="I703" s="98"/>
    </row>
    <row r="704" spans="1:9" ht="20.25" hidden="1" customHeight="1">
      <c r="A704" s="110">
        <v>2100212</v>
      </c>
      <c r="B704" s="111" t="s">
        <v>674</v>
      </c>
      <c r="C704" s="112">
        <f t="shared" si="52"/>
        <v>0</v>
      </c>
      <c r="D704" s="112"/>
      <c r="E704" s="113">
        <f t="shared" si="49"/>
        <v>0</v>
      </c>
      <c r="F704" s="114" t="str">
        <f t="shared" si="50"/>
        <v xml:space="preserve"> </v>
      </c>
      <c r="G704" s="101">
        <v>2100201</v>
      </c>
      <c r="H704" s="102" t="s">
        <v>659</v>
      </c>
      <c r="I704" s="98"/>
    </row>
    <row r="705" spans="1:9" ht="20.25" hidden="1" customHeight="1">
      <c r="A705" s="110">
        <v>2100299</v>
      </c>
      <c r="B705" s="111" t="s">
        <v>675</v>
      </c>
      <c r="C705" s="112">
        <f t="shared" si="52"/>
        <v>0</v>
      </c>
      <c r="D705" s="112"/>
      <c r="E705" s="113">
        <f t="shared" si="49"/>
        <v>0</v>
      </c>
      <c r="F705" s="114" t="str">
        <f t="shared" si="50"/>
        <v xml:space="preserve"> </v>
      </c>
      <c r="G705" s="101">
        <v>2100202</v>
      </c>
      <c r="H705" s="102" t="s">
        <v>661</v>
      </c>
      <c r="I705" s="98"/>
    </row>
    <row r="706" spans="1:9" ht="20.25" customHeight="1">
      <c r="A706" s="41">
        <v>21003</v>
      </c>
      <c r="B706" s="41" t="s">
        <v>676</v>
      </c>
      <c r="C706" s="158">
        <f>SUM(C707:C709)</f>
        <v>337.3</v>
      </c>
      <c r="D706" s="158">
        <f>SUM(D707:D709)</f>
        <v>326.7</v>
      </c>
      <c r="E706" s="99">
        <f t="shared" si="49"/>
        <v>-10.600000000000023</v>
      </c>
      <c r="F706" s="35">
        <f t="shared" si="50"/>
        <v>-3.1426030240142371</v>
      </c>
      <c r="G706" s="101">
        <v>2100203</v>
      </c>
      <c r="H706" s="102" t="s">
        <v>663</v>
      </c>
      <c r="I706" s="98"/>
    </row>
    <row r="707" spans="1:9" ht="20.25" hidden="1" customHeight="1">
      <c r="A707" s="110">
        <v>2100301</v>
      </c>
      <c r="B707" s="111" t="s">
        <v>677</v>
      </c>
      <c r="C707" s="112">
        <f>I718</f>
        <v>0</v>
      </c>
      <c r="D707" s="112"/>
      <c r="E707" s="113">
        <f t="shared" si="49"/>
        <v>0</v>
      </c>
      <c r="F707" s="114" t="str">
        <f t="shared" si="50"/>
        <v xml:space="preserve"> </v>
      </c>
      <c r="G707" s="101">
        <v>2100204</v>
      </c>
      <c r="H707" s="102" t="s">
        <v>665</v>
      </c>
      <c r="I707" s="98"/>
    </row>
    <row r="708" spans="1:9" ht="20.25" customHeight="1">
      <c r="A708" s="42">
        <v>2100302</v>
      </c>
      <c r="B708" s="43" t="s">
        <v>678</v>
      </c>
      <c r="C708" s="159">
        <v>282.7</v>
      </c>
      <c r="D708" s="159">
        <v>300</v>
      </c>
      <c r="E708" s="103">
        <f t="shared" si="49"/>
        <v>17.300000000000011</v>
      </c>
      <c r="F708" s="37">
        <f t="shared" si="50"/>
        <v>6.1195613724796649</v>
      </c>
      <c r="G708" s="101">
        <v>2100205</v>
      </c>
      <c r="H708" s="102" t="s">
        <v>666</v>
      </c>
      <c r="I708" s="98"/>
    </row>
    <row r="709" spans="1:9" ht="20.25" customHeight="1">
      <c r="A709" s="42">
        <v>2100399</v>
      </c>
      <c r="B709" s="43" t="s">
        <v>679</v>
      </c>
      <c r="C709" s="159">
        <v>54.6</v>
      </c>
      <c r="D709" s="159">
        <v>26.7</v>
      </c>
      <c r="E709" s="103">
        <f t="shared" si="49"/>
        <v>-27.900000000000002</v>
      </c>
      <c r="F709" s="37">
        <f t="shared" si="50"/>
        <v>-51.098901098901109</v>
      </c>
      <c r="G709" s="101">
        <v>2100206</v>
      </c>
      <c r="H709" s="102" t="s">
        <v>680</v>
      </c>
      <c r="I709" s="98"/>
    </row>
    <row r="710" spans="1:9" ht="20.25" customHeight="1">
      <c r="A710" s="41">
        <v>21004</v>
      </c>
      <c r="B710" s="41" t="s">
        <v>681</v>
      </c>
      <c r="C710" s="158">
        <f>SUM(C711:C721)</f>
        <v>368.94</v>
      </c>
      <c r="D710" s="158">
        <f>SUM(D711:D721)</f>
        <v>173.6</v>
      </c>
      <c r="E710" s="99">
        <f t="shared" si="49"/>
        <v>-195.34</v>
      </c>
      <c r="F710" s="35">
        <f t="shared" si="50"/>
        <v>-52.946278527673876</v>
      </c>
      <c r="G710" s="101">
        <v>2100207</v>
      </c>
      <c r="H710" s="102" t="s">
        <v>669</v>
      </c>
      <c r="I710" s="98"/>
    </row>
    <row r="711" spans="1:9" ht="20.25" hidden="1" customHeight="1">
      <c r="A711" s="110">
        <v>2100401</v>
      </c>
      <c r="B711" s="111" t="s">
        <v>682</v>
      </c>
      <c r="C711" s="112">
        <f t="shared" ref="C711:C717" si="53">I722</f>
        <v>0</v>
      </c>
      <c r="D711" s="112"/>
      <c r="E711" s="113">
        <f t="shared" ref="E711:E774" si="54">D711-C711</f>
        <v>0</v>
      </c>
      <c r="F711" s="114" t="str">
        <f t="shared" ref="F711:F774" si="55">IF(C711&lt;&gt;0,E711/C711*100," ")</f>
        <v xml:space="preserve"> </v>
      </c>
      <c r="G711" s="101">
        <v>2100208</v>
      </c>
      <c r="H711" s="102" t="s">
        <v>670</v>
      </c>
      <c r="I711" s="98"/>
    </row>
    <row r="712" spans="1:9" ht="20.25" hidden="1" customHeight="1">
      <c r="A712" s="110">
        <v>2100402</v>
      </c>
      <c r="B712" s="111" t="s">
        <v>683</v>
      </c>
      <c r="C712" s="112">
        <f t="shared" si="53"/>
        <v>0</v>
      </c>
      <c r="D712" s="112"/>
      <c r="E712" s="113">
        <f t="shared" si="54"/>
        <v>0</v>
      </c>
      <c r="F712" s="114" t="str">
        <f t="shared" si="55"/>
        <v xml:space="preserve"> </v>
      </c>
      <c r="G712" s="101">
        <v>2100209</v>
      </c>
      <c r="H712" s="102" t="s">
        <v>671</v>
      </c>
      <c r="I712" s="98"/>
    </row>
    <row r="713" spans="1:9" ht="20.25" hidden="1" customHeight="1">
      <c r="A713" s="110">
        <v>2100403</v>
      </c>
      <c r="B713" s="111" t="s">
        <v>684</v>
      </c>
      <c r="C713" s="112">
        <f t="shared" si="53"/>
        <v>0</v>
      </c>
      <c r="D713" s="112"/>
      <c r="E713" s="113">
        <f t="shared" si="54"/>
        <v>0</v>
      </c>
      <c r="F713" s="114" t="str">
        <f t="shared" si="55"/>
        <v xml:space="preserve"> </v>
      </c>
      <c r="G713" s="101">
        <v>2100210</v>
      </c>
      <c r="H713" s="102" t="s">
        <v>672</v>
      </c>
      <c r="I713" s="98"/>
    </row>
    <row r="714" spans="1:9" ht="20.25" hidden="1" customHeight="1">
      <c r="A714" s="110">
        <v>2100404</v>
      </c>
      <c r="B714" s="111" t="s">
        <v>685</v>
      </c>
      <c r="C714" s="112">
        <f t="shared" si="53"/>
        <v>0</v>
      </c>
      <c r="D714" s="112"/>
      <c r="E714" s="113">
        <f t="shared" si="54"/>
        <v>0</v>
      </c>
      <c r="F714" s="114" t="str">
        <f t="shared" si="55"/>
        <v xml:space="preserve"> </v>
      </c>
      <c r="G714" s="101">
        <v>2100211</v>
      </c>
      <c r="H714" s="102" t="s">
        <v>673</v>
      </c>
      <c r="I714" s="98"/>
    </row>
    <row r="715" spans="1:9" ht="20.25" hidden="1" customHeight="1">
      <c r="A715" s="110">
        <v>2100405</v>
      </c>
      <c r="B715" s="111" t="s">
        <v>686</v>
      </c>
      <c r="C715" s="112">
        <f t="shared" si="53"/>
        <v>0</v>
      </c>
      <c r="D715" s="112"/>
      <c r="E715" s="113">
        <f t="shared" si="54"/>
        <v>0</v>
      </c>
      <c r="F715" s="114" t="str">
        <f t="shared" si="55"/>
        <v xml:space="preserve"> </v>
      </c>
      <c r="G715" s="101">
        <v>2100212</v>
      </c>
      <c r="H715" s="102" t="s">
        <v>687</v>
      </c>
      <c r="I715" s="98"/>
    </row>
    <row r="716" spans="1:9" ht="20.25" hidden="1" customHeight="1">
      <c r="A716" s="110">
        <v>2100406</v>
      </c>
      <c r="B716" s="111" t="s">
        <v>688</v>
      </c>
      <c r="C716" s="112">
        <f t="shared" si="53"/>
        <v>0</v>
      </c>
      <c r="D716" s="112"/>
      <c r="E716" s="113">
        <f t="shared" si="54"/>
        <v>0</v>
      </c>
      <c r="F716" s="114" t="str">
        <f t="shared" si="55"/>
        <v xml:space="preserve"> </v>
      </c>
      <c r="G716" s="101">
        <v>2100299</v>
      </c>
      <c r="H716" s="102" t="s">
        <v>675</v>
      </c>
      <c r="I716" s="98"/>
    </row>
    <row r="717" spans="1:9" ht="20.25" hidden="1" customHeight="1">
      <c r="A717" s="110">
        <v>2100407</v>
      </c>
      <c r="B717" s="111" t="s">
        <v>689</v>
      </c>
      <c r="C717" s="112">
        <f t="shared" si="53"/>
        <v>0</v>
      </c>
      <c r="D717" s="112"/>
      <c r="E717" s="113">
        <f t="shared" si="54"/>
        <v>0</v>
      </c>
      <c r="F717" s="114" t="str">
        <f t="shared" si="55"/>
        <v xml:space="preserve"> </v>
      </c>
      <c r="G717" s="100">
        <v>21003</v>
      </c>
      <c r="H717" s="100" t="s">
        <v>690</v>
      </c>
      <c r="I717" s="98"/>
    </row>
    <row r="718" spans="1:9" ht="20.25" customHeight="1">
      <c r="A718" s="42">
        <v>2100408</v>
      </c>
      <c r="B718" s="43" t="s">
        <v>691</v>
      </c>
      <c r="C718" s="159">
        <v>294.32</v>
      </c>
      <c r="D718" s="159">
        <v>173.6</v>
      </c>
      <c r="E718" s="103">
        <f t="shared" si="54"/>
        <v>-120.72</v>
      </c>
      <c r="F718" s="37">
        <f t="shared" si="55"/>
        <v>-41.016580592552323</v>
      </c>
      <c r="G718" s="101">
        <v>2100301</v>
      </c>
      <c r="H718" s="102" t="s">
        <v>677</v>
      </c>
      <c r="I718" s="98"/>
    </row>
    <row r="719" spans="1:9" ht="20.25" customHeight="1">
      <c r="A719" s="42">
        <v>2100409</v>
      </c>
      <c r="B719" s="43" t="s">
        <v>692</v>
      </c>
      <c r="C719" s="159">
        <v>44.62</v>
      </c>
      <c r="D719" s="159"/>
      <c r="E719" s="103">
        <f t="shared" si="54"/>
        <v>-44.62</v>
      </c>
      <c r="F719" s="37">
        <f t="shared" si="55"/>
        <v>-100</v>
      </c>
      <c r="G719" s="101">
        <v>2100302</v>
      </c>
      <c r="H719" s="102" t="s">
        <v>678</v>
      </c>
      <c r="I719" s="98"/>
    </row>
    <row r="720" spans="1:9" ht="20.25" customHeight="1">
      <c r="A720" s="42">
        <v>2100410</v>
      </c>
      <c r="B720" s="43" t="s">
        <v>693</v>
      </c>
      <c r="C720" s="159">
        <v>30</v>
      </c>
      <c r="D720" s="159"/>
      <c r="E720" s="103">
        <f t="shared" si="54"/>
        <v>-30</v>
      </c>
      <c r="F720" s="37">
        <f t="shared" si="55"/>
        <v>-100</v>
      </c>
      <c r="G720" s="101">
        <v>2100399</v>
      </c>
      <c r="H720" s="102" t="s">
        <v>679</v>
      </c>
      <c r="I720" s="98"/>
    </row>
    <row r="721" spans="1:9" ht="20.25" hidden="1" customHeight="1">
      <c r="A721" s="110">
        <v>2100499</v>
      </c>
      <c r="B721" s="111" t="s">
        <v>694</v>
      </c>
      <c r="C721" s="112">
        <f>I732</f>
        <v>0</v>
      </c>
      <c r="D721" s="112"/>
      <c r="E721" s="113">
        <f t="shared" si="54"/>
        <v>0</v>
      </c>
      <c r="F721" s="114" t="str">
        <f t="shared" si="55"/>
        <v xml:space="preserve"> </v>
      </c>
      <c r="G721" s="100">
        <v>21004</v>
      </c>
      <c r="H721" s="100" t="s">
        <v>695</v>
      </c>
      <c r="I721" s="98"/>
    </row>
    <row r="722" spans="1:9" ht="20.25" hidden="1" customHeight="1">
      <c r="A722" s="116">
        <v>21006</v>
      </c>
      <c r="B722" s="116" t="s">
        <v>696</v>
      </c>
      <c r="C722" s="117">
        <f>SUM(C723:C724)</f>
        <v>0</v>
      </c>
      <c r="D722" s="117">
        <f>SUM(D723:D724)</f>
        <v>0</v>
      </c>
      <c r="E722" s="118">
        <f t="shared" si="54"/>
        <v>0</v>
      </c>
      <c r="F722" s="119" t="str">
        <f t="shared" si="55"/>
        <v xml:space="preserve"> </v>
      </c>
      <c r="G722" s="101">
        <v>2100401</v>
      </c>
      <c r="H722" s="102" t="s">
        <v>682</v>
      </c>
      <c r="I722" s="98"/>
    </row>
    <row r="723" spans="1:9" ht="20.25" hidden="1" customHeight="1">
      <c r="A723" s="110">
        <v>2100601</v>
      </c>
      <c r="B723" s="111" t="s">
        <v>697</v>
      </c>
      <c r="C723" s="112">
        <f>I734</f>
        <v>0</v>
      </c>
      <c r="D723" s="112"/>
      <c r="E723" s="113">
        <f t="shared" si="54"/>
        <v>0</v>
      </c>
      <c r="F723" s="114" t="str">
        <f t="shared" si="55"/>
        <v xml:space="preserve"> </v>
      </c>
      <c r="G723" s="101">
        <v>2100402</v>
      </c>
      <c r="H723" s="102" t="s">
        <v>683</v>
      </c>
      <c r="I723" s="98"/>
    </row>
    <row r="724" spans="1:9" ht="20.25" hidden="1" customHeight="1">
      <c r="A724" s="110">
        <v>2100699</v>
      </c>
      <c r="B724" s="111" t="s">
        <v>698</v>
      </c>
      <c r="C724" s="112">
        <f>I735</f>
        <v>0</v>
      </c>
      <c r="D724" s="112"/>
      <c r="E724" s="113">
        <f t="shared" si="54"/>
        <v>0</v>
      </c>
      <c r="F724" s="114" t="str">
        <f t="shared" si="55"/>
        <v xml:space="preserve"> </v>
      </c>
      <c r="G724" s="101">
        <v>2100403</v>
      </c>
      <c r="H724" s="102" t="s">
        <v>684</v>
      </c>
      <c r="I724" s="98"/>
    </row>
    <row r="725" spans="1:9" ht="20.25" customHeight="1">
      <c r="A725" s="41">
        <v>21007</v>
      </c>
      <c r="B725" s="41" t="s">
        <v>699</v>
      </c>
      <c r="C725" s="158">
        <f>SUM(C726:C728)</f>
        <v>670.3</v>
      </c>
      <c r="D725" s="158">
        <f>SUM(D726:D728)</f>
        <v>270</v>
      </c>
      <c r="E725" s="99">
        <f t="shared" si="54"/>
        <v>-400.29999999999995</v>
      </c>
      <c r="F725" s="35">
        <f t="shared" si="55"/>
        <v>-59.719528569297331</v>
      </c>
      <c r="G725" s="101">
        <v>2100404</v>
      </c>
      <c r="H725" s="102" t="s">
        <v>685</v>
      </c>
      <c r="I725" s="98"/>
    </row>
    <row r="726" spans="1:9" ht="20.25" hidden="1" customHeight="1">
      <c r="A726" s="110">
        <v>2100716</v>
      </c>
      <c r="B726" s="111" t="s">
        <v>700</v>
      </c>
      <c r="C726" s="112">
        <f>I737</f>
        <v>0</v>
      </c>
      <c r="D726" s="112"/>
      <c r="E726" s="113">
        <f t="shared" si="54"/>
        <v>0</v>
      </c>
      <c r="F726" s="114" t="str">
        <f t="shared" si="55"/>
        <v xml:space="preserve"> </v>
      </c>
      <c r="G726" s="101">
        <v>2100405</v>
      </c>
      <c r="H726" s="102" t="s">
        <v>686</v>
      </c>
      <c r="I726" s="98"/>
    </row>
    <row r="727" spans="1:9" ht="20.25" customHeight="1">
      <c r="A727" s="42">
        <v>2100717</v>
      </c>
      <c r="B727" s="43" t="s">
        <v>701</v>
      </c>
      <c r="C727" s="159">
        <v>344.3</v>
      </c>
      <c r="D727" s="159">
        <v>270</v>
      </c>
      <c r="E727" s="103">
        <f t="shared" si="54"/>
        <v>-74.300000000000011</v>
      </c>
      <c r="F727" s="37">
        <f t="shared" si="55"/>
        <v>-21.580017426662796</v>
      </c>
      <c r="G727" s="101">
        <v>2100406</v>
      </c>
      <c r="H727" s="102" t="s">
        <v>688</v>
      </c>
      <c r="I727" s="98"/>
    </row>
    <row r="728" spans="1:9" ht="20.25" customHeight="1">
      <c r="A728" s="42">
        <v>2100799</v>
      </c>
      <c r="B728" s="43" t="s">
        <v>702</v>
      </c>
      <c r="C728" s="159">
        <v>326</v>
      </c>
      <c r="D728" s="159"/>
      <c r="E728" s="103">
        <f t="shared" si="54"/>
        <v>-326</v>
      </c>
      <c r="F728" s="37">
        <f t="shared" si="55"/>
        <v>-100</v>
      </c>
      <c r="G728" s="101">
        <v>2100407</v>
      </c>
      <c r="H728" s="102" t="s">
        <v>689</v>
      </c>
      <c r="I728" s="98"/>
    </row>
    <row r="729" spans="1:9" ht="20.25" customHeight="1">
      <c r="A729" s="41">
        <v>21011</v>
      </c>
      <c r="B729" s="41" t="s">
        <v>703</v>
      </c>
      <c r="C729" s="158">
        <f>C730+C731+C734+C735</f>
        <v>318.27999999999997</v>
      </c>
      <c r="D729" s="158">
        <f>D730+D731+D734+D735</f>
        <v>355</v>
      </c>
      <c r="E729" s="99">
        <f t="shared" si="54"/>
        <v>36.720000000000027</v>
      </c>
      <c r="F729" s="35">
        <f t="shared" si="55"/>
        <v>11.53701143647104</v>
      </c>
      <c r="G729" s="101">
        <v>2100408</v>
      </c>
      <c r="H729" s="102" t="s">
        <v>691</v>
      </c>
      <c r="I729" s="98"/>
    </row>
    <row r="730" spans="1:9" ht="20.25" customHeight="1">
      <c r="A730" s="42">
        <v>2101101</v>
      </c>
      <c r="B730" s="43" t="s">
        <v>704</v>
      </c>
      <c r="C730" s="159">
        <v>14.2</v>
      </c>
      <c r="D730" s="159">
        <v>27</v>
      </c>
      <c r="E730" s="103">
        <f t="shared" si="54"/>
        <v>12.8</v>
      </c>
      <c r="F730" s="37">
        <f t="shared" si="55"/>
        <v>90.140845070422543</v>
      </c>
      <c r="G730" s="101">
        <v>2100409</v>
      </c>
      <c r="H730" s="102" t="s">
        <v>705</v>
      </c>
      <c r="I730" s="98"/>
    </row>
    <row r="731" spans="1:9" ht="20.25" customHeight="1">
      <c r="A731" s="42">
        <v>2101102</v>
      </c>
      <c r="B731" s="43" t="s">
        <v>706</v>
      </c>
      <c r="C731" s="159">
        <v>74.48</v>
      </c>
      <c r="D731" s="159">
        <v>73</v>
      </c>
      <c r="E731" s="103">
        <f t="shared" si="54"/>
        <v>-1.480000000000004</v>
      </c>
      <c r="F731" s="37">
        <f t="shared" si="55"/>
        <v>-1.9871106337271804</v>
      </c>
      <c r="G731" s="101">
        <v>2100410</v>
      </c>
      <c r="H731" s="102" t="s">
        <v>693</v>
      </c>
      <c r="I731" s="98"/>
    </row>
    <row r="732" spans="1:9" ht="20.25" customHeight="1">
      <c r="A732" s="42">
        <v>210110201</v>
      </c>
      <c r="B732" s="43" t="s">
        <v>707</v>
      </c>
      <c r="C732" s="159">
        <v>8</v>
      </c>
      <c r="D732" s="159"/>
      <c r="E732" s="103">
        <f t="shared" si="54"/>
        <v>-8</v>
      </c>
      <c r="F732" s="37">
        <f t="shared" si="55"/>
        <v>-100</v>
      </c>
      <c r="G732" s="101">
        <v>2100499</v>
      </c>
      <c r="H732" s="102" t="s">
        <v>694</v>
      </c>
      <c r="I732" s="98"/>
    </row>
    <row r="733" spans="1:9" ht="20.25" customHeight="1">
      <c r="A733" s="42">
        <v>210110202</v>
      </c>
      <c r="B733" s="43" t="s">
        <v>708</v>
      </c>
      <c r="C733" s="159">
        <v>66.3</v>
      </c>
      <c r="D733" s="159"/>
      <c r="E733" s="103">
        <f t="shared" si="54"/>
        <v>-66.3</v>
      </c>
      <c r="F733" s="37">
        <f t="shared" si="55"/>
        <v>-100</v>
      </c>
      <c r="G733" s="100">
        <v>21006</v>
      </c>
      <c r="H733" s="100" t="s">
        <v>709</v>
      </c>
      <c r="I733" s="98"/>
    </row>
    <row r="734" spans="1:9" ht="20.25" customHeight="1">
      <c r="A734" s="42">
        <v>2101103</v>
      </c>
      <c r="B734" s="43" t="s">
        <v>710</v>
      </c>
      <c r="C734" s="159">
        <v>229.6</v>
      </c>
      <c r="D734" s="159">
        <v>255</v>
      </c>
      <c r="E734" s="103">
        <f t="shared" si="54"/>
        <v>25.400000000000006</v>
      </c>
      <c r="F734" s="37">
        <f t="shared" si="55"/>
        <v>11.062717770034846</v>
      </c>
      <c r="G734" s="101">
        <v>2100601</v>
      </c>
      <c r="H734" s="102" t="s">
        <v>697</v>
      </c>
      <c r="I734" s="98"/>
    </row>
    <row r="735" spans="1:9" ht="20.25" hidden="1" customHeight="1">
      <c r="A735" s="110">
        <v>2101199</v>
      </c>
      <c r="B735" s="111" t="s">
        <v>711</v>
      </c>
      <c r="C735" s="112">
        <f>I746</f>
        <v>0</v>
      </c>
      <c r="D735" s="112"/>
      <c r="E735" s="113">
        <f t="shared" si="54"/>
        <v>0</v>
      </c>
      <c r="F735" s="114" t="str">
        <f t="shared" si="55"/>
        <v xml:space="preserve"> </v>
      </c>
      <c r="G735" s="101">
        <v>2100699</v>
      </c>
      <c r="H735" s="102" t="s">
        <v>698</v>
      </c>
      <c r="I735" s="98"/>
    </row>
    <row r="736" spans="1:9" ht="20.25" customHeight="1">
      <c r="A736" s="41">
        <v>21012</v>
      </c>
      <c r="B736" s="41" t="s">
        <v>712</v>
      </c>
      <c r="C736" s="158">
        <f>SUM(C737:C739)</f>
        <v>1141</v>
      </c>
      <c r="D736" s="158">
        <f>SUM(D737:D739)</f>
        <v>266</v>
      </c>
      <c r="E736" s="99">
        <f t="shared" si="54"/>
        <v>-875</v>
      </c>
      <c r="F736" s="35">
        <f t="shared" si="55"/>
        <v>-76.687116564417181</v>
      </c>
      <c r="G736" s="100">
        <v>21007</v>
      </c>
      <c r="H736" s="100" t="s">
        <v>699</v>
      </c>
      <c r="I736" s="98"/>
    </row>
    <row r="737" spans="1:9" ht="20.25" hidden="1" customHeight="1">
      <c r="A737" s="110">
        <v>2101201</v>
      </c>
      <c r="B737" s="111" t="s">
        <v>713</v>
      </c>
      <c r="C737" s="120">
        <f>I748+I682</f>
        <v>0</v>
      </c>
      <c r="D737" s="120"/>
      <c r="E737" s="113">
        <f t="shared" si="54"/>
        <v>0</v>
      </c>
      <c r="F737" s="114" t="str">
        <f t="shared" si="55"/>
        <v xml:space="preserve"> </v>
      </c>
      <c r="G737" s="101">
        <v>2100716</v>
      </c>
      <c r="H737" s="102" t="s">
        <v>700</v>
      </c>
      <c r="I737" s="98"/>
    </row>
    <row r="738" spans="1:9" ht="26.25" customHeight="1">
      <c r="A738" s="42">
        <v>2101202</v>
      </c>
      <c r="B738" s="43" t="s">
        <v>714</v>
      </c>
      <c r="C738" s="159">
        <v>1141</v>
      </c>
      <c r="D738" s="159">
        <v>266</v>
      </c>
      <c r="E738" s="103">
        <f t="shared" si="54"/>
        <v>-875</v>
      </c>
      <c r="F738" s="37">
        <f t="shared" si="55"/>
        <v>-76.687116564417181</v>
      </c>
      <c r="G738" s="101">
        <v>2100717</v>
      </c>
      <c r="H738" s="102" t="s">
        <v>701</v>
      </c>
      <c r="I738" s="98"/>
    </row>
    <row r="739" spans="1:9" ht="20.25" hidden="1" customHeight="1">
      <c r="A739" s="110">
        <v>2101299</v>
      </c>
      <c r="B739" s="111" t="s">
        <v>715</v>
      </c>
      <c r="C739" s="112">
        <f>I750</f>
        <v>0</v>
      </c>
      <c r="D739" s="112"/>
      <c r="E739" s="113">
        <f t="shared" si="54"/>
        <v>0</v>
      </c>
      <c r="F739" s="114" t="str">
        <f t="shared" si="55"/>
        <v xml:space="preserve"> </v>
      </c>
      <c r="G739" s="101">
        <v>2100799</v>
      </c>
      <c r="H739" s="102" t="s">
        <v>702</v>
      </c>
      <c r="I739" s="98"/>
    </row>
    <row r="740" spans="1:9" ht="20.25" customHeight="1">
      <c r="A740" s="41">
        <v>21013</v>
      </c>
      <c r="B740" s="41" t="s">
        <v>716</v>
      </c>
      <c r="C740" s="158">
        <f>SUM(C741:C743)</f>
        <v>84</v>
      </c>
      <c r="D740" s="158">
        <f>SUM(D741:D743)</f>
        <v>61</v>
      </c>
      <c r="E740" s="99">
        <f t="shared" si="54"/>
        <v>-23</v>
      </c>
      <c r="F740" s="35">
        <f t="shared" si="55"/>
        <v>-27.380952380952383</v>
      </c>
      <c r="G740" s="100">
        <v>21011</v>
      </c>
      <c r="H740" s="100" t="s">
        <v>717</v>
      </c>
      <c r="I740" s="98"/>
    </row>
    <row r="741" spans="1:9" ht="20.25" customHeight="1">
      <c r="A741" s="42">
        <v>2101301</v>
      </c>
      <c r="B741" s="43" t="s">
        <v>718</v>
      </c>
      <c r="C741" s="159">
        <f>I752</f>
        <v>0</v>
      </c>
      <c r="D741" s="159">
        <v>3</v>
      </c>
      <c r="E741" s="103">
        <f t="shared" si="54"/>
        <v>3</v>
      </c>
      <c r="F741" s="37" t="str">
        <f t="shared" si="55"/>
        <v xml:space="preserve"> </v>
      </c>
      <c r="G741" s="101">
        <v>2101101</v>
      </c>
      <c r="H741" s="102" t="s">
        <v>704</v>
      </c>
      <c r="I741" s="98"/>
    </row>
    <row r="742" spans="1:9" ht="20.25" hidden="1" customHeight="1">
      <c r="A742" s="110">
        <v>2101302</v>
      </c>
      <c r="B742" s="111" t="s">
        <v>719</v>
      </c>
      <c r="C742" s="112">
        <f>I753</f>
        <v>0</v>
      </c>
      <c r="D742" s="112"/>
      <c r="E742" s="113">
        <f t="shared" si="54"/>
        <v>0</v>
      </c>
      <c r="F742" s="114" t="str">
        <f t="shared" si="55"/>
        <v xml:space="preserve"> </v>
      </c>
      <c r="G742" s="101">
        <v>2101102</v>
      </c>
      <c r="H742" s="102" t="s">
        <v>706</v>
      </c>
      <c r="I742" s="98"/>
    </row>
    <row r="743" spans="1:9" ht="20.25" customHeight="1">
      <c r="A743" s="42">
        <v>2101399</v>
      </c>
      <c r="B743" s="43" t="s">
        <v>720</v>
      </c>
      <c r="C743" s="159">
        <v>84</v>
      </c>
      <c r="D743" s="159">
        <v>58</v>
      </c>
      <c r="E743" s="103">
        <f t="shared" si="54"/>
        <v>-26</v>
      </c>
      <c r="F743" s="37">
        <f t="shared" si="55"/>
        <v>-30.952380952380953</v>
      </c>
      <c r="G743" s="101">
        <v>210110201</v>
      </c>
      <c r="H743" s="102" t="s">
        <v>707</v>
      </c>
      <c r="I743" s="98"/>
    </row>
    <row r="744" spans="1:9" ht="20.25" customHeight="1">
      <c r="A744" s="41">
        <v>21014</v>
      </c>
      <c r="B744" s="41" t="s">
        <v>721</v>
      </c>
      <c r="C744" s="158">
        <f>SUM(C745:C746)</f>
        <v>6.5</v>
      </c>
      <c r="D744" s="158">
        <f>SUM(D745:D746)</f>
        <v>0</v>
      </c>
      <c r="E744" s="99">
        <f t="shared" si="54"/>
        <v>-6.5</v>
      </c>
      <c r="F744" s="35">
        <f t="shared" si="55"/>
        <v>-100</v>
      </c>
      <c r="G744" s="101">
        <v>210110202</v>
      </c>
      <c r="H744" s="102" t="s">
        <v>708</v>
      </c>
      <c r="I744" s="98"/>
    </row>
    <row r="745" spans="1:9" ht="20.25" customHeight="1">
      <c r="A745" s="42">
        <v>2101401</v>
      </c>
      <c r="B745" s="43" t="s">
        <v>722</v>
      </c>
      <c r="C745" s="159">
        <v>5.5</v>
      </c>
      <c r="D745" s="159"/>
      <c r="E745" s="103">
        <f t="shared" si="54"/>
        <v>-5.5</v>
      </c>
      <c r="F745" s="37">
        <f t="shared" si="55"/>
        <v>-100</v>
      </c>
      <c r="G745" s="101">
        <v>2101103</v>
      </c>
      <c r="H745" s="102" t="s">
        <v>710</v>
      </c>
      <c r="I745" s="98"/>
    </row>
    <row r="746" spans="1:9" ht="20.25" customHeight="1">
      <c r="A746" s="42">
        <v>2101499</v>
      </c>
      <c r="B746" s="43" t="s">
        <v>723</v>
      </c>
      <c r="C746" s="159">
        <v>1</v>
      </c>
      <c r="D746" s="159"/>
      <c r="E746" s="103">
        <f t="shared" si="54"/>
        <v>-1</v>
      </c>
      <c r="F746" s="37">
        <f t="shared" si="55"/>
        <v>-100</v>
      </c>
      <c r="G746" s="101">
        <v>2101199</v>
      </c>
      <c r="H746" s="102" t="s">
        <v>711</v>
      </c>
      <c r="I746" s="98"/>
    </row>
    <row r="747" spans="1:9" ht="20.25" hidden="1" customHeight="1">
      <c r="A747" s="116">
        <v>21015</v>
      </c>
      <c r="B747" s="116" t="s">
        <v>724</v>
      </c>
      <c r="C747" s="121">
        <f>SUM(C748:C755)</f>
        <v>0</v>
      </c>
      <c r="D747" s="121">
        <f>SUM(D748:D755)</f>
        <v>0</v>
      </c>
      <c r="E747" s="118">
        <f t="shared" si="54"/>
        <v>0</v>
      </c>
      <c r="F747" s="119" t="str">
        <f t="shared" si="55"/>
        <v xml:space="preserve"> </v>
      </c>
      <c r="G747" s="100">
        <v>21012</v>
      </c>
      <c r="H747" s="100" t="s">
        <v>725</v>
      </c>
      <c r="I747" s="98"/>
    </row>
    <row r="748" spans="1:9" ht="20.25" hidden="1" customHeight="1">
      <c r="A748" s="110">
        <v>2101501</v>
      </c>
      <c r="B748" s="111" t="s">
        <v>82</v>
      </c>
      <c r="C748" s="120">
        <f t="shared" ref="C748:C755" si="56">I759</f>
        <v>0</v>
      </c>
      <c r="D748" s="120"/>
      <c r="E748" s="113">
        <f t="shared" si="54"/>
        <v>0</v>
      </c>
      <c r="F748" s="114" t="str">
        <f t="shared" si="55"/>
        <v xml:space="preserve"> </v>
      </c>
      <c r="G748" s="101">
        <v>2101201</v>
      </c>
      <c r="H748" s="102" t="s">
        <v>713</v>
      </c>
      <c r="I748" s="98"/>
    </row>
    <row r="749" spans="1:9" ht="20.25" hidden="1" customHeight="1">
      <c r="A749" s="110">
        <v>2101502</v>
      </c>
      <c r="B749" s="111" t="s">
        <v>83</v>
      </c>
      <c r="C749" s="120">
        <f t="shared" si="56"/>
        <v>0</v>
      </c>
      <c r="D749" s="120"/>
      <c r="E749" s="113">
        <f t="shared" si="54"/>
        <v>0</v>
      </c>
      <c r="F749" s="114" t="str">
        <f t="shared" si="55"/>
        <v xml:space="preserve"> </v>
      </c>
      <c r="G749" s="101">
        <v>2101202</v>
      </c>
      <c r="H749" s="102" t="s">
        <v>714</v>
      </c>
      <c r="I749" s="98"/>
    </row>
    <row r="750" spans="1:9" ht="20.25" hidden="1" customHeight="1">
      <c r="A750" s="110">
        <v>2101503</v>
      </c>
      <c r="B750" s="111" t="s">
        <v>84</v>
      </c>
      <c r="C750" s="120">
        <f t="shared" si="56"/>
        <v>0</v>
      </c>
      <c r="D750" s="120"/>
      <c r="E750" s="113">
        <f t="shared" si="54"/>
        <v>0</v>
      </c>
      <c r="F750" s="114" t="str">
        <f t="shared" si="55"/>
        <v xml:space="preserve"> </v>
      </c>
      <c r="G750" s="101">
        <v>2101299</v>
      </c>
      <c r="H750" s="102" t="s">
        <v>715</v>
      </c>
      <c r="I750" s="98"/>
    </row>
    <row r="751" spans="1:9" ht="20.25" hidden="1" customHeight="1">
      <c r="A751" s="110">
        <v>2101504</v>
      </c>
      <c r="B751" s="111" t="s">
        <v>124</v>
      </c>
      <c r="C751" s="120">
        <f t="shared" si="56"/>
        <v>0</v>
      </c>
      <c r="D751" s="120"/>
      <c r="E751" s="113">
        <f t="shared" si="54"/>
        <v>0</v>
      </c>
      <c r="F751" s="114" t="str">
        <f t="shared" si="55"/>
        <v xml:space="preserve"> </v>
      </c>
      <c r="G751" s="100">
        <v>21013</v>
      </c>
      <c r="H751" s="100" t="s">
        <v>726</v>
      </c>
      <c r="I751" s="98"/>
    </row>
    <row r="752" spans="1:9" ht="20.25" hidden="1" customHeight="1">
      <c r="A752" s="110">
        <v>2101505</v>
      </c>
      <c r="B752" s="111" t="s">
        <v>727</v>
      </c>
      <c r="C752" s="120">
        <f t="shared" si="56"/>
        <v>0</v>
      </c>
      <c r="D752" s="120"/>
      <c r="E752" s="113">
        <f t="shared" si="54"/>
        <v>0</v>
      </c>
      <c r="F752" s="114" t="str">
        <f t="shared" si="55"/>
        <v xml:space="preserve"> </v>
      </c>
      <c r="G752" s="101">
        <v>2101301</v>
      </c>
      <c r="H752" s="102" t="s">
        <v>718</v>
      </c>
      <c r="I752" s="98"/>
    </row>
    <row r="753" spans="1:9" ht="20.25" hidden="1" customHeight="1">
      <c r="A753" s="110">
        <v>2101506</v>
      </c>
      <c r="B753" s="111" t="s">
        <v>728</v>
      </c>
      <c r="C753" s="120">
        <f t="shared" si="56"/>
        <v>0</v>
      </c>
      <c r="D753" s="120"/>
      <c r="E753" s="113">
        <f t="shared" si="54"/>
        <v>0</v>
      </c>
      <c r="F753" s="114" t="str">
        <f t="shared" si="55"/>
        <v xml:space="preserve"> </v>
      </c>
      <c r="G753" s="101">
        <v>2101302</v>
      </c>
      <c r="H753" s="102" t="s">
        <v>719</v>
      </c>
      <c r="I753" s="98"/>
    </row>
    <row r="754" spans="1:9" ht="20.25" hidden="1" customHeight="1">
      <c r="A754" s="110">
        <v>2101550</v>
      </c>
      <c r="B754" s="111" t="s">
        <v>91</v>
      </c>
      <c r="C754" s="120">
        <f t="shared" si="56"/>
        <v>0</v>
      </c>
      <c r="D754" s="120"/>
      <c r="E754" s="113">
        <f t="shared" si="54"/>
        <v>0</v>
      </c>
      <c r="F754" s="114" t="str">
        <f t="shared" si="55"/>
        <v xml:space="preserve"> </v>
      </c>
      <c r="G754" s="101">
        <v>2101399</v>
      </c>
      <c r="H754" s="102" t="s">
        <v>720</v>
      </c>
      <c r="I754" s="98"/>
    </row>
    <row r="755" spans="1:9" ht="20.25" hidden="1" customHeight="1">
      <c r="A755" s="110">
        <v>2101599</v>
      </c>
      <c r="B755" s="111" t="s">
        <v>729</v>
      </c>
      <c r="C755" s="120">
        <f t="shared" si="56"/>
        <v>0</v>
      </c>
      <c r="D755" s="120"/>
      <c r="E755" s="113">
        <f t="shared" si="54"/>
        <v>0</v>
      </c>
      <c r="F755" s="114" t="str">
        <f t="shared" si="55"/>
        <v xml:space="preserve"> </v>
      </c>
      <c r="G755" s="100">
        <v>21014</v>
      </c>
      <c r="H755" s="100" t="s">
        <v>730</v>
      </c>
      <c r="I755" s="98"/>
    </row>
    <row r="756" spans="1:9" ht="20.25" hidden="1" customHeight="1">
      <c r="A756" s="116">
        <v>21016</v>
      </c>
      <c r="B756" s="116" t="s">
        <v>731</v>
      </c>
      <c r="C756" s="117">
        <f>C757</f>
        <v>0</v>
      </c>
      <c r="D756" s="117">
        <f>D757</f>
        <v>0</v>
      </c>
      <c r="E756" s="118">
        <f t="shared" si="54"/>
        <v>0</v>
      </c>
      <c r="F756" s="119" t="str">
        <f t="shared" si="55"/>
        <v xml:space="preserve"> </v>
      </c>
      <c r="G756" s="101">
        <v>2101401</v>
      </c>
      <c r="H756" s="102" t="s">
        <v>722</v>
      </c>
      <c r="I756" s="98"/>
    </row>
    <row r="757" spans="1:9" ht="20.25" hidden="1" customHeight="1">
      <c r="A757" s="110">
        <v>2101601</v>
      </c>
      <c r="B757" s="111" t="s">
        <v>732</v>
      </c>
      <c r="C757" s="112">
        <f>I768</f>
        <v>0</v>
      </c>
      <c r="D757" s="112"/>
      <c r="E757" s="113">
        <f t="shared" si="54"/>
        <v>0</v>
      </c>
      <c r="F757" s="114" t="str">
        <f t="shared" si="55"/>
        <v xml:space="preserve"> </v>
      </c>
      <c r="G757" s="101">
        <v>2101499</v>
      </c>
      <c r="H757" s="102" t="s">
        <v>723</v>
      </c>
      <c r="I757" s="98"/>
    </row>
    <row r="758" spans="1:9" ht="20.25" customHeight="1">
      <c r="A758" s="41">
        <v>21099</v>
      </c>
      <c r="B758" s="41" t="s">
        <v>733</v>
      </c>
      <c r="C758" s="158">
        <f>C759</f>
        <v>252</v>
      </c>
      <c r="D758" s="158">
        <f>D759</f>
        <v>220</v>
      </c>
      <c r="E758" s="99">
        <f t="shared" si="54"/>
        <v>-32</v>
      </c>
      <c r="F758" s="35">
        <f t="shared" si="55"/>
        <v>-12.698412698412698</v>
      </c>
      <c r="G758" s="100">
        <v>21015</v>
      </c>
      <c r="H758" s="100" t="s">
        <v>724</v>
      </c>
      <c r="I758" s="98"/>
    </row>
    <row r="759" spans="1:9" ht="20.25" customHeight="1">
      <c r="A759" s="42">
        <v>2109999</v>
      </c>
      <c r="B759" s="43" t="s">
        <v>734</v>
      </c>
      <c r="C759" s="159">
        <v>252</v>
      </c>
      <c r="D759" s="159">
        <v>220</v>
      </c>
      <c r="E759" s="103">
        <f t="shared" si="54"/>
        <v>-32</v>
      </c>
      <c r="F759" s="37">
        <f t="shared" si="55"/>
        <v>-12.698412698412698</v>
      </c>
      <c r="G759" s="101">
        <v>2101501</v>
      </c>
      <c r="H759" s="102" t="s">
        <v>82</v>
      </c>
      <c r="I759" s="98"/>
    </row>
    <row r="760" spans="1:9" ht="20.25" customHeight="1">
      <c r="A760" s="41">
        <v>211</v>
      </c>
      <c r="B760" s="41" t="s">
        <v>735</v>
      </c>
      <c r="C760" s="158">
        <f>C761+C771+C775+C784+C789+C796+C802+C805+C808+C810+C812+C818+C820+C822+C837</f>
        <v>155</v>
      </c>
      <c r="D760" s="158">
        <f>D761+D771+D775+D784+D789+D796+D802+D805+D808+D810+D812+D818+D820+D822+D837</f>
        <v>0</v>
      </c>
      <c r="E760" s="99">
        <f t="shared" si="54"/>
        <v>-155</v>
      </c>
      <c r="F760" s="35">
        <f t="shared" si="55"/>
        <v>-100</v>
      </c>
      <c r="G760" s="101">
        <v>2101502</v>
      </c>
      <c r="H760" s="102" t="s">
        <v>83</v>
      </c>
      <c r="I760" s="98"/>
    </row>
    <row r="761" spans="1:9" ht="20.25" hidden="1" customHeight="1">
      <c r="A761" s="116">
        <v>21101</v>
      </c>
      <c r="B761" s="116" t="s">
        <v>736</v>
      </c>
      <c r="C761" s="117">
        <f>SUM(C762:C770)</f>
        <v>0</v>
      </c>
      <c r="D761" s="117">
        <f>SUM(D762:D770)</f>
        <v>0</v>
      </c>
      <c r="E761" s="118">
        <f t="shared" si="54"/>
        <v>0</v>
      </c>
      <c r="F761" s="119" t="str">
        <f t="shared" si="55"/>
        <v xml:space="preserve"> </v>
      </c>
      <c r="G761" s="101">
        <v>2101503</v>
      </c>
      <c r="H761" s="102" t="s">
        <v>84</v>
      </c>
      <c r="I761" s="98"/>
    </row>
    <row r="762" spans="1:9" ht="20.25" hidden="1" customHeight="1">
      <c r="A762" s="110">
        <v>2110101</v>
      </c>
      <c r="B762" s="111" t="s">
        <v>82</v>
      </c>
      <c r="C762" s="112">
        <f t="shared" ref="C762:C770" si="57">I773</f>
        <v>0</v>
      </c>
      <c r="D762" s="112"/>
      <c r="E762" s="113">
        <f t="shared" si="54"/>
        <v>0</v>
      </c>
      <c r="F762" s="114" t="str">
        <f t="shared" si="55"/>
        <v xml:space="preserve"> </v>
      </c>
      <c r="G762" s="101">
        <v>2101504</v>
      </c>
      <c r="H762" s="102" t="s">
        <v>124</v>
      </c>
      <c r="I762" s="98"/>
    </row>
    <row r="763" spans="1:9" ht="20.25" hidden="1" customHeight="1">
      <c r="A763" s="110">
        <v>2110102</v>
      </c>
      <c r="B763" s="111" t="s">
        <v>83</v>
      </c>
      <c r="C763" s="112">
        <f t="shared" si="57"/>
        <v>0</v>
      </c>
      <c r="D763" s="112"/>
      <c r="E763" s="113">
        <f t="shared" si="54"/>
        <v>0</v>
      </c>
      <c r="F763" s="114" t="str">
        <f t="shared" si="55"/>
        <v xml:space="preserve"> </v>
      </c>
      <c r="G763" s="101">
        <v>2101505</v>
      </c>
      <c r="H763" s="102" t="s">
        <v>727</v>
      </c>
      <c r="I763" s="98"/>
    </row>
    <row r="764" spans="1:9" ht="20.25" hidden="1" customHeight="1">
      <c r="A764" s="110">
        <v>2110103</v>
      </c>
      <c r="B764" s="111" t="s">
        <v>84</v>
      </c>
      <c r="C764" s="112">
        <f t="shared" si="57"/>
        <v>0</v>
      </c>
      <c r="D764" s="112"/>
      <c r="E764" s="113">
        <f t="shared" si="54"/>
        <v>0</v>
      </c>
      <c r="F764" s="114" t="str">
        <f t="shared" si="55"/>
        <v xml:space="preserve"> </v>
      </c>
      <c r="G764" s="101">
        <v>2101506</v>
      </c>
      <c r="H764" s="102" t="s">
        <v>728</v>
      </c>
      <c r="I764" s="98"/>
    </row>
    <row r="765" spans="1:9" ht="20.25" hidden="1" customHeight="1">
      <c r="A765" s="110">
        <v>2110104</v>
      </c>
      <c r="B765" s="111" t="s">
        <v>737</v>
      </c>
      <c r="C765" s="112">
        <f t="shared" si="57"/>
        <v>0</v>
      </c>
      <c r="D765" s="112"/>
      <c r="E765" s="113">
        <f t="shared" si="54"/>
        <v>0</v>
      </c>
      <c r="F765" s="114" t="str">
        <f t="shared" si="55"/>
        <v xml:space="preserve"> </v>
      </c>
      <c r="G765" s="101">
        <v>2101550</v>
      </c>
      <c r="H765" s="102" t="s">
        <v>91</v>
      </c>
      <c r="I765" s="98"/>
    </row>
    <row r="766" spans="1:9" ht="20.25" hidden="1" customHeight="1">
      <c r="A766" s="110">
        <v>2110105</v>
      </c>
      <c r="B766" s="111" t="s">
        <v>738</v>
      </c>
      <c r="C766" s="112">
        <f t="shared" si="57"/>
        <v>0</v>
      </c>
      <c r="D766" s="112"/>
      <c r="E766" s="113">
        <f t="shared" si="54"/>
        <v>0</v>
      </c>
      <c r="F766" s="114" t="str">
        <f t="shared" si="55"/>
        <v xml:space="preserve"> </v>
      </c>
      <c r="G766" s="101">
        <v>2101599</v>
      </c>
      <c r="H766" s="102" t="s">
        <v>729</v>
      </c>
      <c r="I766" s="98"/>
    </row>
    <row r="767" spans="1:9" ht="20.25" hidden="1" customHeight="1">
      <c r="A767" s="110">
        <v>2110106</v>
      </c>
      <c r="B767" s="111" t="s">
        <v>739</v>
      </c>
      <c r="C767" s="112">
        <f t="shared" si="57"/>
        <v>0</v>
      </c>
      <c r="D767" s="112"/>
      <c r="E767" s="113">
        <f t="shared" si="54"/>
        <v>0</v>
      </c>
      <c r="F767" s="114" t="str">
        <f t="shared" si="55"/>
        <v xml:space="preserve"> </v>
      </c>
      <c r="G767" s="100">
        <v>21016</v>
      </c>
      <c r="H767" s="100" t="s">
        <v>740</v>
      </c>
      <c r="I767" s="98"/>
    </row>
    <row r="768" spans="1:9" ht="20.25" hidden="1" customHeight="1">
      <c r="A768" s="110">
        <v>2110107</v>
      </c>
      <c r="B768" s="111" t="s">
        <v>741</v>
      </c>
      <c r="C768" s="112">
        <f t="shared" si="57"/>
        <v>0</v>
      </c>
      <c r="D768" s="112"/>
      <c r="E768" s="113">
        <f t="shared" si="54"/>
        <v>0</v>
      </c>
      <c r="F768" s="114" t="str">
        <f t="shared" si="55"/>
        <v xml:space="preserve"> </v>
      </c>
      <c r="G768" s="101">
        <v>2101601</v>
      </c>
      <c r="H768" s="102" t="s">
        <v>732</v>
      </c>
      <c r="I768" s="98"/>
    </row>
    <row r="769" spans="1:9" ht="20.25" hidden="1" customHeight="1">
      <c r="A769" s="110">
        <v>2110108</v>
      </c>
      <c r="B769" s="111" t="s">
        <v>742</v>
      </c>
      <c r="C769" s="112">
        <f t="shared" si="57"/>
        <v>0</v>
      </c>
      <c r="D769" s="112"/>
      <c r="E769" s="113">
        <f t="shared" si="54"/>
        <v>0</v>
      </c>
      <c r="F769" s="114" t="str">
        <f t="shared" si="55"/>
        <v xml:space="preserve"> </v>
      </c>
      <c r="G769" s="100">
        <v>21099</v>
      </c>
      <c r="H769" s="100" t="s">
        <v>743</v>
      </c>
      <c r="I769" s="98"/>
    </row>
    <row r="770" spans="1:9" ht="20.25" hidden="1" customHeight="1">
      <c r="A770" s="110">
        <v>2110199</v>
      </c>
      <c r="B770" s="111" t="s">
        <v>744</v>
      </c>
      <c r="C770" s="112">
        <f t="shared" si="57"/>
        <v>0</v>
      </c>
      <c r="D770" s="112"/>
      <c r="E770" s="113">
        <f t="shared" si="54"/>
        <v>0</v>
      </c>
      <c r="F770" s="114" t="str">
        <f t="shared" si="55"/>
        <v xml:space="preserve"> </v>
      </c>
      <c r="G770" s="101">
        <v>2109901</v>
      </c>
      <c r="H770" s="102" t="s">
        <v>734</v>
      </c>
      <c r="I770" s="98"/>
    </row>
    <row r="771" spans="1:9" ht="20.25" hidden="1" customHeight="1">
      <c r="A771" s="116">
        <v>21102</v>
      </c>
      <c r="B771" s="116" t="s">
        <v>745</v>
      </c>
      <c r="C771" s="117">
        <f>SUM(C772:C774)</f>
        <v>0</v>
      </c>
      <c r="D771" s="117">
        <f>SUM(D772:D774)</f>
        <v>0</v>
      </c>
      <c r="E771" s="118">
        <f t="shared" si="54"/>
        <v>0</v>
      </c>
      <c r="F771" s="119" t="str">
        <f t="shared" si="55"/>
        <v xml:space="preserve"> </v>
      </c>
      <c r="G771" s="100">
        <v>211</v>
      </c>
      <c r="H771" s="100" t="s">
        <v>735</v>
      </c>
      <c r="I771" s="98"/>
    </row>
    <row r="772" spans="1:9" ht="20.25" hidden="1" customHeight="1">
      <c r="A772" s="110">
        <v>2110203</v>
      </c>
      <c r="B772" s="111" t="s">
        <v>746</v>
      </c>
      <c r="C772" s="112">
        <f>I783</f>
        <v>0</v>
      </c>
      <c r="D772" s="112"/>
      <c r="E772" s="113">
        <f t="shared" si="54"/>
        <v>0</v>
      </c>
      <c r="F772" s="114" t="str">
        <f t="shared" si="55"/>
        <v xml:space="preserve"> </v>
      </c>
      <c r="G772" s="100">
        <v>21101</v>
      </c>
      <c r="H772" s="100" t="s">
        <v>747</v>
      </c>
      <c r="I772" s="98"/>
    </row>
    <row r="773" spans="1:9" ht="20.25" hidden="1" customHeight="1">
      <c r="A773" s="110">
        <v>2110204</v>
      </c>
      <c r="B773" s="111" t="s">
        <v>748</v>
      </c>
      <c r="C773" s="112">
        <f>I784</f>
        <v>0</v>
      </c>
      <c r="D773" s="112"/>
      <c r="E773" s="113">
        <f t="shared" si="54"/>
        <v>0</v>
      </c>
      <c r="F773" s="114" t="str">
        <f t="shared" si="55"/>
        <v xml:space="preserve"> </v>
      </c>
      <c r="G773" s="101">
        <v>2110101</v>
      </c>
      <c r="H773" s="102" t="s">
        <v>82</v>
      </c>
      <c r="I773" s="98"/>
    </row>
    <row r="774" spans="1:9" ht="20.25" hidden="1" customHeight="1">
      <c r="A774" s="110">
        <v>2110299</v>
      </c>
      <c r="B774" s="111" t="s">
        <v>749</v>
      </c>
      <c r="C774" s="112">
        <f>I785</f>
        <v>0</v>
      </c>
      <c r="D774" s="112"/>
      <c r="E774" s="113">
        <f t="shared" si="54"/>
        <v>0</v>
      </c>
      <c r="F774" s="114" t="str">
        <f t="shared" si="55"/>
        <v xml:space="preserve"> </v>
      </c>
      <c r="G774" s="101">
        <v>2110102</v>
      </c>
      <c r="H774" s="102" t="s">
        <v>83</v>
      </c>
      <c r="I774" s="98"/>
    </row>
    <row r="775" spans="1:9" ht="20.25" customHeight="1">
      <c r="A775" s="41">
        <v>21103</v>
      </c>
      <c r="B775" s="41" t="s">
        <v>750</v>
      </c>
      <c r="C775" s="158">
        <f>SUM(C776:C783)</f>
        <v>72</v>
      </c>
      <c r="D775" s="158">
        <f>SUM(D776:D783)</f>
        <v>0</v>
      </c>
      <c r="E775" s="99">
        <f t="shared" ref="E775:E838" si="58">D775-C775</f>
        <v>-72</v>
      </c>
      <c r="F775" s="35">
        <f t="shared" ref="F775:F838" si="59">IF(C775&lt;&gt;0,E775/C775*100," ")</f>
        <v>-100</v>
      </c>
      <c r="G775" s="101">
        <v>2110103</v>
      </c>
      <c r="H775" s="102" t="s">
        <v>84</v>
      </c>
      <c r="I775" s="98"/>
    </row>
    <row r="776" spans="1:9" ht="20.25" hidden="1" customHeight="1">
      <c r="A776" s="110">
        <v>2110301</v>
      </c>
      <c r="B776" s="111" t="s">
        <v>751</v>
      </c>
      <c r="C776" s="112">
        <f>I787</f>
        <v>0</v>
      </c>
      <c r="D776" s="112"/>
      <c r="E776" s="113">
        <f t="shared" si="58"/>
        <v>0</v>
      </c>
      <c r="F776" s="114" t="str">
        <f t="shared" si="59"/>
        <v xml:space="preserve"> </v>
      </c>
      <c r="G776" s="101">
        <v>2110104</v>
      </c>
      <c r="H776" s="102" t="s">
        <v>737</v>
      </c>
      <c r="I776" s="98"/>
    </row>
    <row r="777" spans="1:9" ht="20.25" customHeight="1">
      <c r="A777" s="42">
        <v>2110302</v>
      </c>
      <c r="B777" s="43" t="s">
        <v>752</v>
      </c>
      <c r="C777" s="159">
        <v>72</v>
      </c>
      <c r="D777" s="159"/>
      <c r="E777" s="103">
        <f t="shared" si="58"/>
        <v>-72</v>
      </c>
      <c r="F777" s="37">
        <f t="shared" si="59"/>
        <v>-100</v>
      </c>
      <c r="G777" s="101">
        <v>2110105</v>
      </c>
      <c r="H777" s="102" t="s">
        <v>738</v>
      </c>
      <c r="I777" s="98"/>
    </row>
    <row r="778" spans="1:9" ht="20.25" hidden="1" customHeight="1">
      <c r="A778" s="110">
        <v>2110303</v>
      </c>
      <c r="B778" s="111" t="s">
        <v>753</v>
      </c>
      <c r="C778" s="112">
        <f>I789</f>
        <v>0</v>
      </c>
      <c r="D778" s="112"/>
      <c r="E778" s="113">
        <f t="shared" si="58"/>
        <v>0</v>
      </c>
      <c r="F778" s="114" t="str">
        <f t="shared" si="59"/>
        <v xml:space="preserve"> </v>
      </c>
      <c r="G778" s="101">
        <v>2110106</v>
      </c>
      <c r="H778" s="102" t="s">
        <v>739</v>
      </c>
      <c r="I778" s="98"/>
    </row>
    <row r="779" spans="1:9" ht="20.25" hidden="1" customHeight="1">
      <c r="A779" s="110">
        <v>2110304</v>
      </c>
      <c r="B779" s="111" t="s">
        <v>754</v>
      </c>
      <c r="C779" s="112">
        <f>I790</f>
        <v>0</v>
      </c>
      <c r="D779" s="112"/>
      <c r="E779" s="113">
        <f t="shared" si="58"/>
        <v>0</v>
      </c>
      <c r="F779" s="114" t="str">
        <f t="shared" si="59"/>
        <v xml:space="preserve"> </v>
      </c>
      <c r="G779" s="101">
        <v>2110107</v>
      </c>
      <c r="H779" s="102" t="s">
        <v>741</v>
      </c>
      <c r="I779" s="98"/>
    </row>
    <row r="780" spans="1:9" ht="20.25" hidden="1" customHeight="1">
      <c r="A780" s="110">
        <v>2110305</v>
      </c>
      <c r="B780" s="111" t="s">
        <v>755</v>
      </c>
      <c r="C780" s="112">
        <f>I791</f>
        <v>0</v>
      </c>
      <c r="D780" s="112"/>
      <c r="E780" s="113">
        <f t="shared" si="58"/>
        <v>0</v>
      </c>
      <c r="F780" s="114" t="str">
        <f t="shared" si="59"/>
        <v xml:space="preserve"> </v>
      </c>
      <c r="G780" s="101">
        <v>2110108</v>
      </c>
      <c r="H780" s="102" t="s">
        <v>756</v>
      </c>
      <c r="I780" s="98"/>
    </row>
    <row r="781" spans="1:9" ht="20.25" hidden="1" customHeight="1">
      <c r="A781" s="110">
        <v>2110306</v>
      </c>
      <c r="B781" s="111" t="s">
        <v>757</v>
      </c>
      <c r="C781" s="112">
        <f>I792</f>
        <v>0</v>
      </c>
      <c r="D781" s="112"/>
      <c r="E781" s="113">
        <f t="shared" si="58"/>
        <v>0</v>
      </c>
      <c r="F781" s="114" t="str">
        <f t="shared" si="59"/>
        <v xml:space="preserve"> </v>
      </c>
      <c r="G781" s="101">
        <v>2110199</v>
      </c>
      <c r="H781" s="102" t="s">
        <v>744</v>
      </c>
      <c r="I781" s="98"/>
    </row>
    <row r="782" spans="1:9" ht="20.25" hidden="1" customHeight="1">
      <c r="A782" s="110">
        <v>2110307</v>
      </c>
      <c r="B782" s="111" t="s">
        <v>758</v>
      </c>
      <c r="C782" s="112">
        <v>0</v>
      </c>
      <c r="D782" s="112"/>
      <c r="E782" s="113">
        <f t="shared" si="58"/>
        <v>0</v>
      </c>
      <c r="F782" s="114" t="str">
        <f t="shared" si="59"/>
        <v xml:space="preserve"> </v>
      </c>
      <c r="G782" s="100">
        <v>21102</v>
      </c>
      <c r="H782" s="100" t="s">
        <v>759</v>
      </c>
      <c r="I782" s="98"/>
    </row>
    <row r="783" spans="1:9" ht="20.25" hidden="1" customHeight="1">
      <c r="A783" s="110">
        <v>2110399</v>
      </c>
      <c r="B783" s="111" t="s">
        <v>760</v>
      </c>
      <c r="C783" s="112">
        <f>I793</f>
        <v>0</v>
      </c>
      <c r="D783" s="112"/>
      <c r="E783" s="113">
        <f t="shared" si="58"/>
        <v>0</v>
      </c>
      <c r="F783" s="114" t="str">
        <f t="shared" si="59"/>
        <v xml:space="preserve"> </v>
      </c>
      <c r="G783" s="101">
        <v>2110203</v>
      </c>
      <c r="H783" s="102" t="s">
        <v>746</v>
      </c>
      <c r="I783" s="98"/>
    </row>
    <row r="784" spans="1:9" ht="20.25" customHeight="1">
      <c r="A784" s="41">
        <v>21104</v>
      </c>
      <c r="B784" s="41" t="s">
        <v>761</v>
      </c>
      <c r="C784" s="158">
        <f>SUM(C785:C788)</f>
        <v>83</v>
      </c>
      <c r="D784" s="158">
        <f>SUM(D785:D788)</f>
        <v>0</v>
      </c>
      <c r="E784" s="99">
        <f t="shared" si="58"/>
        <v>-83</v>
      </c>
      <c r="F784" s="35">
        <f t="shared" si="59"/>
        <v>-100</v>
      </c>
      <c r="G784" s="101">
        <v>2110204</v>
      </c>
      <c r="H784" s="102" t="s">
        <v>748</v>
      </c>
      <c r="I784" s="98"/>
    </row>
    <row r="785" spans="1:9" ht="20.25" hidden="1" customHeight="1">
      <c r="A785" s="110">
        <v>2110401</v>
      </c>
      <c r="B785" s="111" t="s">
        <v>762</v>
      </c>
      <c r="C785" s="120">
        <f>I795</f>
        <v>0</v>
      </c>
      <c r="D785" s="120"/>
      <c r="E785" s="113">
        <f t="shared" si="58"/>
        <v>0</v>
      </c>
      <c r="F785" s="114" t="str">
        <f t="shared" si="59"/>
        <v xml:space="preserve"> </v>
      </c>
      <c r="G785" s="101">
        <v>2110299</v>
      </c>
      <c r="H785" s="102" t="s">
        <v>749</v>
      </c>
      <c r="I785" s="98"/>
    </row>
    <row r="786" spans="1:9" ht="20.25" customHeight="1">
      <c r="A786" s="42">
        <v>2110402</v>
      </c>
      <c r="B786" s="43" t="s">
        <v>763</v>
      </c>
      <c r="C786" s="160">
        <v>83</v>
      </c>
      <c r="D786" s="160"/>
      <c r="E786" s="103">
        <f t="shared" si="58"/>
        <v>-83</v>
      </c>
      <c r="F786" s="37">
        <f t="shared" si="59"/>
        <v>-100</v>
      </c>
      <c r="G786" s="100">
        <v>21103</v>
      </c>
      <c r="H786" s="100" t="s">
        <v>764</v>
      </c>
      <c r="I786" s="98"/>
    </row>
    <row r="787" spans="1:9" ht="20.25" hidden="1" customHeight="1">
      <c r="A787" s="110">
        <v>2110404</v>
      </c>
      <c r="B787" s="111" t="s">
        <v>765</v>
      </c>
      <c r="C787" s="120">
        <f>I797</f>
        <v>0</v>
      </c>
      <c r="D787" s="120"/>
      <c r="E787" s="113">
        <f t="shared" si="58"/>
        <v>0</v>
      </c>
      <c r="F787" s="114" t="str">
        <f t="shared" si="59"/>
        <v xml:space="preserve"> </v>
      </c>
      <c r="G787" s="101">
        <v>2110301</v>
      </c>
      <c r="H787" s="102" t="s">
        <v>751</v>
      </c>
      <c r="I787" s="98"/>
    </row>
    <row r="788" spans="1:9" ht="20.25" hidden="1" customHeight="1">
      <c r="A788" s="110">
        <v>2110499</v>
      </c>
      <c r="B788" s="111" t="s">
        <v>766</v>
      </c>
      <c r="C788" s="120">
        <f>I798</f>
        <v>0</v>
      </c>
      <c r="D788" s="120"/>
      <c r="E788" s="113">
        <f t="shared" si="58"/>
        <v>0</v>
      </c>
      <c r="F788" s="114" t="str">
        <f t="shared" si="59"/>
        <v xml:space="preserve"> </v>
      </c>
      <c r="G788" s="101">
        <v>2110302</v>
      </c>
      <c r="H788" s="102" t="s">
        <v>752</v>
      </c>
      <c r="I788" s="98"/>
    </row>
    <row r="789" spans="1:9" ht="20.25" hidden="1" customHeight="1">
      <c r="A789" s="116">
        <v>21105</v>
      </c>
      <c r="B789" s="116" t="s">
        <v>767</v>
      </c>
      <c r="C789" s="121">
        <f>SUM(C790:C795)</f>
        <v>0</v>
      </c>
      <c r="D789" s="121">
        <f>SUM(D790:D795)</f>
        <v>0</v>
      </c>
      <c r="E789" s="118">
        <f t="shared" si="58"/>
        <v>0</v>
      </c>
      <c r="F789" s="119" t="str">
        <f t="shared" si="59"/>
        <v xml:space="preserve"> </v>
      </c>
      <c r="G789" s="101">
        <v>2110303</v>
      </c>
      <c r="H789" s="102" t="s">
        <v>753</v>
      </c>
      <c r="I789" s="98"/>
    </row>
    <row r="790" spans="1:9" ht="20.25" hidden="1" customHeight="1">
      <c r="A790" s="110">
        <v>2110501</v>
      </c>
      <c r="B790" s="111" t="s">
        <v>768</v>
      </c>
      <c r="C790" s="120">
        <f t="shared" ref="C790:C795" si="60">I800</f>
        <v>0</v>
      </c>
      <c r="D790" s="120"/>
      <c r="E790" s="113">
        <f t="shared" si="58"/>
        <v>0</v>
      </c>
      <c r="F790" s="114" t="str">
        <f t="shared" si="59"/>
        <v xml:space="preserve"> </v>
      </c>
      <c r="G790" s="101">
        <v>2110304</v>
      </c>
      <c r="H790" s="102" t="s">
        <v>754</v>
      </c>
      <c r="I790" s="98"/>
    </row>
    <row r="791" spans="1:9" ht="20.25" hidden="1" customHeight="1">
      <c r="A791" s="110">
        <v>2110502</v>
      </c>
      <c r="B791" s="111" t="s">
        <v>769</v>
      </c>
      <c r="C791" s="120">
        <f t="shared" si="60"/>
        <v>0</v>
      </c>
      <c r="D791" s="120"/>
      <c r="E791" s="113">
        <f t="shared" si="58"/>
        <v>0</v>
      </c>
      <c r="F791" s="114" t="str">
        <f t="shared" si="59"/>
        <v xml:space="preserve"> </v>
      </c>
      <c r="G791" s="101">
        <v>2110305</v>
      </c>
      <c r="H791" s="102" t="s">
        <v>755</v>
      </c>
      <c r="I791" s="98"/>
    </row>
    <row r="792" spans="1:9" ht="20.25" hidden="1" customHeight="1">
      <c r="A792" s="110">
        <v>2110503</v>
      </c>
      <c r="B792" s="111" t="s">
        <v>770</v>
      </c>
      <c r="C792" s="120">
        <f t="shared" si="60"/>
        <v>0</v>
      </c>
      <c r="D792" s="120"/>
      <c r="E792" s="113">
        <f t="shared" si="58"/>
        <v>0</v>
      </c>
      <c r="F792" s="114" t="str">
        <f t="shared" si="59"/>
        <v xml:space="preserve"> </v>
      </c>
      <c r="G792" s="101">
        <v>2110306</v>
      </c>
      <c r="H792" s="102" t="s">
        <v>757</v>
      </c>
      <c r="I792" s="98"/>
    </row>
    <row r="793" spans="1:9" ht="20.25" hidden="1" customHeight="1">
      <c r="A793" s="110">
        <v>2110506</v>
      </c>
      <c r="B793" s="111" t="s">
        <v>771</v>
      </c>
      <c r="C793" s="120">
        <f t="shared" si="60"/>
        <v>0</v>
      </c>
      <c r="D793" s="120"/>
      <c r="E793" s="113">
        <f t="shared" si="58"/>
        <v>0</v>
      </c>
      <c r="F793" s="114" t="str">
        <f t="shared" si="59"/>
        <v xml:space="preserve"> </v>
      </c>
      <c r="G793" s="101">
        <v>2110399</v>
      </c>
      <c r="H793" s="102" t="s">
        <v>760</v>
      </c>
      <c r="I793" s="98"/>
    </row>
    <row r="794" spans="1:9" ht="20.25" hidden="1" customHeight="1">
      <c r="A794" s="110">
        <v>2110507</v>
      </c>
      <c r="B794" s="111" t="s">
        <v>772</v>
      </c>
      <c r="C794" s="120">
        <f t="shared" si="60"/>
        <v>0</v>
      </c>
      <c r="D794" s="120"/>
      <c r="E794" s="113">
        <f t="shared" si="58"/>
        <v>0</v>
      </c>
      <c r="F794" s="114" t="str">
        <f t="shared" si="59"/>
        <v xml:space="preserve"> </v>
      </c>
      <c r="G794" s="100">
        <v>21104</v>
      </c>
      <c r="H794" s="100" t="s">
        <v>773</v>
      </c>
      <c r="I794" s="98"/>
    </row>
    <row r="795" spans="1:9" ht="20.25" hidden="1" customHeight="1">
      <c r="A795" s="110">
        <v>2110599</v>
      </c>
      <c r="B795" s="111" t="s">
        <v>774</v>
      </c>
      <c r="C795" s="120">
        <f t="shared" si="60"/>
        <v>0</v>
      </c>
      <c r="D795" s="120"/>
      <c r="E795" s="113">
        <f t="shared" si="58"/>
        <v>0</v>
      </c>
      <c r="F795" s="114" t="str">
        <f t="shared" si="59"/>
        <v xml:space="preserve"> </v>
      </c>
      <c r="G795" s="101">
        <v>2110401</v>
      </c>
      <c r="H795" s="102" t="s">
        <v>762</v>
      </c>
      <c r="I795" s="98"/>
    </row>
    <row r="796" spans="1:9" ht="20.25" hidden="1" customHeight="1">
      <c r="A796" s="116">
        <v>21106</v>
      </c>
      <c r="B796" s="116" t="s">
        <v>775</v>
      </c>
      <c r="C796" s="121">
        <f>SUM(C797:C801)</f>
        <v>0</v>
      </c>
      <c r="D796" s="121">
        <f>SUM(D797:D801)</f>
        <v>0</v>
      </c>
      <c r="E796" s="118">
        <f t="shared" si="58"/>
        <v>0</v>
      </c>
      <c r="F796" s="119" t="str">
        <f t="shared" si="59"/>
        <v xml:space="preserve"> </v>
      </c>
      <c r="G796" s="101">
        <v>2110402</v>
      </c>
      <c r="H796" s="102" t="s">
        <v>763</v>
      </c>
      <c r="I796" s="98"/>
    </row>
    <row r="797" spans="1:9" ht="20.25" hidden="1" customHeight="1">
      <c r="A797" s="110">
        <v>2110602</v>
      </c>
      <c r="B797" s="111" t="s">
        <v>776</v>
      </c>
      <c r="C797" s="120">
        <f>I807</f>
        <v>0</v>
      </c>
      <c r="D797" s="120"/>
      <c r="E797" s="113">
        <f t="shared" si="58"/>
        <v>0</v>
      </c>
      <c r="F797" s="114" t="str">
        <f t="shared" si="59"/>
        <v xml:space="preserve"> </v>
      </c>
      <c r="G797" s="101">
        <v>2110404</v>
      </c>
      <c r="H797" s="102" t="s">
        <v>765</v>
      </c>
      <c r="I797" s="98"/>
    </row>
    <row r="798" spans="1:9" ht="20.25" hidden="1" customHeight="1">
      <c r="A798" s="110">
        <v>2110603</v>
      </c>
      <c r="B798" s="111" t="s">
        <v>777</v>
      </c>
      <c r="C798" s="120">
        <f>I808</f>
        <v>0</v>
      </c>
      <c r="D798" s="120"/>
      <c r="E798" s="113">
        <f t="shared" si="58"/>
        <v>0</v>
      </c>
      <c r="F798" s="114" t="str">
        <f t="shared" si="59"/>
        <v xml:space="preserve"> </v>
      </c>
      <c r="G798" s="101">
        <v>2110499</v>
      </c>
      <c r="H798" s="102" t="s">
        <v>766</v>
      </c>
      <c r="I798" s="98"/>
    </row>
    <row r="799" spans="1:9" ht="20.25" hidden="1" customHeight="1">
      <c r="A799" s="110">
        <v>2110604</v>
      </c>
      <c r="B799" s="111" t="s">
        <v>778</v>
      </c>
      <c r="C799" s="120">
        <f>I809</f>
        <v>0</v>
      </c>
      <c r="D799" s="120"/>
      <c r="E799" s="113">
        <f t="shared" si="58"/>
        <v>0</v>
      </c>
      <c r="F799" s="114" t="str">
        <f t="shared" si="59"/>
        <v xml:space="preserve"> </v>
      </c>
      <c r="G799" s="100">
        <v>21105</v>
      </c>
      <c r="H799" s="100" t="s">
        <v>779</v>
      </c>
      <c r="I799" s="98"/>
    </row>
    <row r="800" spans="1:9" ht="20.25" hidden="1" customHeight="1">
      <c r="A800" s="110">
        <v>2110605</v>
      </c>
      <c r="B800" s="111" t="s">
        <v>780</v>
      </c>
      <c r="C800" s="120">
        <f>I810</f>
        <v>0</v>
      </c>
      <c r="D800" s="120"/>
      <c r="E800" s="113">
        <f t="shared" si="58"/>
        <v>0</v>
      </c>
      <c r="F800" s="114" t="str">
        <f t="shared" si="59"/>
        <v xml:space="preserve"> </v>
      </c>
      <c r="G800" s="101">
        <v>2110501</v>
      </c>
      <c r="H800" s="102" t="s">
        <v>768</v>
      </c>
      <c r="I800" s="98"/>
    </row>
    <row r="801" spans="1:9" ht="20.25" hidden="1" customHeight="1">
      <c r="A801" s="110">
        <v>2110699</v>
      </c>
      <c r="B801" s="111" t="s">
        <v>781</v>
      </c>
      <c r="C801" s="120">
        <f>I811</f>
        <v>0</v>
      </c>
      <c r="D801" s="120"/>
      <c r="E801" s="113">
        <f t="shared" si="58"/>
        <v>0</v>
      </c>
      <c r="F801" s="114" t="str">
        <f t="shared" si="59"/>
        <v xml:space="preserve"> </v>
      </c>
      <c r="G801" s="101">
        <v>2110502</v>
      </c>
      <c r="H801" s="102" t="s">
        <v>769</v>
      </c>
      <c r="I801" s="98"/>
    </row>
    <row r="802" spans="1:9" ht="20.25" hidden="1" customHeight="1">
      <c r="A802" s="116">
        <v>21107</v>
      </c>
      <c r="B802" s="116" t="s">
        <v>782</v>
      </c>
      <c r="C802" s="121">
        <f>SUM(C803:C804)</f>
        <v>0</v>
      </c>
      <c r="D802" s="121">
        <f>SUM(D803:D804)</f>
        <v>0</v>
      </c>
      <c r="E802" s="118">
        <f t="shared" si="58"/>
        <v>0</v>
      </c>
      <c r="F802" s="119" t="str">
        <f t="shared" si="59"/>
        <v xml:space="preserve"> </v>
      </c>
      <c r="G802" s="101">
        <v>2110503</v>
      </c>
      <c r="H802" s="102" t="s">
        <v>770</v>
      </c>
      <c r="I802" s="98"/>
    </row>
    <row r="803" spans="1:9" ht="20.25" hidden="1" customHeight="1">
      <c r="A803" s="110">
        <v>2110704</v>
      </c>
      <c r="B803" s="111" t="s">
        <v>783</v>
      </c>
      <c r="C803" s="120">
        <f>I813</f>
        <v>0</v>
      </c>
      <c r="D803" s="120"/>
      <c r="E803" s="113">
        <f t="shared" si="58"/>
        <v>0</v>
      </c>
      <c r="F803" s="114" t="str">
        <f t="shared" si="59"/>
        <v xml:space="preserve"> </v>
      </c>
      <c r="G803" s="101">
        <v>2110506</v>
      </c>
      <c r="H803" s="102" t="s">
        <v>771</v>
      </c>
      <c r="I803" s="98"/>
    </row>
    <row r="804" spans="1:9" ht="20.25" hidden="1" customHeight="1">
      <c r="A804" s="110">
        <v>2110799</v>
      </c>
      <c r="B804" s="111" t="s">
        <v>784</v>
      </c>
      <c r="C804" s="120">
        <f>I814</f>
        <v>0</v>
      </c>
      <c r="D804" s="120"/>
      <c r="E804" s="113">
        <f t="shared" si="58"/>
        <v>0</v>
      </c>
      <c r="F804" s="114" t="str">
        <f t="shared" si="59"/>
        <v xml:space="preserve"> </v>
      </c>
      <c r="G804" s="101">
        <v>2110507</v>
      </c>
      <c r="H804" s="102" t="s">
        <v>772</v>
      </c>
      <c r="I804" s="98"/>
    </row>
    <row r="805" spans="1:9" ht="20.25" hidden="1" customHeight="1">
      <c r="A805" s="116">
        <v>21108</v>
      </c>
      <c r="B805" s="116" t="s">
        <v>785</v>
      </c>
      <c r="C805" s="121">
        <f>SUM(C806:C807)</f>
        <v>0</v>
      </c>
      <c r="D805" s="121">
        <f>SUM(D806:D807)</f>
        <v>0</v>
      </c>
      <c r="E805" s="118">
        <f t="shared" si="58"/>
        <v>0</v>
      </c>
      <c r="F805" s="119" t="str">
        <f t="shared" si="59"/>
        <v xml:space="preserve"> </v>
      </c>
      <c r="G805" s="101">
        <v>2110599</v>
      </c>
      <c r="H805" s="102" t="s">
        <v>774</v>
      </c>
      <c r="I805" s="98"/>
    </row>
    <row r="806" spans="1:9" ht="20.25" hidden="1" customHeight="1">
      <c r="A806" s="110">
        <v>2110804</v>
      </c>
      <c r="B806" s="111" t="s">
        <v>786</v>
      </c>
      <c r="C806" s="120">
        <f>I816</f>
        <v>0</v>
      </c>
      <c r="D806" s="120"/>
      <c r="E806" s="113">
        <f t="shared" si="58"/>
        <v>0</v>
      </c>
      <c r="F806" s="114" t="str">
        <f t="shared" si="59"/>
        <v xml:space="preserve"> </v>
      </c>
      <c r="G806" s="100">
        <v>21106</v>
      </c>
      <c r="H806" s="100" t="s">
        <v>775</v>
      </c>
      <c r="I806" s="98"/>
    </row>
    <row r="807" spans="1:9" ht="20.25" hidden="1" customHeight="1">
      <c r="A807" s="110">
        <v>2110899</v>
      </c>
      <c r="B807" s="111" t="s">
        <v>787</v>
      </c>
      <c r="C807" s="120">
        <f>I817</f>
        <v>0</v>
      </c>
      <c r="D807" s="120"/>
      <c r="E807" s="113">
        <f t="shared" si="58"/>
        <v>0</v>
      </c>
      <c r="F807" s="114" t="str">
        <f t="shared" si="59"/>
        <v xml:space="preserve"> </v>
      </c>
      <c r="G807" s="101">
        <v>2110602</v>
      </c>
      <c r="H807" s="102" t="s">
        <v>776</v>
      </c>
      <c r="I807" s="98"/>
    </row>
    <row r="808" spans="1:9" ht="20.25" hidden="1" customHeight="1">
      <c r="A808" s="116">
        <v>21109</v>
      </c>
      <c r="B808" s="116" t="s">
        <v>788</v>
      </c>
      <c r="C808" s="121">
        <f>C809</f>
        <v>0</v>
      </c>
      <c r="D808" s="121">
        <f>D809</f>
        <v>0</v>
      </c>
      <c r="E808" s="118">
        <f t="shared" si="58"/>
        <v>0</v>
      </c>
      <c r="F808" s="119" t="str">
        <f t="shared" si="59"/>
        <v xml:space="preserve"> </v>
      </c>
      <c r="G808" s="101">
        <v>2110603</v>
      </c>
      <c r="H808" s="102" t="s">
        <v>777</v>
      </c>
      <c r="I808" s="98"/>
    </row>
    <row r="809" spans="1:9" ht="20.25" hidden="1" customHeight="1">
      <c r="A809" s="110">
        <v>2110901</v>
      </c>
      <c r="B809" s="111" t="s">
        <v>789</v>
      </c>
      <c r="C809" s="120">
        <f>I819</f>
        <v>0</v>
      </c>
      <c r="D809" s="120"/>
      <c r="E809" s="113">
        <f t="shared" si="58"/>
        <v>0</v>
      </c>
      <c r="F809" s="114" t="str">
        <f t="shared" si="59"/>
        <v xml:space="preserve"> </v>
      </c>
      <c r="G809" s="101">
        <v>2110604</v>
      </c>
      <c r="H809" s="102" t="s">
        <v>778</v>
      </c>
      <c r="I809" s="98"/>
    </row>
    <row r="810" spans="1:9" ht="20.25" hidden="1" customHeight="1">
      <c r="A810" s="116">
        <v>21110</v>
      </c>
      <c r="B810" s="116" t="s">
        <v>790</v>
      </c>
      <c r="C810" s="117">
        <f>C811</f>
        <v>0</v>
      </c>
      <c r="D810" s="117">
        <f>D811</f>
        <v>0</v>
      </c>
      <c r="E810" s="118">
        <f t="shared" si="58"/>
        <v>0</v>
      </c>
      <c r="F810" s="119" t="str">
        <f t="shared" si="59"/>
        <v xml:space="preserve"> </v>
      </c>
      <c r="G810" s="101">
        <v>2110605</v>
      </c>
      <c r="H810" s="102" t="s">
        <v>780</v>
      </c>
      <c r="I810" s="98"/>
    </row>
    <row r="811" spans="1:9" ht="20.25" hidden="1" customHeight="1">
      <c r="A811" s="110">
        <v>2111001</v>
      </c>
      <c r="B811" s="111" t="s">
        <v>791</v>
      </c>
      <c r="C811" s="112">
        <f>I821</f>
        <v>0</v>
      </c>
      <c r="D811" s="112"/>
      <c r="E811" s="113">
        <f t="shared" si="58"/>
        <v>0</v>
      </c>
      <c r="F811" s="114" t="str">
        <f t="shared" si="59"/>
        <v xml:space="preserve"> </v>
      </c>
      <c r="G811" s="101">
        <v>2110699</v>
      </c>
      <c r="H811" s="102" t="s">
        <v>781</v>
      </c>
      <c r="I811" s="98"/>
    </row>
    <row r="812" spans="1:9" ht="20.25" hidden="1" customHeight="1">
      <c r="A812" s="116">
        <v>21111</v>
      </c>
      <c r="B812" s="116" t="s">
        <v>792</v>
      </c>
      <c r="C812" s="117">
        <f>SUM(C813:C817)</f>
        <v>0</v>
      </c>
      <c r="D812" s="117">
        <f>SUM(D813:D817)</f>
        <v>0</v>
      </c>
      <c r="E812" s="118">
        <f t="shared" si="58"/>
        <v>0</v>
      </c>
      <c r="F812" s="119" t="str">
        <f t="shared" si="59"/>
        <v xml:space="preserve"> </v>
      </c>
      <c r="G812" s="100">
        <v>21107</v>
      </c>
      <c r="H812" s="100" t="s">
        <v>782</v>
      </c>
      <c r="I812" s="98"/>
    </row>
    <row r="813" spans="1:9" ht="20.25" hidden="1" customHeight="1">
      <c r="A813" s="110">
        <v>2111101</v>
      </c>
      <c r="B813" s="111" t="s">
        <v>793</v>
      </c>
      <c r="C813" s="112">
        <f>I823</f>
        <v>0</v>
      </c>
      <c r="D813" s="112"/>
      <c r="E813" s="113">
        <f t="shared" si="58"/>
        <v>0</v>
      </c>
      <c r="F813" s="114" t="str">
        <f t="shared" si="59"/>
        <v xml:space="preserve"> </v>
      </c>
      <c r="G813" s="101">
        <v>2110704</v>
      </c>
      <c r="H813" s="102" t="s">
        <v>783</v>
      </c>
      <c r="I813" s="98"/>
    </row>
    <row r="814" spans="1:9" ht="20.25" hidden="1" customHeight="1">
      <c r="A814" s="110">
        <v>2111102</v>
      </c>
      <c r="B814" s="111" t="s">
        <v>794</v>
      </c>
      <c r="C814" s="112">
        <f>I824</f>
        <v>0</v>
      </c>
      <c r="D814" s="112"/>
      <c r="E814" s="113">
        <f t="shared" si="58"/>
        <v>0</v>
      </c>
      <c r="F814" s="114" t="str">
        <f t="shared" si="59"/>
        <v xml:space="preserve"> </v>
      </c>
      <c r="G814" s="101">
        <v>2110799</v>
      </c>
      <c r="H814" s="102" t="s">
        <v>784</v>
      </c>
      <c r="I814" s="98"/>
    </row>
    <row r="815" spans="1:9" ht="20.25" hidden="1" customHeight="1">
      <c r="A815" s="110">
        <v>2111103</v>
      </c>
      <c r="B815" s="111" t="s">
        <v>795</v>
      </c>
      <c r="C815" s="112">
        <f>I825</f>
        <v>0</v>
      </c>
      <c r="D815" s="112"/>
      <c r="E815" s="113">
        <f t="shared" si="58"/>
        <v>0</v>
      </c>
      <c r="F815" s="114" t="str">
        <f t="shared" si="59"/>
        <v xml:space="preserve"> </v>
      </c>
      <c r="G815" s="100">
        <v>21108</v>
      </c>
      <c r="H815" s="100" t="s">
        <v>785</v>
      </c>
      <c r="I815" s="98"/>
    </row>
    <row r="816" spans="1:9" ht="20.25" hidden="1" customHeight="1">
      <c r="A816" s="110">
        <v>2111104</v>
      </c>
      <c r="B816" s="111" t="s">
        <v>796</v>
      </c>
      <c r="C816" s="112">
        <f>I826</f>
        <v>0</v>
      </c>
      <c r="D816" s="112"/>
      <c r="E816" s="113">
        <f t="shared" si="58"/>
        <v>0</v>
      </c>
      <c r="F816" s="114" t="str">
        <f t="shared" si="59"/>
        <v xml:space="preserve"> </v>
      </c>
      <c r="G816" s="101">
        <v>2110804</v>
      </c>
      <c r="H816" s="102" t="s">
        <v>786</v>
      </c>
      <c r="I816" s="98"/>
    </row>
    <row r="817" spans="1:9" ht="20.25" hidden="1" customHeight="1">
      <c r="A817" s="110">
        <v>2111199</v>
      </c>
      <c r="B817" s="111" t="s">
        <v>797</v>
      </c>
      <c r="C817" s="112">
        <f>I827</f>
        <v>0</v>
      </c>
      <c r="D817" s="112"/>
      <c r="E817" s="113">
        <f t="shared" si="58"/>
        <v>0</v>
      </c>
      <c r="F817" s="114" t="str">
        <f t="shared" si="59"/>
        <v xml:space="preserve"> </v>
      </c>
      <c r="G817" s="101">
        <v>2110899</v>
      </c>
      <c r="H817" s="102" t="s">
        <v>787</v>
      </c>
      <c r="I817" s="98"/>
    </row>
    <row r="818" spans="1:9" ht="20.25" hidden="1" customHeight="1">
      <c r="A818" s="110">
        <v>21112</v>
      </c>
      <c r="B818" s="116" t="s">
        <v>798</v>
      </c>
      <c r="C818" s="117">
        <f>C819</f>
        <v>0</v>
      </c>
      <c r="D818" s="117">
        <f>D819</f>
        <v>0</v>
      </c>
      <c r="E818" s="118">
        <f t="shared" si="58"/>
        <v>0</v>
      </c>
      <c r="F818" s="119" t="str">
        <f t="shared" si="59"/>
        <v xml:space="preserve"> </v>
      </c>
      <c r="G818" s="100">
        <v>21109</v>
      </c>
      <c r="H818" s="100" t="s">
        <v>788</v>
      </c>
      <c r="I818" s="98"/>
    </row>
    <row r="819" spans="1:9" ht="20.25" hidden="1" customHeight="1">
      <c r="A819" s="110">
        <v>2111201</v>
      </c>
      <c r="B819" s="111" t="s">
        <v>799</v>
      </c>
      <c r="C819" s="112">
        <f>I829</f>
        <v>0</v>
      </c>
      <c r="D819" s="112"/>
      <c r="E819" s="113">
        <f t="shared" si="58"/>
        <v>0</v>
      </c>
      <c r="F819" s="114" t="str">
        <f t="shared" si="59"/>
        <v xml:space="preserve"> </v>
      </c>
      <c r="G819" s="101">
        <v>2110901</v>
      </c>
      <c r="H819" s="102" t="s">
        <v>789</v>
      </c>
      <c r="I819" s="98"/>
    </row>
    <row r="820" spans="1:9" ht="20.25" hidden="1" customHeight="1">
      <c r="A820" s="116">
        <v>21113</v>
      </c>
      <c r="B820" s="116" t="s">
        <v>800</v>
      </c>
      <c r="C820" s="117">
        <f>C821</f>
        <v>0</v>
      </c>
      <c r="D820" s="117">
        <f>D821</f>
        <v>0</v>
      </c>
      <c r="E820" s="118">
        <f t="shared" si="58"/>
        <v>0</v>
      </c>
      <c r="F820" s="119" t="str">
        <f t="shared" si="59"/>
        <v xml:space="preserve"> </v>
      </c>
      <c r="G820" s="100">
        <v>21110</v>
      </c>
      <c r="H820" s="100" t="s">
        <v>790</v>
      </c>
      <c r="I820" s="98"/>
    </row>
    <row r="821" spans="1:9" ht="20.25" hidden="1" customHeight="1">
      <c r="A821" s="110">
        <v>2111301</v>
      </c>
      <c r="B821" s="111" t="s">
        <v>801</v>
      </c>
      <c r="C821" s="112">
        <f>I831</f>
        <v>0</v>
      </c>
      <c r="D821" s="112"/>
      <c r="E821" s="113">
        <f t="shared" si="58"/>
        <v>0</v>
      </c>
      <c r="F821" s="114" t="str">
        <f t="shared" si="59"/>
        <v xml:space="preserve"> </v>
      </c>
      <c r="G821" s="101">
        <v>2111001</v>
      </c>
      <c r="H821" s="102" t="s">
        <v>791</v>
      </c>
      <c r="I821" s="98"/>
    </row>
    <row r="822" spans="1:9" ht="20.25" hidden="1" customHeight="1">
      <c r="A822" s="116">
        <v>21114</v>
      </c>
      <c r="B822" s="116" t="s">
        <v>802</v>
      </c>
      <c r="C822" s="121">
        <f>SUM(C823:C836)</f>
        <v>0</v>
      </c>
      <c r="D822" s="121">
        <f>SUM(D823:D836)</f>
        <v>0</v>
      </c>
      <c r="E822" s="118">
        <f t="shared" si="58"/>
        <v>0</v>
      </c>
      <c r="F822" s="119" t="str">
        <f t="shared" si="59"/>
        <v xml:space="preserve"> </v>
      </c>
      <c r="G822" s="100">
        <v>21111</v>
      </c>
      <c r="H822" s="100" t="s">
        <v>792</v>
      </c>
      <c r="I822" s="98"/>
    </row>
    <row r="823" spans="1:9" ht="20.25" hidden="1" customHeight="1">
      <c r="A823" s="110">
        <v>2111401</v>
      </c>
      <c r="B823" s="111" t="s">
        <v>82</v>
      </c>
      <c r="C823" s="120">
        <f t="shared" ref="C823:C836" si="61">I833</f>
        <v>0</v>
      </c>
      <c r="D823" s="120"/>
      <c r="E823" s="113">
        <f t="shared" si="58"/>
        <v>0</v>
      </c>
      <c r="F823" s="114" t="str">
        <f t="shared" si="59"/>
        <v xml:space="preserve"> </v>
      </c>
      <c r="G823" s="101">
        <v>2111101</v>
      </c>
      <c r="H823" s="102" t="s">
        <v>793</v>
      </c>
      <c r="I823" s="98"/>
    </row>
    <row r="824" spans="1:9" ht="20.25" hidden="1" customHeight="1">
      <c r="A824" s="110">
        <v>2111402</v>
      </c>
      <c r="B824" s="111" t="s">
        <v>83</v>
      </c>
      <c r="C824" s="120">
        <f t="shared" si="61"/>
        <v>0</v>
      </c>
      <c r="D824" s="120"/>
      <c r="E824" s="113">
        <f t="shared" si="58"/>
        <v>0</v>
      </c>
      <c r="F824" s="114" t="str">
        <f t="shared" si="59"/>
        <v xml:space="preserve"> </v>
      </c>
      <c r="G824" s="101">
        <v>2111102</v>
      </c>
      <c r="H824" s="102" t="s">
        <v>794</v>
      </c>
      <c r="I824" s="98"/>
    </row>
    <row r="825" spans="1:9" ht="20.25" hidden="1" customHeight="1">
      <c r="A825" s="110">
        <v>2111403</v>
      </c>
      <c r="B825" s="111" t="s">
        <v>84</v>
      </c>
      <c r="C825" s="120">
        <f t="shared" si="61"/>
        <v>0</v>
      </c>
      <c r="D825" s="120"/>
      <c r="E825" s="113">
        <f t="shared" si="58"/>
        <v>0</v>
      </c>
      <c r="F825" s="114" t="str">
        <f t="shared" si="59"/>
        <v xml:space="preserve"> </v>
      </c>
      <c r="G825" s="101">
        <v>2111103</v>
      </c>
      <c r="H825" s="102" t="s">
        <v>795</v>
      </c>
      <c r="I825" s="98"/>
    </row>
    <row r="826" spans="1:9" ht="20.25" hidden="1" customHeight="1">
      <c r="A826" s="110">
        <v>2111404</v>
      </c>
      <c r="B826" s="111" t="s">
        <v>803</v>
      </c>
      <c r="C826" s="120">
        <f t="shared" si="61"/>
        <v>0</v>
      </c>
      <c r="D826" s="120"/>
      <c r="E826" s="113">
        <f t="shared" si="58"/>
        <v>0</v>
      </c>
      <c r="F826" s="114" t="str">
        <f t="shared" si="59"/>
        <v xml:space="preserve"> </v>
      </c>
      <c r="G826" s="101">
        <v>2111104</v>
      </c>
      <c r="H826" s="102" t="s">
        <v>796</v>
      </c>
      <c r="I826" s="98"/>
    </row>
    <row r="827" spans="1:9" ht="20.25" hidden="1" customHeight="1">
      <c r="A827" s="110">
        <v>2111405</v>
      </c>
      <c r="B827" s="111" t="s">
        <v>804</v>
      </c>
      <c r="C827" s="120">
        <f t="shared" si="61"/>
        <v>0</v>
      </c>
      <c r="D827" s="120"/>
      <c r="E827" s="113">
        <f t="shared" si="58"/>
        <v>0</v>
      </c>
      <c r="F827" s="114" t="str">
        <f t="shared" si="59"/>
        <v xml:space="preserve"> </v>
      </c>
      <c r="G827" s="101">
        <v>2111199</v>
      </c>
      <c r="H827" s="102" t="s">
        <v>797</v>
      </c>
      <c r="I827" s="98"/>
    </row>
    <row r="828" spans="1:9" ht="20.25" hidden="1" customHeight="1">
      <c r="A828" s="110">
        <v>2111406</v>
      </c>
      <c r="B828" s="111" t="s">
        <v>805</v>
      </c>
      <c r="C828" s="120">
        <f t="shared" si="61"/>
        <v>0</v>
      </c>
      <c r="D828" s="120"/>
      <c r="E828" s="113">
        <f t="shared" si="58"/>
        <v>0</v>
      </c>
      <c r="F828" s="114" t="str">
        <f t="shared" si="59"/>
        <v xml:space="preserve"> </v>
      </c>
      <c r="G828" s="101">
        <v>21112</v>
      </c>
      <c r="H828" s="100" t="s">
        <v>798</v>
      </c>
      <c r="I828" s="98"/>
    </row>
    <row r="829" spans="1:9" ht="20.25" hidden="1" customHeight="1">
      <c r="A829" s="110">
        <v>2111407</v>
      </c>
      <c r="B829" s="111" t="s">
        <v>806</v>
      </c>
      <c r="C829" s="120">
        <f t="shared" si="61"/>
        <v>0</v>
      </c>
      <c r="D829" s="120"/>
      <c r="E829" s="113">
        <f t="shared" si="58"/>
        <v>0</v>
      </c>
      <c r="F829" s="114" t="str">
        <f t="shared" si="59"/>
        <v xml:space="preserve"> </v>
      </c>
      <c r="G829" s="101">
        <v>2111201</v>
      </c>
      <c r="H829" s="102" t="s">
        <v>799</v>
      </c>
      <c r="I829" s="98"/>
    </row>
    <row r="830" spans="1:9" ht="20.25" hidden="1" customHeight="1">
      <c r="A830" s="110">
        <v>2111408</v>
      </c>
      <c r="B830" s="111" t="s">
        <v>807</v>
      </c>
      <c r="C830" s="120">
        <f t="shared" si="61"/>
        <v>0</v>
      </c>
      <c r="D830" s="120"/>
      <c r="E830" s="113">
        <f t="shared" si="58"/>
        <v>0</v>
      </c>
      <c r="F830" s="114" t="str">
        <f t="shared" si="59"/>
        <v xml:space="preserve"> </v>
      </c>
      <c r="G830" s="100">
        <v>21113</v>
      </c>
      <c r="H830" s="100" t="s">
        <v>800</v>
      </c>
      <c r="I830" s="98"/>
    </row>
    <row r="831" spans="1:9" ht="20.25" hidden="1" customHeight="1">
      <c r="A831" s="110">
        <v>2111409</v>
      </c>
      <c r="B831" s="111" t="s">
        <v>808</v>
      </c>
      <c r="C831" s="120">
        <f t="shared" si="61"/>
        <v>0</v>
      </c>
      <c r="D831" s="120"/>
      <c r="E831" s="113">
        <f t="shared" si="58"/>
        <v>0</v>
      </c>
      <c r="F831" s="114" t="str">
        <f t="shared" si="59"/>
        <v xml:space="preserve"> </v>
      </c>
      <c r="G831" s="101">
        <v>2111301</v>
      </c>
      <c r="H831" s="102" t="s">
        <v>801</v>
      </c>
      <c r="I831" s="98"/>
    </row>
    <row r="832" spans="1:9" ht="20.25" hidden="1" customHeight="1">
      <c r="A832" s="110">
        <v>2111410</v>
      </c>
      <c r="B832" s="111" t="s">
        <v>809</v>
      </c>
      <c r="C832" s="120">
        <f t="shared" si="61"/>
        <v>0</v>
      </c>
      <c r="D832" s="120"/>
      <c r="E832" s="113">
        <f t="shared" si="58"/>
        <v>0</v>
      </c>
      <c r="F832" s="114" t="str">
        <f t="shared" si="59"/>
        <v xml:space="preserve"> </v>
      </c>
      <c r="G832" s="100">
        <v>21114</v>
      </c>
      <c r="H832" s="100" t="s">
        <v>802</v>
      </c>
      <c r="I832" s="98"/>
    </row>
    <row r="833" spans="1:9" ht="20.25" hidden="1" customHeight="1">
      <c r="A833" s="110">
        <v>2111411</v>
      </c>
      <c r="B833" s="111" t="s">
        <v>124</v>
      </c>
      <c r="C833" s="120">
        <f t="shared" si="61"/>
        <v>0</v>
      </c>
      <c r="D833" s="120"/>
      <c r="E833" s="113">
        <f t="shared" si="58"/>
        <v>0</v>
      </c>
      <c r="F833" s="114" t="str">
        <f t="shared" si="59"/>
        <v xml:space="preserve"> </v>
      </c>
      <c r="G833" s="101">
        <v>2111401</v>
      </c>
      <c r="H833" s="102" t="s">
        <v>82</v>
      </c>
      <c r="I833" s="98"/>
    </row>
    <row r="834" spans="1:9" ht="20.25" hidden="1" customHeight="1">
      <c r="A834" s="110">
        <v>2111413</v>
      </c>
      <c r="B834" s="111" t="s">
        <v>810</v>
      </c>
      <c r="C834" s="120">
        <f t="shared" si="61"/>
        <v>0</v>
      </c>
      <c r="D834" s="120"/>
      <c r="E834" s="113">
        <f t="shared" si="58"/>
        <v>0</v>
      </c>
      <c r="F834" s="114" t="str">
        <f t="shared" si="59"/>
        <v xml:space="preserve"> </v>
      </c>
      <c r="G834" s="101">
        <v>2111402</v>
      </c>
      <c r="H834" s="102" t="s">
        <v>83</v>
      </c>
      <c r="I834" s="98"/>
    </row>
    <row r="835" spans="1:9" ht="20.25" hidden="1" customHeight="1">
      <c r="A835" s="110">
        <v>2111450</v>
      </c>
      <c r="B835" s="111" t="s">
        <v>91</v>
      </c>
      <c r="C835" s="120">
        <f t="shared" si="61"/>
        <v>0</v>
      </c>
      <c r="D835" s="120"/>
      <c r="E835" s="113">
        <f t="shared" si="58"/>
        <v>0</v>
      </c>
      <c r="F835" s="114" t="str">
        <f t="shared" si="59"/>
        <v xml:space="preserve"> </v>
      </c>
      <c r="G835" s="101">
        <v>2111403</v>
      </c>
      <c r="H835" s="102" t="s">
        <v>84</v>
      </c>
      <c r="I835" s="98"/>
    </row>
    <row r="836" spans="1:9" ht="20.25" hidden="1" customHeight="1">
      <c r="A836" s="110">
        <v>2111499</v>
      </c>
      <c r="B836" s="111" t="s">
        <v>811</v>
      </c>
      <c r="C836" s="120">
        <f t="shared" si="61"/>
        <v>0</v>
      </c>
      <c r="D836" s="120"/>
      <c r="E836" s="113">
        <f t="shared" si="58"/>
        <v>0</v>
      </c>
      <c r="F836" s="114" t="str">
        <f t="shared" si="59"/>
        <v xml:space="preserve"> </v>
      </c>
      <c r="G836" s="101">
        <v>2111404</v>
      </c>
      <c r="H836" s="102" t="s">
        <v>803</v>
      </c>
      <c r="I836" s="98"/>
    </row>
    <row r="837" spans="1:9" ht="20.25" hidden="1" customHeight="1">
      <c r="A837" s="116">
        <v>21199</v>
      </c>
      <c r="B837" s="116" t="s">
        <v>812</v>
      </c>
      <c r="C837" s="117">
        <f>C838</f>
        <v>0</v>
      </c>
      <c r="D837" s="117">
        <f>D838</f>
        <v>0</v>
      </c>
      <c r="E837" s="118">
        <f t="shared" si="58"/>
        <v>0</v>
      </c>
      <c r="F837" s="119" t="str">
        <f t="shared" si="59"/>
        <v xml:space="preserve"> </v>
      </c>
      <c r="G837" s="101">
        <v>2111405</v>
      </c>
      <c r="H837" s="102" t="s">
        <v>804</v>
      </c>
      <c r="I837" s="98"/>
    </row>
    <row r="838" spans="1:9" ht="20.25" hidden="1" customHeight="1">
      <c r="A838" s="110">
        <v>2119999</v>
      </c>
      <c r="B838" s="111" t="s">
        <v>813</v>
      </c>
      <c r="C838" s="112">
        <f>I848</f>
        <v>0</v>
      </c>
      <c r="D838" s="112"/>
      <c r="E838" s="113">
        <f t="shared" si="58"/>
        <v>0</v>
      </c>
      <c r="F838" s="114" t="str">
        <f t="shared" si="59"/>
        <v xml:space="preserve"> </v>
      </c>
      <c r="G838" s="101">
        <v>2111406</v>
      </c>
      <c r="H838" s="102" t="s">
        <v>805</v>
      </c>
      <c r="I838" s="98"/>
    </row>
    <row r="839" spans="1:9" ht="20.25" customHeight="1">
      <c r="A839" s="41">
        <v>212</v>
      </c>
      <c r="B839" s="41" t="s">
        <v>814</v>
      </c>
      <c r="C839" s="158">
        <f>C840+C851+C853+C856+C858+C860</f>
        <v>2366</v>
      </c>
      <c r="D839" s="158">
        <f>D840+D851+D853+D856+D858+D860</f>
        <v>200</v>
      </c>
      <c r="E839" s="99">
        <f t="shared" ref="E839:E902" si="62">D839-C839</f>
        <v>-2166</v>
      </c>
      <c r="F839" s="35">
        <f t="shared" ref="F839:F902" si="63">IF(C839&lt;&gt;0,E839/C839*100," ")</f>
        <v>-91.546914623837708</v>
      </c>
      <c r="G839" s="101">
        <v>2111407</v>
      </c>
      <c r="H839" s="102" t="s">
        <v>806</v>
      </c>
      <c r="I839" s="98"/>
    </row>
    <row r="840" spans="1:9" ht="20.25" customHeight="1">
      <c r="A840" s="41">
        <v>21201</v>
      </c>
      <c r="B840" s="41" t="s">
        <v>815</v>
      </c>
      <c r="C840" s="158">
        <f>SUM(C841:C850)</f>
        <v>934</v>
      </c>
      <c r="D840" s="158">
        <f>SUM(D841:D850)</f>
        <v>0</v>
      </c>
      <c r="E840" s="99">
        <f t="shared" si="62"/>
        <v>-934</v>
      </c>
      <c r="F840" s="35">
        <f t="shared" si="63"/>
        <v>-100</v>
      </c>
      <c r="G840" s="101">
        <v>2111408</v>
      </c>
      <c r="H840" s="102" t="s">
        <v>807</v>
      </c>
      <c r="I840" s="98"/>
    </row>
    <row r="841" spans="1:9" ht="20.25" customHeight="1">
      <c r="A841" s="42">
        <v>2120101</v>
      </c>
      <c r="B841" s="43" t="s">
        <v>82</v>
      </c>
      <c r="C841" s="159">
        <v>934</v>
      </c>
      <c r="D841" s="159"/>
      <c r="E841" s="103">
        <f t="shared" si="62"/>
        <v>-934</v>
      </c>
      <c r="F841" s="37">
        <f t="shared" si="63"/>
        <v>-100</v>
      </c>
      <c r="G841" s="101">
        <v>2111409</v>
      </c>
      <c r="H841" s="102" t="s">
        <v>808</v>
      </c>
      <c r="I841" s="98"/>
    </row>
    <row r="842" spans="1:9" ht="20.25" hidden="1" customHeight="1">
      <c r="A842" s="110">
        <v>2120102</v>
      </c>
      <c r="B842" s="111" t="s">
        <v>83</v>
      </c>
      <c r="C842" s="112">
        <f t="shared" ref="C842:C850" si="64">I852</f>
        <v>0</v>
      </c>
      <c r="D842" s="112"/>
      <c r="E842" s="113">
        <f t="shared" si="62"/>
        <v>0</v>
      </c>
      <c r="F842" s="114" t="str">
        <f t="shared" si="63"/>
        <v xml:space="preserve"> </v>
      </c>
      <c r="G842" s="101">
        <v>2111410</v>
      </c>
      <c r="H842" s="102" t="s">
        <v>809</v>
      </c>
      <c r="I842" s="98"/>
    </row>
    <row r="843" spans="1:9" ht="20.25" hidden="1" customHeight="1">
      <c r="A843" s="110">
        <v>2120103</v>
      </c>
      <c r="B843" s="111" t="s">
        <v>84</v>
      </c>
      <c r="C843" s="112">
        <f t="shared" si="64"/>
        <v>0</v>
      </c>
      <c r="D843" s="112"/>
      <c r="E843" s="113">
        <f t="shared" si="62"/>
        <v>0</v>
      </c>
      <c r="F843" s="114" t="str">
        <f t="shared" si="63"/>
        <v xml:space="preserve"> </v>
      </c>
      <c r="G843" s="101">
        <v>2111411</v>
      </c>
      <c r="H843" s="102" t="s">
        <v>124</v>
      </c>
      <c r="I843" s="98"/>
    </row>
    <row r="844" spans="1:9" ht="20.25" hidden="1" customHeight="1">
      <c r="A844" s="110">
        <v>2120104</v>
      </c>
      <c r="B844" s="111" t="s">
        <v>816</v>
      </c>
      <c r="C844" s="112">
        <f t="shared" si="64"/>
        <v>0</v>
      </c>
      <c r="D844" s="112"/>
      <c r="E844" s="113">
        <f t="shared" si="62"/>
        <v>0</v>
      </c>
      <c r="F844" s="114" t="str">
        <f t="shared" si="63"/>
        <v xml:space="preserve"> </v>
      </c>
      <c r="G844" s="101">
        <v>2111413</v>
      </c>
      <c r="H844" s="102" t="s">
        <v>810</v>
      </c>
      <c r="I844" s="98"/>
    </row>
    <row r="845" spans="1:9" ht="20.25" hidden="1" customHeight="1">
      <c r="A845" s="110">
        <v>2120105</v>
      </c>
      <c r="B845" s="111" t="s">
        <v>817</v>
      </c>
      <c r="C845" s="112">
        <f t="shared" si="64"/>
        <v>0</v>
      </c>
      <c r="D845" s="112"/>
      <c r="E845" s="113">
        <f t="shared" si="62"/>
        <v>0</v>
      </c>
      <c r="F845" s="114" t="str">
        <f t="shared" si="63"/>
        <v xml:space="preserve"> </v>
      </c>
      <c r="G845" s="101">
        <v>2111450</v>
      </c>
      <c r="H845" s="102" t="s">
        <v>91</v>
      </c>
      <c r="I845" s="98"/>
    </row>
    <row r="846" spans="1:9" ht="20.25" hidden="1" customHeight="1">
      <c r="A846" s="110">
        <v>2120106</v>
      </c>
      <c r="B846" s="111" t="s">
        <v>818</v>
      </c>
      <c r="C846" s="112">
        <f t="shared" si="64"/>
        <v>0</v>
      </c>
      <c r="D846" s="112"/>
      <c r="E846" s="113">
        <f t="shared" si="62"/>
        <v>0</v>
      </c>
      <c r="F846" s="114" t="str">
        <f t="shared" si="63"/>
        <v xml:space="preserve"> </v>
      </c>
      <c r="G846" s="101">
        <v>2111499</v>
      </c>
      <c r="H846" s="102" t="s">
        <v>811</v>
      </c>
      <c r="I846" s="98"/>
    </row>
    <row r="847" spans="1:9" ht="20.25" hidden="1" customHeight="1">
      <c r="A847" s="110">
        <v>2120107</v>
      </c>
      <c r="B847" s="111" t="s">
        <v>819</v>
      </c>
      <c r="C847" s="112">
        <f t="shared" si="64"/>
        <v>0</v>
      </c>
      <c r="D847" s="112"/>
      <c r="E847" s="113">
        <f t="shared" si="62"/>
        <v>0</v>
      </c>
      <c r="F847" s="114" t="str">
        <f t="shared" si="63"/>
        <v xml:space="preserve"> </v>
      </c>
      <c r="G847" s="100">
        <v>21199</v>
      </c>
      <c r="H847" s="100" t="s">
        <v>812</v>
      </c>
      <c r="I847" s="98"/>
    </row>
    <row r="848" spans="1:9" ht="20.25" hidden="1" customHeight="1">
      <c r="A848" s="110">
        <v>2120109</v>
      </c>
      <c r="B848" s="111" t="s">
        <v>820</v>
      </c>
      <c r="C848" s="112">
        <f t="shared" si="64"/>
        <v>0</v>
      </c>
      <c r="D848" s="112"/>
      <c r="E848" s="113">
        <f t="shared" si="62"/>
        <v>0</v>
      </c>
      <c r="F848" s="114" t="str">
        <f t="shared" si="63"/>
        <v xml:space="preserve"> </v>
      </c>
      <c r="G848" s="101">
        <v>2119901</v>
      </c>
      <c r="H848" s="102" t="s">
        <v>813</v>
      </c>
      <c r="I848" s="98"/>
    </row>
    <row r="849" spans="1:9" ht="20.25" hidden="1" customHeight="1">
      <c r="A849" s="110">
        <v>2120110</v>
      </c>
      <c r="B849" s="111" t="s">
        <v>821</v>
      </c>
      <c r="C849" s="112">
        <f t="shared" si="64"/>
        <v>0</v>
      </c>
      <c r="D849" s="112"/>
      <c r="E849" s="113">
        <f t="shared" si="62"/>
        <v>0</v>
      </c>
      <c r="F849" s="114" t="str">
        <f t="shared" si="63"/>
        <v xml:space="preserve"> </v>
      </c>
      <c r="G849" s="100">
        <v>212</v>
      </c>
      <c r="H849" s="100" t="s">
        <v>814</v>
      </c>
      <c r="I849" s="98"/>
    </row>
    <row r="850" spans="1:9" ht="20.25" hidden="1" customHeight="1">
      <c r="A850" s="110">
        <v>2120199</v>
      </c>
      <c r="B850" s="111" t="s">
        <v>822</v>
      </c>
      <c r="C850" s="112">
        <f t="shared" si="64"/>
        <v>0</v>
      </c>
      <c r="D850" s="112"/>
      <c r="E850" s="113">
        <f t="shared" si="62"/>
        <v>0</v>
      </c>
      <c r="F850" s="114" t="str">
        <f t="shared" si="63"/>
        <v xml:space="preserve"> </v>
      </c>
      <c r="G850" s="100">
        <v>21201</v>
      </c>
      <c r="H850" s="100" t="s">
        <v>815</v>
      </c>
      <c r="I850" s="98"/>
    </row>
    <row r="851" spans="1:9" ht="20.25" customHeight="1">
      <c r="A851" s="41">
        <v>21202</v>
      </c>
      <c r="B851" s="41" t="s">
        <v>823</v>
      </c>
      <c r="C851" s="158">
        <f>C852</f>
        <v>595</v>
      </c>
      <c r="D851" s="158">
        <f>D852</f>
        <v>0</v>
      </c>
      <c r="E851" s="99">
        <f t="shared" si="62"/>
        <v>-595</v>
      </c>
      <c r="F851" s="35">
        <f t="shared" si="63"/>
        <v>-100</v>
      </c>
      <c r="G851" s="101">
        <v>2120101</v>
      </c>
      <c r="H851" s="102" t="s">
        <v>82</v>
      </c>
      <c r="I851" s="98"/>
    </row>
    <row r="852" spans="1:9" ht="20.25" customHeight="1">
      <c r="A852" s="42">
        <v>2120201</v>
      </c>
      <c r="B852" s="43" t="s">
        <v>824</v>
      </c>
      <c r="C852" s="159">
        <v>595</v>
      </c>
      <c r="D852" s="159"/>
      <c r="E852" s="103">
        <f t="shared" si="62"/>
        <v>-595</v>
      </c>
      <c r="F852" s="37">
        <f t="shared" si="63"/>
        <v>-100</v>
      </c>
      <c r="G852" s="101">
        <v>2120102</v>
      </c>
      <c r="H852" s="102" t="s">
        <v>83</v>
      </c>
      <c r="I852" s="98"/>
    </row>
    <row r="853" spans="1:9" ht="20.25" customHeight="1">
      <c r="A853" s="41">
        <v>21203</v>
      </c>
      <c r="B853" s="41" t="s">
        <v>825</v>
      </c>
      <c r="C853" s="158">
        <f>SUM(C854:C855)</f>
        <v>20</v>
      </c>
      <c r="D853" s="158">
        <f>SUM(D854:D855)</f>
        <v>0</v>
      </c>
      <c r="E853" s="99">
        <f t="shared" si="62"/>
        <v>-20</v>
      </c>
      <c r="F853" s="35">
        <f t="shared" si="63"/>
        <v>-100</v>
      </c>
      <c r="G853" s="101">
        <v>2120103</v>
      </c>
      <c r="H853" s="102" t="s">
        <v>84</v>
      </c>
      <c r="I853" s="98"/>
    </row>
    <row r="854" spans="1:9" ht="20.25" hidden="1" customHeight="1">
      <c r="A854" s="110">
        <v>2120303</v>
      </c>
      <c r="B854" s="111" t="s">
        <v>826</v>
      </c>
      <c r="C854" s="120">
        <f>I864</f>
        <v>0</v>
      </c>
      <c r="D854" s="120"/>
      <c r="E854" s="113">
        <f t="shared" si="62"/>
        <v>0</v>
      </c>
      <c r="F854" s="114" t="str">
        <f t="shared" si="63"/>
        <v xml:space="preserve"> </v>
      </c>
      <c r="G854" s="101">
        <v>2120104</v>
      </c>
      <c r="H854" s="102" t="s">
        <v>816</v>
      </c>
      <c r="I854" s="98"/>
    </row>
    <row r="855" spans="1:9" ht="20.25" customHeight="1">
      <c r="A855" s="42">
        <v>2120399</v>
      </c>
      <c r="B855" s="43" t="s">
        <v>827</v>
      </c>
      <c r="C855" s="160">
        <v>20</v>
      </c>
      <c r="D855" s="160"/>
      <c r="E855" s="103">
        <f t="shared" si="62"/>
        <v>-20</v>
      </c>
      <c r="F855" s="37">
        <f t="shared" si="63"/>
        <v>-100</v>
      </c>
      <c r="G855" s="101">
        <v>2120105</v>
      </c>
      <c r="H855" s="102" t="s">
        <v>817</v>
      </c>
      <c r="I855" s="98"/>
    </row>
    <row r="856" spans="1:9" ht="20.25" hidden="1" customHeight="1">
      <c r="A856" s="116">
        <v>21205</v>
      </c>
      <c r="B856" s="116" t="s">
        <v>828</v>
      </c>
      <c r="C856" s="117">
        <f>C857</f>
        <v>0</v>
      </c>
      <c r="D856" s="117">
        <f>D857</f>
        <v>0</v>
      </c>
      <c r="E856" s="118">
        <f t="shared" si="62"/>
        <v>0</v>
      </c>
      <c r="F856" s="119" t="str">
        <f t="shared" si="63"/>
        <v xml:space="preserve"> </v>
      </c>
      <c r="G856" s="101">
        <v>2120106</v>
      </c>
      <c r="H856" s="102" t="s">
        <v>818</v>
      </c>
      <c r="I856" s="98"/>
    </row>
    <row r="857" spans="1:9" ht="20.25" hidden="1" customHeight="1">
      <c r="A857" s="110">
        <v>2120501</v>
      </c>
      <c r="B857" s="111" t="s">
        <v>829</v>
      </c>
      <c r="C857" s="112">
        <f>I867</f>
        <v>0</v>
      </c>
      <c r="D857" s="112"/>
      <c r="E857" s="113">
        <f t="shared" si="62"/>
        <v>0</v>
      </c>
      <c r="F857" s="114" t="str">
        <f t="shared" si="63"/>
        <v xml:space="preserve"> </v>
      </c>
      <c r="G857" s="101">
        <v>2120107</v>
      </c>
      <c r="H857" s="102" t="s">
        <v>819</v>
      </c>
      <c r="I857" s="98"/>
    </row>
    <row r="858" spans="1:9" ht="20.25" hidden="1" customHeight="1">
      <c r="A858" s="116">
        <v>21206</v>
      </c>
      <c r="B858" s="116" t="s">
        <v>830</v>
      </c>
      <c r="C858" s="117">
        <f>C859</f>
        <v>0</v>
      </c>
      <c r="D858" s="117">
        <f>D859</f>
        <v>0</v>
      </c>
      <c r="E858" s="118">
        <f t="shared" si="62"/>
        <v>0</v>
      </c>
      <c r="F858" s="119" t="str">
        <f t="shared" si="63"/>
        <v xml:space="preserve"> </v>
      </c>
      <c r="G858" s="101">
        <v>2120109</v>
      </c>
      <c r="H858" s="102" t="s">
        <v>820</v>
      </c>
      <c r="I858" s="98"/>
    </row>
    <row r="859" spans="1:9" ht="20.25" hidden="1" customHeight="1">
      <c r="A859" s="110">
        <v>2120601</v>
      </c>
      <c r="B859" s="111" t="s">
        <v>831</v>
      </c>
      <c r="C859" s="112">
        <f>I869</f>
        <v>0</v>
      </c>
      <c r="D859" s="112"/>
      <c r="E859" s="113">
        <f t="shared" si="62"/>
        <v>0</v>
      </c>
      <c r="F859" s="114" t="str">
        <f t="shared" si="63"/>
        <v xml:space="preserve"> </v>
      </c>
      <c r="G859" s="101">
        <v>2120110</v>
      </c>
      <c r="H859" s="102" t="s">
        <v>821</v>
      </c>
      <c r="I859" s="98"/>
    </row>
    <row r="860" spans="1:9" ht="20.25" customHeight="1">
      <c r="A860" s="41">
        <v>21299</v>
      </c>
      <c r="B860" s="41" t="s">
        <v>832</v>
      </c>
      <c r="C860" s="158">
        <f>C861</f>
        <v>817</v>
      </c>
      <c r="D860" s="158">
        <f>D861</f>
        <v>200</v>
      </c>
      <c r="E860" s="99">
        <f t="shared" si="62"/>
        <v>-617</v>
      </c>
      <c r="F860" s="35">
        <f t="shared" si="63"/>
        <v>-75.520195838433295</v>
      </c>
      <c r="G860" s="101">
        <v>2120199</v>
      </c>
      <c r="H860" s="102" t="s">
        <v>822</v>
      </c>
      <c r="I860" s="98"/>
    </row>
    <row r="861" spans="1:9" ht="20.25" customHeight="1">
      <c r="A861" s="42">
        <v>2129999</v>
      </c>
      <c r="B861" s="43" t="s">
        <v>833</v>
      </c>
      <c r="C861" s="159">
        <v>817</v>
      </c>
      <c r="D861" s="159">
        <v>200</v>
      </c>
      <c r="E861" s="103">
        <f t="shared" si="62"/>
        <v>-617</v>
      </c>
      <c r="F861" s="37">
        <f t="shared" si="63"/>
        <v>-75.520195838433295</v>
      </c>
      <c r="G861" s="100">
        <v>21202</v>
      </c>
      <c r="H861" s="100" t="s">
        <v>823</v>
      </c>
      <c r="I861" s="98"/>
    </row>
    <row r="862" spans="1:9" ht="20.25" customHeight="1">
      <c r="A862" s="41">
        <v>213</v>
      </c>
      <c r="B862" s="41" t="s">
        <v>834</v>
      </c>
      <c r="C862" s="158">
        <f>C863+C889+C914+C942+C953+C960+C967+C970</f>
        <v>969.5</v>
      </c>
      <c r="D862" s="158">
        <f>D863+D889+D914+D942+D953+D960+D967+D970</f>
        <v>1098.0999999999999</v>
      </c>
      <c r="E862" s="99">
        <f t="shared" si="62"/>
        <v>128.59999999999991</v>
      </c>
      <c r="F862" s="35">
        <f t="shared" si="63"/>
        <v>13.26456936565239</v>
      </c>
      <c r="G862" s="101">
        <v>2120201</v>
      </c>
      <c r="H862" s="102" t="s">
        <v>824</v>
      </c>
      <c r="I862" s="98"/>
    </row>
    <row r="863" spans="1:9" ht="20.25" customHeight="1">
      <c r="A863" s="41">
        <v>21301</v>
      </c>
      <c r="B863" s="41" t="s">
        <v>835</v>
      </c>
      <c r="C863" s="158">
        <f>SUM(C864:C888)</f>
        <v>432</v>
      </c>
      <c r="D863" s="158">
        <f>SUM(D864:D888)</f>
        <v>669</v>
      </c>
      <c r="E863" s="99">
        <f t="shared" si="62"/>
        <v>237</v>
      </c>
      <c r="F863" s="35">
        <f t="shared" si="63"/>
        <v>54.861111111111114</v>
      </c>
      <c r="G863" s="100">
        <v>21203</v>
      </c>
      <c r="H863" s="100" t="s">
        <v>825</v>
      </c>
      <c r="I863" s="98"/>
    </row>
    <row r="864" spans="1:9" ht="20.25" hidden="1" customHeight="1">
      <c r="A864" s="110">
        <v>2130101</v>
      </c>
      <c r="B864" s="111" t="s">
        <v>82</v>
      </c>
      <c r="C864" s="112">
        <f>I874</f>
        <v>0</v>
      </c>
      <c r="D864" s="112"/>
      <c r="E864" s="113">
        <f t="shared" si="62"/>
        <v>0</v>
      </c>
      <c r="F864" s="114" t="str">
        <f t="shared" si="63"/>
        <v xml:space="preserve"> </v>
      </c>
      <c r="G864" s="101">
        <v>2120303</v>
      </c>
      <c r="H864" s="102" t="s">
        <v>826</v>
      </c>
      <c r="I864" s="98"/>
    </row>
    <row r="865" spans="1:9" ht="20.25" hidden="1" customHeight="1">
      <c r="A865" s="110">
        <v>2130102</v>
      </c>
      <c r="B865" s="111" t="s">
        <v>83</v>
      </c>
      <c r="C865" s="112">
        <f>I875</f>
        <v>0</v>
      </c>
      <c r="D865" s="112"/>
      <c r="E865" s="113">
        <f t="shared" si="62"/>
        <v>0</v>
      </c>
      <c r="F865" s="114" t="str">
        <f t="shared" si="63"/>
        <v xml:space="preserve"> </v>
      </c>
      <c r="G865" s="101">
        <v>2120399</v>
      </c>
      <c r="H865" s="102" t="s">
        <v>827</v>
      </c>
      <c r="I865" s="98"/>
    </row>
    <row r="866" spans="1:9" ht="20.25" customHeight="1">
      <c r="A866" s="42">
        <v>2130103</v>
      </c>
      <c r="B866" s="43" t="s">
        <v>84</v>
      </c>
      <c r="C866" s="159">
        <v>192</v>
      </c>
      <c r="D866" s="159">
        <v>216</v>
      </c>
      <c r="E866" s="103">
        <f t="shared" si="62"/>
        <v>24</v>
      </c>
      <c r="F866" s="37">
        <f t="shared" si="63"/>
        <v>12.5</v>
      </c>
      <c r="G866" s="100">
        <v>21205</v>
      </c>
      <c r="H866" s="100" t="s">
        <v>828</v>
      </c>
      <c r="I866" s="98"/>
    </row>
    <row r="867" spans="1:9" ht="20.25" hidden="1" customHeight="1">
      <c r="A867" s="110">
        <v>2130104</v>
      </c>
      <c r="B867" s="111" t="s">
        <v>91</v>
      </c>
      <c r="C867" s="112">
        <f>I877</f>
        <v>0</v>
      </c>
      <c r="D867" s="112"/>
      <c r="E867" s="113">
        <f t="shared" si="62"/>
        <v>0</v>
      </c>
      <c r="F867" s="114" t="str">
        <f t="shared" si="63"/>
        <v xml:space="preserve"> </v>
      </c>
      <c r="G867" s="101">
        <v>2120501</v>
      </c>
      <c r="H867" s="102" t="s">
        <v>829</v>
      </c>
      <c r="I867" s="98"/>
    </row>
    <row r="868" spans="1:9" ht="20.25" hidden="1" customHeight="1">
      <c r="A868" s="110">
        <v>2130105</v>
      </c>
      <c r="B868" s="111" t="s">
        <v>836</v>
      </c>
      <c r="C868" s="112">
        <f>I878</f>
        <v>0</v>
      </c>
      <c r="D868" s="112"/>
      <c r="E868" s="113">
        <f t="shared" si="62"/>
        <v>0</v>
      </c>
      <c r="F868" s="114" t="str">
        <f t="shared" si="63"/>
        <v xml:space="preserve"> </v>
      </c>
      <c r="G868" s="100">
        <v>21206</v>
      </c>
      <c r="H868" s="100" t="s">
        <v>830</v>
      </c>
      <c r="I868" s="98"/>
    </row>
    <row r="869" spans="1:9" ht="20.25" customHeight="1">
      <c r="A869" s="42">
        <v>2130106</v>
      </c>
      <c r="B869" s="43" t="s">
        <v>837</v>
      </c>
      <c r="C869" s="159">
        <v>10</v>
      </c>
      <c r="D869" s="159"/>
      <c r="E869" s="103">
        <f t="shared" si="62"/>
        <v>-10</v>
      </c>
      <c r="F869" s="37">
        <f t="shared" si="63"/>
        <v>-100</v>
      </c>
      <c r="G869" s="101">
        <v>2120601</v>
      </c>
      <c r="H869" s="102" t="s">
        <v>831</v>
      </c>
      <c r="I869" s="98"/>
    </row>
    <row r="870" spans="1:9" ht="20.25" customHeight="1">
      <c r="A870" s="42">
        <v>2130108</v>
      </c>
      <c r="B870" s="43" t="s">
        <v>838</v>
      </c>
      <c r="C870" s="159">
        <v>21</v>
      </c>
      <c r="D870" s="159">
        <v>6</v>
      </c>
      <c r="E870" s="103">
        <f t="shared" si="62"/>
        <v>-15</v>
      </c>
      <c r="F870" s="37">
        <f t="shared" si="63"/>
        <v>-71.428571428571431</v>
      </c>
      <c r="G870" s="100">
        <v>21299</v>
      </c>
      <c r="H870" s="100" t="s">
        <v>832</v>
      </c>
      <c r="I870" s="98"/>
    </row>
    <row r="871" spans="1:9" ht="20.25" customHeight="1">
      <c r="A871" s="42">
        <v>2130109</v>
      </c>
      <c r="B871" s="43" t="s">
        <v>839</v>
      </c>
      <c r="C871" s="159">
        <v>12</v>
      </c>
      <c r="D871" s="159"/>
      <c r="E871" s="103">
        <f t="shared" si="62"/>
        <v>-12</v>
      </c>
      <c r="F871" s="37">
        <f t="shared" si="63"/>
        <v>-100</v>
      </c>
      <c r="G871" s="101">
        <v>2129901</v>
      </c>
      <c r="H871" s="102" t="s">
        <v>833</v>
      </c>
      <c r="I871" s="98"/>
    </row>
    <row r="872" spans="1:9" ht="20.25" hidden="1" customHeight="1">
      <c r="A872" s="110">
        <v>2130110</v>
      </c>
      <c r="B872" s="111" t="s">
        <v>840</v>
      </c>
      <c r="C872" s="112">
        <f t="shared" ref="C872:C878" si="65">I882</f>
        <v>0</v>
      </c>
      <c r="D872" s="112"/>
      <c r="E872" s="113">
        <f t="shared" si="62"/>
        <v>0</v>
      </c>
      <c r="F872" s="114" t="str">
        <f t="shared" si="63"/>
        <v xml:space="preserve"> </v>
      </c>
      <c r="G872" s="100">
        <v>213</v>
      </c>
      <c r="H872" s="100" t="s">
        <v>834</v>
      </c>
      <c r="I872" s="98"/>
    </row>
    <row r="873" spans="1:9" ht="20.25" hidden="1" customHeight="1">
      <c r="A873" s="110">
        <v>2130111</v>
      </c>
      <c r="B873" s="111" t="s">
        <v>841</v>
      </c>
      <c r="C873" s="112">
        <f t="shared" si="65"/>
        <v>0</v>
      </c>
      <c r="D873" s="112"/>
      <c r="E873" s="113">
        <f t="shared" si="62"/>
        <v>0</v>
      </c>
      <c r="F873" s="114" t="str">
        <f t="shared" si="63"/>
        <v xml:space="preserve"> </v>
      </c>
      <c r="G873" s="100">
        <v>21301</v>
      </c>
      <c r="H873" s="100" t="s">
        <v>835</v>
      </c>
      <c r="I873" s="98"/>
    </row>
    <row r="874" spans="1:9" ht="20.25" hidden="1" customHeight="1">
      <c r="A874" s="110">
        <v>2130112</v>
      </c>
      <c r="B874" s="111" t="s">
        <v>842</v>
      </c>
      <c r="C874" s="112">
        <f t="shared" si="65"/>
        <v>0</v>
      </c>
      <c r="D874" s="112"/>
      <c r="E874" s="113">
        <f t="shared" si="62"/>
        <v>0</v>
      </c>
      <c r="F874" s="114" t="str">
        <f t="shared" si="63"/>
        <v xml:space="preserve"> </v>
      </c>
      <c r="G874" s="101">
        <v>2130101</v>
      </c>
      <c r="H874" s="102" t="s">
        <v>82</v>
      </c>
      <c r="I874" s="98"/>
    </row>
    <row r="875" spans="1:9" ht="20.25" hidden="1" customHeight="1">
      <c r="A875" s="110">
        <v>2130114</v>
      </c>
      <c r="B875" s="111" t="s">
        <v>843</v>
      </c>
      <c r="C875" s="112">
        <f t="shared" si="65"/>
        <v>0</v>
      </c>
      <c r="D875" s="112"/>
      <c r="E875" s="113">
        <f t="shared" si="62"/>
        <v>0</v>
      </c>
      <c r="F875" s="114" t="str">
        <f t="shared" si="63"/>
        <v xml:space="preserve"> </v>
      </c>
      <c r="G875" s="101">
        <v>2130102</v>
      </c>
      <c r="H875" s="102" t="s">
        <v>83</v>
      </c>
      <c r="I875" s="98"/>
    </row>
    <row r="876" spans="1:9" ht="20.25" hidden="1" customHeight="1">
      <c r="A876" s="110">
        <v>2130119</v>
      </c>
      <c r="B876" s="111" t="s">
        <v>844</v>
      </c>
      <c r="C876" s="112">
        <f t="shared" si="65"/>
        <v>0</v>
      </c>
      <c r="D876" s="112"/>
      <c r="E876" s="113">
        <f t="shared" si="62"/>
        <v>0</v>
      </c>
      <c r="F876" s="114" t="str">
        <f t="shared" si="63"/>
        <v xml:space="preserve"> </v>
      </c>
      <c r="G876" s="101">
        <v>2130103</v>
      </c>
      <c r="H876" s="102" t="s">
        <v>84</v>
      </c>
      <c r="I876" s="98"/>
    </row>
    <row r="877" spans="1:9" ht="20.25" hidden="1" customHeight="1">
      <c r="A877" s="110">
        <v>2130120</v>
      </c>
      <c r="B877" s="111" t="s">
        <v>845</v>
      </c>
      <c r="C877" s="112">
        <f t="shared" si="65"/>
        <v>0</v>
      </c>
      <c r="D877" s="112"/>
      <c r="E877" s="113">
        <f t="shared" si="62"/>
        <v>0</v>
      </c>
      <c r="F877" s="114" t="str">
        <f t="shared" si="63"/>
        <v xml:space="preserve"> </v>
      </c>
      <c r="G877" s="101">
        <v>2130104</v>
      </c>
      <c r="H877" s="102" t="s">
        <v>91</v>
      </c>
      <c r="I877" s="98"/>
    </row>
    <row r="878" spans="1:9" ht="20.25" hidden="1" customHeight="1">
      <c r="A878" s="110">
        <v>2130121</v>
      </c>
      <c r="B878" s="111" t="s">
        <v>846</v>
      </c>
      <c r="C878" s="112">
        <f t="shared" si="65"/>
        <v>0</v>
      </c>
      <c r="D878" s="112"/>
      <c r="E878" s="113">
        <f t="shared" si="62"/>
        <v>0</v>
      </c>
      <c r="F878" s="114" t="str">
        <f t="shared" si="63"/>
        <v xml:space="preserve"> </v>
      </c>
      <c r="G878" s="101">
        <v>2130105</v>
      </c>
      <c r="H878" s="102" t="s">
        <v>836</v>
      </c>
      <c r="I878" s="98"/>
    </row>
    <row r="879" spans="1:9" ht="20.25" customHeight="1">
      <c r="A879" s="42">
        <v>2130122</v>
      </c>
      <c r="B879" s="43" t="s">
        <v>847</v>
      </c>
      <c r="C879" s="159">
        <v>5</v>
      </c>
      <c r="D879" s="159"/>
      <c r="E879" s="103">
        <f t="shared" si="62"/>
        <v>-5</v>
      </c>
      <c r="F879" s="37">
        <f t="shared" si="63"/>
        <v>-100</v>
      </c>
      <c r="G879" s="101">
        <v>2130106</v>
      </c>
      <c r="H879" s="102" t="s">
        <v>837</v>
      </c>
      <c r="I879" s="98"/>
    </row>
    <row r="880" spans="1:9" ht="20.25" customHeight="1">
      <c r="A880" s="42">
        <v>2130124</v>
      </c>
      <c r="B880" s="43" t="s">
        <v>848</v>
      </c>
      <c r="C880" s="159">
        <v>5</v>
      </c>
      <c r="D880" s="159"/>
      <c r="E880" s="103">
        <f t="shared" si="62"/>
        <v>-5</v>
      </c>
      <c r="F880" s="37">
        <f t="shared" si="63"/>
        <v>-100</v>
      </c>
      <c r="G880" s="101">
        <v>2130108</v>
      </c>
      <c r="H880" s="102" t="s">
        <v>838</v>
      </c>
      <c r="I880" s="98"/>
    </row>
    <row r="881" spans="1:9" ht="20.25" customHeight="1">
      <c r="A881" s="42">
        <v>2130125</v>
      </c>
      <c r="B881" s="43" t="s">
        <v>849</v>
      </c>
      <c r="C881" s="159">
        <v>10</v>
      </c>
      <c r="D881" s="159"/>
      <c r="E881" s="103">
        <f t="shared" si="62"/>
        <v>-10</v>
      </c>
      <c r="F881" s="37">
        <f t="shared" si="63"/>
        <v>-100</v>
      </c>
      <c r="G881" s="101">
        <v>2130109</v>
      </c>
      <c r="H881" s="102" t="s">
        <v>839</v>
      </c>
      <c r="I881" s="98"/>
    </row>
    <row r="882" spans="1:9" ht="20.25" customHeight="1">
      <c r="A882" s="42">
        <v>2130126</v>
      </c>
      <c r="B882" s="43" t="s">
        <v>850</v>
      </c>
      <c r="C882" s="159">
        <f>I892</f>
        <v>0</v>
      </c>
      <c r="D882" s="159">
        <v>444</v>
      </c>
      <c r="E882" s="103">
        <f t="shared" si="62"/>
        <v>444</v>
      </c>
      <c r="F882" s="37" t="str">
        <f t="shared" si="63"/>
        <v xml:space="preserve"> </v>
      </c>
      <c r="G882" s="101">
        <v>2130110</v>
      </c>
      <c r="H882" s="102" t="s">
        <v>840</v>
      </c>
      <c r="I882" s="98"/>
    </row>
    <row r="883" spans="1:9" ht="20.25" hidden="1" customHeight="1">
      <c r="A883" s="110">
        <v>2130135</v>
      </c>
      <c r="B883" s="111" t="s">
        <v>851</v>
      </c>
      <c r="C883" s="112">
        <f>I893</f>
        <v>0</v>
      </c>
      <c r="D883" s="112"/>
      <c r="E883" s="113">
        <f t="shared" si="62"/>
        <v>0</v>
      </c>
      <c r="F883" s="114" t="str">
        <f t="shared" si="63"/>
        <v xml:space="preserve"> </v>
      </c>
      <c r="G883" s="101">
        <v>2130111</v>
      </c>
      <c r="H883" s="102" t="s">
        <v>841</v>
      </c>
      <c r="I883" s="98"/>
    </row>
    <row r="884" spans="1:9" ht="20.25" customHeight="1">
      <c r="A884" s="42">
        <v>2130142</v>
      </c>
      <c r="B884" s="43" t="s">
        <v>852</v>
      </c>
      <c r="C884" s="159">
        <v>30</v>
      </c>
      <c r="D884" s="159"/>
      <c r="E884" s="103">
        <f t="shared" si="62"/>
        <v>-30</v>
      </c>
      <c r="F884" s="37">
        <f t="shared" si="63"/>
        <v>-100</v>
      </c>
      <c r="G884" s="101">
        <v>2130112</v>
      </c>
      <c r="H884" s="102" t="s">
        <v>842</v>
      </c>
      <c r="I884" s="98"/>
    </row>
    <row r="885" spans="1:9" ht="20.25" hidden="1" customHeight="1">
      <c r="A885" s="110">
        <v>2130148</v>
      </c>
      <c r="B885" s="111" t="s">
        <v>853</v>
      </c>
      <c r="C885" s="112">
        <f>I895</f>
        <v>0</v>
      </c>
      <c r="D885" s="112"/>
      <c r="E885" s="113">
        <f t="shared" si="62"/>
        <v>0</v>
      </c>
      <c r="F885" s="114" t="str">
        <f t="shared" si="63"/>
        <v xml:space="preserve"> </v>
      </c>
      <c r="G885" s="101">
        <v>2130114</v>
      </c>
      <c r="H885" s="102" t="s">
        <v>843</v>
      </c>
      <c r="I885" s="98"/>
    </row>
    <row r="886" spans="1:9" ht="20.25" customHeight="1">
      <c r="A886" s="42">
        <v>2130152</v>
      </c>
      <c r="B886" s="43" t="s">
        <v>854</v>
      </c>
      <c r="C886" s="159">
        <v>8</v>
      </c>
      <c r="D886" s="159"/>
      <c r="E886" s="103">
        <f t="shared" si="62"/>
        <v>-8</v>
      </c>
      <c r="F886" s="37">
        <f t="shared" si="63"/>
        <v>-100</v>
      </c>
      <c r="G886" s="101">
        <v>2130119</v>
      </c>
      <c r="H886" s="102" t="s">
        <v>844</v>
      </c>
      <c r="I886" s="98"/>
    </row>
    <row r="887" spans="1:9" ht="20.25" hidden="1" customHeight="1">
      <c r="A887" s="110">
        <v>2130153</v>
      </c>
      <c r="B887" s="111" t="s">
        <v>855</v>
      </c>
      <c r="C887" s="112">
        <f>I897</f>
        <v>0</v>
      </c>
      <c r="D887" s="112"/>
      <c r="E887" s="113">
        <f t="shared" si="62"/>
        <v>0</v>
      </c>
      <c r="F887" s="114" t="str">
        <f t="shared" si="63"/>
        <v xml:space="preserve"> </v>
      </c>
      <c r="G887" s="101">
        <v>2130120</v>
      </c>
      <c r="H887" s="102" t="s">
        <v>845</v>
      </c>
      <c r="I887" s="98"/>
    </row>
    <row r="888" spans="1:9" ht="20.25" customHeight="1">
      <c r="A888" s="42">
        <v>2130199</v>
      </c>
      <c r="B888" s="43" t="s">
        <v>856</v>
      </c>
      <c r="C888" s="159">
        <v>139</v>
      </c>
      <c r="D888" s="159">
        <v>3</v>
      </c>
      <c r="E888" s="103">
        <f t="shared" si="62"/>
        <v>-136</v>
      </c>
      <c r="F888" s="37">
        <f t="shared" si="63"/>
        <v>-97.841726618705039</v>
      </c>
      <c r="G888" s="101">
        <v>2130121</v>
      </c>
      <c r="H888" s="102" t="s">
        <v>846</v>
      </c>
      <c r="I888" s="98"/>
    </row>
    <row r="889" spans="1:9" ht="20.25" customHeight="1">
      <c r="A889" s="41">
        <v>21302</v>
      </c>
      <c r="B889" s="41" t="s">
        <v>857</v>
      </c>
      <c r="C889" s="158">
        <f>SUM(C890:C913)</f>
        <v>30.560000000000002</v>
      </c>
      <c r="D889" s="158">
        <f>SUM(D890:D913)</f>
        <v>98.1</v>
      </c>
      <c r="E889" s="99">
        <f t="shared" si="62"/>
        <v>67.539999999999992</v>
      </c>
      <c r="F889" s="35">
        <f t="shared" si="63"/>
        <v>221.0078534031413</v>
      </c>
      <c r="G889" s="101">
        <v>2130122</v>
      </c>
      <c r="H889" s="102" t="s">
        <v>847</v>
      </c>
      <c r="I889" s="98"/>
    </row>
    <row r="890" spans="1:9" ht="20.25" hidden="1" customHeight="1">
      <c r="A890" s="110">
        <v>2130201</v>
      </c>
      <c r="B890" s="111" t="s">
        <v>82</v>
      </c>
      <c r="C890" s="120">
        <f t="shared" ref="C890:C896" si="66">I900</f>
        <v>0</v>
      </c>
      <c r="D890" s="120"/>
      <c r="E890" s="113">
        <f t="shared" si="62"/>
        <v>0</v>
      </c>
      <c r="F890" s="114" t="str">
        <f t="shared" si="63"/>
        <v xml:space="preserve"> </v>
      </c>
      <c r="G890" s="101">
        <v>2130124</v>
      </c>
      <c r="H890" s="102" t="s">
        <v>848</v>
      </c>
      <c r="I890" s="98"/>
    </row>
    <row r="891" spans="1:9" ht="20.25" hidden="1" customHeight="1">
      <c r="A891" s="110">
        <v>2130202</v>
      </c>
      <c r="B891" s="111" t="s">
        <v>83</v>
      </c>
      <c r="C891" s="120">
        <f t="shared" si="66"/>
        <v>0</v>
      </c>
      <c r="D891" s="120"/>
      <c r="E891" s="113">
        <f t="shared" si="62"/>
        <v>0</v>
      </c>
      <c r="F891" s="114" t="str">
        <f t="shared" si="63"/>
        <v xml:space="preserve"> </v>
      </c>
      <c r="G891" s="101">
        <v>2130125</v>
      </c>
      <c r="H891" s="102" t="s">
        <v>849</v>
      </c>
      <c r="I891" s="98"/>
    </row>
    <row r="892" spans="1:9" ht="20.25" hidden="1" customHeight="1">
      <c r="A892" s="110">
        <v>2130203</v>
      </c>
      <c r="B892" s="111" t="s">
        <v>84</v>
      </c>
      <c r="C892" s="120">
        <f t="shared" si="66"/>
        <v>0</v>
      </c>
      <c r="D892" s="120"/>
      <c r="E892" s="113">
        <f t="shared" si="62"/>
        <v>0</v>
      </c>
      <c r="F892" s="114" t="str">
        <f t="shared" si="63"/>
        <v xml:space="preserve"> </v>
      </c>
      <c r="G892" s="101">
        <v>2130126</v>
      </c>
      <c r="H892" s="102" t="s">
        <v>850</v>
      </c>
      <c r="I892" s="98"/>
    </row>
    <row r="893" spans="1:9" ht="20.25" hidden="1" customHeight="1">
      <c r="A893" s="110">
        <v>2130204</v>
      </c>
      <c r="B893" s="111" t="s">
        <v>858</v>
      </c>
      <c r="C893" s="120">
        <f t="shared" si="66"/>
        <v>0</v>
      </c>
      <c r="D893" s="120"/>
      <c r="E893" s="113">
        <f t="shared" si="62"/>
        <v>0</v>
      </c>
      <c r="F893" s="114" t="str">
        <f t="shared" si="63"/>
        <v xml:space="preserve"> </v>
      </c>
      <c r="G893" s="101">
        <v>2130135</v>
      </c>
      <c r="H893" s="102" t="s">
        <v>851</v>
      </c>
      <c r="I893" s="98"/>
    </row>
    <row r="894" spans="1:9" ht="20.25" hidden="1" customHeight="1">
      <c r="A894" s="110">
        <v>2130205</v>
      </c>
      <c r="B894" s="111" t="s">
        <v>859</v>
      </c>
      <c r="C894" s="120">
        <f t="shared" si="66"/>
        <v>0</v>
      </c>
      <c r="D894" s="120"/>
      <c r="E894" s="113">
        <f t="shared" si="62"/>
        <v>0</v>
      </c>
      <c r="F894" s="114" t="str">
        <f t="shared" si="63"/>
        <v xml:space="preserve"> </v>
      </c>
      <c r="G894" s="101">
        <v>2130142</v>
      </c>
      <c r="H894" s="102" t="s">
        <v>852</v>
      </c>
      <c r="I894" s="98"/>
    </row>
    <row r="895" spans="1:9" ht="20.25" hidden="1" customHeight="1">
      <c r="A895" s="110">
        <v>2130206</v>
      </c>
      <c r="B895" s="111" t="s">
        <v>860</v>
      </c>
      <c r="C895" s="120">
        <f t="shared" si="66"/>
        <v>0</v>
      </c>
      <c r="D895" s="120"/>
      <c r="E895" s="113">
        <f t="shared" si="62"/>
        <v>0</v>
      </c>
      <c r="F895" s="114" t="str">
        <f t="shared" si="63"/>
        <v xml:space="preserve"> </v>
      </c>
      <c r="G895" s="101">
        <v>2130148</v>
      </c>
      <c r="H895" s="102" t="s">
        <v>853</v>
      </c>
      <c r="I895" s="98"/>
    </row>
    <row r="896" spans="1:9" ht="20.25" hidden="1" customHeight="1">
      <c r="A896" s="110">
        <v>2130207</v>
      </c>
      <c r="B896" s="111" t="s">
        <v>861</v>
      </c>
      <c r="C896" s="120">
        <f t="shared" si="66"/>
        <v>0</v>
      </c>
      <c r="D896" s="120"/>
      <c r="E896" s="113">
        <f t="shared" si="62"/>
        <v>0</v>
      </c>
      <c r="F896" s="114" t="str">
        <f t="shared" si="63"/>
        <v xml:space="preserve"> </v>
      </c>
      <c r="G896" s="101">
        <v>2130152</v>
      </c>
      <c r="H896" s="102" t="s">
        <v>854</v>
      </c>
      <c r="I896" s="98"/>
    </row>
    <row r="897" spans="1:9" ht="20.25" customHeight="1">
      <c r="A897" s="42">
        <v>2130209</v>
      </c>
      <c r="B897" s="43" t="s">
        <v>862</v>
      </c>
      <c r="C897" s="160">
        <v>18</v>
      </c>
      <c r="D897" s="160">
        <v>34.65</v>
      </c>
      <c r="E897" s="103">
        <f t="shared" si="62"/>
        <v>16.649999999999999</v>
      </c>
      <c r="F897" s="37">
        <f t="shared" si="63"/>
        <v>92.5</v>
      </c>
      <c r="G897" s="101">
        <v>2130153</v>
      </c>
      <c r="H897" s="102" t="s">
        <v>855</v>
      </c>
      <c r="I897" s="98"/>
    </row>
    <row r="898" spans="1:9" ht="20.25" hidden="1" customHeight="1">
      <c r="A898" s="110">
        <v>2130210</v>
      </c>
      <c r="B898" s="111" t="s">
        <v>863</v>
      </c>
      <c r="C898" s="120">
        <f>I908</f>
        <v>0</v>
      </c>
      <c r="D898" s="120"/>
      <c r="E898" s="113">
        <f t="shared" si="62"/>
        <v>0</v>
      </c>
      <c r="F898" s="114" t="str">
        <f t="shared" si="63"/>
        <v xml:space="preserve"> </v>
      </c>
      <c r="G898" s="101">
        <v>2130199</v>
      </c>
      <c r="H898" s="102" t="s">
        <v>856</v>
      </c>
      <c r="I898" s="98"/>
    </row>
    <row r="899" spans="1:9" ht="20.25" customHeight="1">
      <c r="A899" s="42">
        <v>2130211</v>
      </c>
      <c r="B899" s="43" t="s">
        <v>864</v>
      </c>
      <c r="C899" s="160">
        <v>12.56</v>
      </c>
      <c r="D899" s="160"/>
      <c r="E899" s="103">
        <f t="shared" si="62"/>
        <v>-12.56</v>
      </c>
      <c r="F899" s="37">
        <f t="shared" si="63"/>
        <v>-100</v>
      </c>
      <c r="G899" s="100">
        <v>21302</v>
      </c>
      <c r="H899" s="100" t="s">
        <v>857</v>
      </c>
      <c r="I899" s="98"/>
    </row>
    <row r="900" spans="1:9" ht="20.25" hidden="1" customHeight="1">
      <c r="A900" s="110">
        <v>2130212</v>
      </c>
      <c r="B900" s="111" t="s">
        <v>865</v>
      </c>
      <c r="C900" s="120">
        <f t="shared" ref="C900:C913" si="67">I910</f>
        <v>0</v>
      </c>
      <c r="D900" s="120"/>
      <c r="E900" s="113">
        <f t="shared" si="62"/>
        <v>0</v>
      </c>
      <c r="F900" s="114" t="str">
        <f t="shared" si="63"/>
        <v xml:space="preserve"> </v>
      </c>
      <c r="G900" s="101">
        <v>2130201</v>
      </c>
      <c r="H900" s="102" t="s">
        <v>82</v>
      </c>
      <c r="I900" s="98"/>
    </row>
    <row r="901" spans="1:9" ht="20.25" hidden="1" customHeight="1">
      <c r="A901" s="110">
        <v>2130213</v>
      </c>
      <c r="B901" s="111" t="s">
        <v>866</v>
      </c>
      <c r="C901" s="120">
        <f t="shared" si="67"/>
        <v>0</v>
      </c>
      <c r="D901" s="120"/>
      <c r="E901" s="113">
        <f t="shared" si="62"/>
        <v>0</v>
      </c>
      <c r="F901" s="114" t="str">
        <f t="shared" si="63"/>
        <v xml:space="preserve"> </v>
      </c>
      <c r="G901" s="101">
        <v>2130202</v>
      </c>
      <c r="H901" s="102" t="s">
        <v>83</v>
      </c>
      <c r="I901" s="98"/>
    </row>
    <row r="902" spans="1:9" ht="20.25" hidden="1" customHeight="1">
      <c r="A902" s="110">
        <v>2130217</v>
      </c>
      <c r="B902" s="111" t="s">
        <v>867</v>
      </c>
      <c r="C902" s="120">
        <f t="shared" si="67"/>
        <v>0</v>
      </c>
      <c r="D902" s="120"/>
      <c r="E902" s="113">
        <f t="shared" si="62"/>
        <v>0</v>
      </c>
      <c r="F902" s="114" t="str">
        <f t="shared" si="63"/>
        <v xml:space="preserve"> </v>
      </c>
      <c r="G902" s="101">
        <v>2130203</v>
      </c>
      <c r="H902" s="102" t="s">
        <v>84</v>
      </c>
      <c r="I902" s="98"/>
    </row>
    <row r="903" spans="1:9" ht="20.25" hidden="1" customHeight="1">
      <c r="A903" s="110">
        <v>2130220</v>
      </c>
      <c r="B903" s="111" t="s">
        <v>868</v>
      </c>
      <c r="C903" s="120">
        <f t="shared" si="67"/>
        <v>0</v>
      </c>
      <c r="D903" s="120"/>
      <c r="E903" s="113">
        <f t="shared" ref="E903:E966" si="68">D903-C903</f>
        <v>0</v>
      </c>
      <c r="F903" s="114" t="str">
        <f t="shared" ref="F903:F966" si="69">IF(C903&lt;&gt;0,E903/C903*100," ")</f>
        <v xml:space="preserve"> </v>
      </c>
      <c r="G903" s="101">
        <v>2130204</v>
      </c>
      <c r="H903" s="102" t="s">
        <v>858</v>
      </c>
      <c r="I903" s="98"/>
    </row>
    <row r="904" spans="1:9" ht="20.25" hidden="1" customHeight="1">
      <c r="A904" s="110">
        <v>2130221</v>
      </c>
      <c r="B904" s="111" t="s">
        <v>869</v>
      </c>
      <c r="C904" s="120">
        <f t="shared" si="67"/>
        <v>0</v>
      </c>
      <c r="D904" s="120"/>
      <c r="E904" s="113">
        <f t="shared" si="68"/>
        <v>0</v>
      </c>
      <c r="F904" s="114" t="str">
        <f t="shared" si="69"/>
        <v xml:space="preserve"> </v>
      </c>
      <c r="G904" s="101">
        <v>2130205</v>
      </c>
      <c r="H904" s="102" t="s">
        <v>859</v>
      </c>
      <c r="I904" s="98"/>
    </row>
    <row r="905" spans="1:9" ht="20.25" hidden="1" customHeight="1">
      <c r="A905" s="110">
        <v>2130223</v>
      </c>
      <c r="B905" s="111" t="s">
        <v>870</v>
      </c>
      <c r="C905" s="120">
        <f t="shared" si="67"/>
        <v>0</v>
      </c>
      <c r="D905" s="120"/>
      <c r="E905" s="113">
        <f t="shared" si="68"/>
        <v>0</v>
      </c>
      <c r="F905" s="114" t="str">
        <f t="shared" si="69"/>
        <v xml:space="preserve"> </v>
      </c>
      <c r="G905" s="101">
        <v>2130206</v>
      </c>
      <c r="H905" s="102" t="s">
        <v>860</v>
      </c>
      <c r="I905" s="98"/>
    </row>
    <row r="906" spans="1:9" ht="20.25" hidden="1" customHeight="1">
      <c r="A906" s="110">
        <v>2130226</v>
      </c>
      <c r="B906" s="111" t="s">
        <v>871</v>
      </c>
      <c r="C906" s="120">
        <f t="shared" si="67"/>
        <v>0</v>
      </c>
      <c r="D906" s="120"/>
      <c r="E906" s="113">
        <f t="shared" si="68"/>
        <v>0</v>
      </c>
      <c r="F906" s="114" t="str">
        <f t="shared" si="69"/>
        <v xml:space="preserve"> </v>
      </c>
      <c r="G906" s="101">
        <v>2130207</v>
      </c>
      <c r="H906" s="102" t="s">
        <v>861</v>
      </c>
      <c r="I906" s="98"/>
    </row>
    <row r="907" spans="1:9" ht="20.25" hidden="1" customHeight="1">
      <c r="A907" s="110">
        <v>2130227</v>
      </c>
      <c r="B907" s="111" t="s">
        <v>872</v>
      </c>
      <c r="C907" s="120">
        <f t="shared" si="67"/>
        <v>0</v>
      </c>
      <c r="D907" s="120"/>
      <c r="E907" s="113">
        <f t="shared" si="68"/>
        <v>0</v>
      </c>
      <c r="F907" s="114" t="str">
        <f t="shared" si="69"/>
        <v xml:space="preserve"> </v>
      </c>
      <c r="G907" s="101">
        <v>2130209</v>
      </c>
      <c r="H907" s="102" t="s">
        <v>862</v>
      </c>
      <c r="I907" s="98"/>
    </row>
    <row r="908" spans="1:9" ht="20.25" hidden="1" customHeight="1">
      <c r="A908" s="110">
        <v>2130232</v>
      </c>
      <c r="B908" s="111" t="s">
        <v>873</v>
      </c>
      <c r="C908" s="120">
        <f t="shared" si="67"/>
        <v>0</v>
      </c>
      <c r="D908" s="120"/>
      <c r="E908" s="113">
        <f t="shared" si="68"/>
        <v>0</v>
      </c>
      <c r="F908" s="114" t="str">
        <f t="shared" si="69"/>
        <v xml:space="preserve"> </v>
      </c>
      <c r="G908" s="101">
        <v>2130210</v>
      </c>
      <c r="H908" s="102" t="s">
        <v>863</v>
      </c>
      <c r="I908" s="98"/>
    </row>
    <row r="909" spans="1:9" ht="20.25" customHeight="1">
      <c r="A909" s="42">
        <v>2130234</v>
      </c>
      <c r="B909" s="43" t="s">
        <v>874</v>
      </c>
      <c r="C909" s="160">
        <f t="shared" si="67"/>
        <v>0</v>
      </c>
      <c r="D909" s="160">
        <v>63.45</v>
      </c>
      <c r="E909" s="103">
        <f t="shared" si="68"/>
        <v>63.45</v>
      </c>
      <c r="F909" s="37" t="str">
        <f t="shared" si="69"/>
        <v xml:space="preserve"> </v>
      </c>
      <c r="G909" s="101">
        <v>2130211</v>
      </c>
      <c r="H909" s="102" t="s">
        <v>864</v>
      </c>
      <c r="I909" s="98"/>
    </row>
    <row r="910" spans="1:9" ht="20.25" hidden="1" customHeight="1">
      <c r="A910" s="110">
        <v>2130235</v>
      </c>
      <c r="B910" s="111" t="s">
        <v>875</v>
      </c>
      <c r="C910" s="120">
        <f t="shared" si="67"/>
        <v>0</v>
      </c>
      <c r="D910" s="120"/>
      <c r="E910" s="113">
        <f t="shared" si="68"/>
        <v>0</v>
      </c>
      <c r="F910" s="114" t="str">
        <f t="shared" si="69"/>
        <v xml:space="preserve"> </v>
      </c>
      <c r="G910" s="101">
        <v>2130212</v>
      </c>
      <c r="H910" s="102" t="s">
        <v>865</v>
      </c>
      <c r="I910" s="98"/>
    </row>
    <row r="911" spans="1:9" ht="20.25" hidden="1" customHeight="1">
      <c r="A911" s="110">
        <v>2130236</v>
      </c>
      <c r="B911" s="111" t="s">
        <v>876</v>
      </c>
      <c r="C911" s="120">
        <f t="shared" si="67"/>
        <v>0</v>
      </c>
      <c r="D911" s="120"/>
      <c r="E911" s="113">
        <f t="shared" si="68"/>
        <v>0</v>
      </c>
      <c r="F911" s="114" t="str">
        <f t="shared" si="69"/>
        <v xml:space="preserve"> </v>
      </c>
      <c r="G911" s="101">
        <v>2130213</v>
      </c>
      <c r="H911" s="102" t="s">
        <v>866</v>
      </c>
      <c r="I911" s="98"/>
    </row>
    <row r="912" spans="1:9" ht="20.25" hidden="1" customHeight="1">
      <c r="A912" s="110">
        <v>2130237</v>
      </c>
      <c r="B912" s="111" t="s">
        <v>877</v>
      </c>
      <c r="C912" s="120">
        <f t="shared" si="67"/>
        <v>0</v>
      </c>
      <c r="D912" s="120"/>
      <c r="E912" s="113">
        <f t="shared" si="68"/>
        <v>0</v>
      </c>
      <c r="F912" s="114" t="str">
        <f t="shared" si="69"/>
        <v xml:space="preserve"> </v>
      </c>
      <c r="G912" s="101">
        <v>2130217</v>
      </c>
      <c r="H912" s="102" t="s">
        <v>867</v>
      </c>
      <c r="I912" s="98"/>
    </row>
    <row r="913" spans="1:9" ht="20.25" hidden="1" customHeight="1">
      <c r="A913" s="110">
        <v>2130299</v>
      </c>
      <c r="B913" s="111" t="s">
        <v>878</v>
      </c>
      <c r="C913" s="120">
        <f t="shared" si="67"/>
        <v>0</v>
      </c>
      <c r="D913" s="120"/>
      <c r="E913" s="113">
        <f t="shared" si="68"/>
        <v>0</v>
      </c>
      <c r="F913" s="114" t="str">
        <f t="shared" si="69"/>
        <v xml:space="preserve"> </v>
      </c>
      <c r="G913" s="101">
        <v>2130220</v>
      </c>
      <c r="H913" s="102" t="s">
        <v>868</v>
      </c>
      <c r="I913" s="98"/>
    </row>
    <row r="914" spans="1:9" ht="20.25" customHeight="1">
      <c r="A914" s="41">
        <v>21303</v>
      </c>
      <c r="B914" s="41" t="s">
        <v>879</v>
      </c>
      <c r="C914" s="158">
        <f>SUM(C915:C941)</f>
        <v>23.46</v>
      </c>
      <c r="D914" s="158">
        <f>SUM(D915:D941)</f>
        <v>0</v>
      </c>
      <c r="E914" s="99">
        <f t="shared" si="68"/>
        <v>-23.46</v>
      </c>
      <c r="F914" s="35">
        <f t="shared" si="69"/>
        <v>-100</v>
      </c>
      <c r="G914" s="101">
        <v>2130221</v>
      </c>
      <c r="H914" s="102" t="s">
        <v>869</v>
      </c>
      <c r="I914" s="98"/>
    </row>
    <row r="915" spans="1:9" ht="20.25" hidden="1" customHeight="1">
      <c r="A915" s="110">
        <v>2130301</v>
      </c>
      <c r="B915" s="111" t="s">
        <v>82</v>
      </c>
      <c r="C915" s="112">
        <f>I925</f>
        <v>0</v>
      </c>
      <c r="D915" s="112"/>
      <c r="E915" s="113">
        <f t="shared" si="68"/>
        <v>0</v>
      </c>
      <c r="F915" s="114" t="str">
        <f t="shared" si="69"/>
        <v xml:space="preserve"> </v>
      </c>
      <c r="G915" s="101">
        <v>2130223</v>
      </c>
      <c r="H915" s="102" t="s">
        <v>870</v>
      </c>
      <c r="I915" s="98"/>
    </row>
    <row r="916" spans="1:9" ht="20.25" hidden="1" customHeight="1">
      <c r="A916" s="110">
        <v>2130302</v>
      </c>
      <c r="B916" s="111" t="s">
        <v>83</v>
      </c>
      <c r="C916" s="112">
        <f>I926</f>
        <v>0</v>
      </c>
      <c r="D916" s="112"/>
      <c r="E916" s="113">
        <f t="shared" si="68"/>
        <v>0</v>
      </c>
      <c r="F916" s="114" t="str">
        <f t="shared" si="69"/>
        <v xml:space="preserve"> </v>
      </c>
      <c r="G916" s="101">
        <v>2130226</v>
      </c>
      <c r="H916" s="102" t="s">
        <v>871</v>
      </c>
      <c r="I916" s="98"/>
    </row>
    <row r="917" spans="1:9" ht="20.25" hidden="1" customHeight="1">
      <c r="A917" s="110">
        <v>2130303</v>
      </c>
      <c r="B917" s="111" t="s">
        <v>84</v>
      </c>
      <c r="C917" s="112">
        <f>I927</f>
        <v>0</v>
      </c>
      <c r="D917" s="112"/>
      <c r="E917" s="113">
        <f t="shared" si="68"/>
        <v>0</v>
      </c>
      <c r="F917" s="114" t="str">
        <f t="shared" si="69"/>
        <v xml:space="preserve"> </v>
      </c>
      <c r="G917" s="101">
        <v>2130227</v>
      </c>
      <c r="H917" s="102" t="s">
        <v>872</v>
      </c>
      <c r="I917" s="98"/>
    </row>
    <row r="918" spans="1:9" ht="20.25" customHeight="1">
      <c r="A918" s="42">
        <v>2130304</v>
      </c>
      <c r="B918" s="43" t="s">
        <v>880</v>
      </c>
      <c r="C918" s="159">
        <v>3</v>
      </c>
      <c r="D918" s="159"/>
      <c r="E918" s="103">
        <f t="shared" si="68"/>
        <v>-3</v>
      </c>
      <c r="F918" s="37">
        <f t="shared" si="69"/>
        <v>-100</v>
      </c>
      <c r="G918" s="101">
        <v>2130232</v>
      </c>
      <c r="H918" s="102" t="s">
        <v>873</v>
      </c>
      <c r="I918" s="98"/>
    </row>
    <row r="919" spans="1:9" ht="20.25" customHeight="1">
      <c r="A919" s="42">
        <v>2130305</v>
      </c>
      <c r="B919" s="43" t="s">
        <v>881</v>
      </c>
      <c r="C919" s="159">
        <v>4</v>
      </c>
      <c r="D919" s="159"/>
      <c r="E919" s="103">
        <f t="shared" si="68"/>
        <v>-4</v>
      </c>
      <c r="F919" s="37">
        <f t="shared" si="69"/>
        <v>-100</v>
      </c>
      <c r="G919" s="101">
        <v>2130234</v>
      </c>
      <c r="H919" s="102" t="s">
        <v>874</v>
      </c>
      <c r="I919" s="98"/>
    </row>
    <row r="920" spans="1:9" ht="20.25" hidden="1" customHeight="1">
      <c r="A920" s="110">
        <v>2130306</v>
      </c>
      <c r="B920" s="111" t="s">
        <v>882</v>
      </c>
      <c r="C920" s="112">
        <f>I930</f>
        <v>0</v>
      </c>
      <c r="D920" s="112"/>
      <c r="E920" s="113">
        <f t="shared" si="68"/>
        <v>0</v>
      </c>
      <c r="F920" s="114" t="str">
        <f t="shared" si="69"/>
        <v xml:space="preserve"> </v>
      </c>
      <c r="G920" s="101">
        <v>2130235</v>
      </c>
      <c r="H920" s="102" t="s">
        <v>875</v>
      </c>
      <c r="I920" s="98"/>
    </row>
    <row r="921" spans="1:9" ht="20.25" hidden="1" customHeight="1">
      <c r="A921" s="110">
        <v>2130307</v>
      </c>
      <c r="B921" s="111" t="s">
        <v>883</v>
      </c>
      <c r="C921" s="112">
        <f>I931</f>
        <v>0</v>
      </c>
      <c r="D921" s="112"/>
      <c r="E921" s="113">
        <f t="shared" si="68"/>
        <v>0</v>
      </c>
      <c r="F921" s="114" t="str">
        <f t="shared" si="69"/>
        <v xml:space="preserve"> </v>
      </c>
      <c r="G921" s="101">
        <v>2130236</v>
      </c>
      <c r="H921" s="102" t="s">
        <v>876</v>
      </c>
      <c r="I921" s="98"/>
    </row>
    <row r="922" spans="1:9" ht="20.25" hidden="1" customHeight="1">
      <c r="A922" s="110">
        <v>2130308</v>
      </c>
      <c r="B922" s="111" t="s">
        <v>884</v>
      </c>
      <c r="C922" s="112">
        <f>I932</f>
        <v>0</v>
      </c>
      <c r="D922" s="112"/>
      <c r="E922" s="113">
        <f t="shared" si="68"/>
        <v>0</v>
      </c>
      <c r="F922" s="114" t="str">
        <f t="shared" si="69"/>
        <v xml:space="preserve"> </v>
      </c>
      <c r="G922" s="101">
        <v>2130237</v>
      </c>
      <c r="H922" s="102" t="s">
        <v>877</v>
      </c>
      <c r="I922" s="98"/>
    </row>
    <row r="923" spans="1:9" ht="20.25" hidden="1" customHeight="1">
      <c r="A923" s="110">
        <v>2130309</v>
      </c>
      <c r="B923" s="111" t="s">
        <v>885</v>
      </c>
      <c r="C923" s="112">
        <f>I933</f>
        <v>0</v>
      </c>
      <c r="D923" s="112"/>
      <c r="E923" s="113">
        <f t="shared" si="68"/>
        <v>0</v>
      </c>
      <c r="F923" s="114" t="str">
        <f t="shared" si="69"/>
        <v xml:space="preserve"> </v>
      </c>
      <c r="G923" s="101">
        <v>2130299</v>
      </c>
      <c r="H923" s="102" t="s">
        <v>878</v>
      </c>
      <c r="I923" s="98"/>
    </row>
    <row r="924" spans="1:9" ht="20.25" hidden="1" customHeight="1">
      <c r="A924" s="110">
        <v>2130310</v>
      </c>
      <c r="B924" s="111" t="s">
        <v>886</v>
      </c>
      <c r="C924" s="112">
        <f>I934</f>
        <v>0</v>
      </c>
      <c r="D924" s="112"/>
      <c r="E924" s="113">
        <f t="shared" si="68"/>
        <v>0</v>
      </c>
      <c r="F924" s="114" t="str">
        <f t="shared" si="69"/>
        <v xml:space="preserve"> </v>
      </c>
      <c r="G924" s="100">
        <v>21303</v>
      </c>
      <c r="H924" s="100" t="s">
        <v>879</v>
      </c>
      <c r="I924" s="98"/>
    </row>
    <row r="925" spans="1:9" ht="20.25" customHeight="1">
      <c r="A925" s="42">
        <v>2130311</v>
      </c>
      <c r="B925" s="43" t="s">
        <v>887</v>
      </c>
      <c r="C925" s="159">
        <v>10</v>
      </c>
      <c r="D925" s="159"/>
      <c r="E925" s="103">
        <f t="shared" si="68"/>
        <v>-10</v>
      </c>
      <c r="F925" s="37">
        <f t="shared" si="69"/>
        <v>-100</v>
      </c>
      <c r="G925" s="101">
        <v>2130301</v>
      </c>
      <c r="H925" s="102" t="s">
        <v>82</v>
      </c>
      <c r="I925" s="98"/>
    </row>
    <row r="926" spans="1:9" ht="20.25" hidden="1" customHeight="1">
      <c r="A926" s="110">
        <v>2130312</v>
      </c>
      <c r="B926" s="111" t="s">
        <v>888</v>
      </c>
      <c r="C926" s="112">
        <f t="shared" ref="C926:C933" si="70">I936</f>
        <v>0</v>
      </c>
      <c r="D926" s="112"/>
      <c r="E926" s="113">
        <f t="shared" si="68"/>
        <v>0</v>
      </c>
      <c r="F926" s="114" t="str">
        <f t="shared" si="69"/>
        <v xml:space="preserve"> </v>
      </c>
      <c r="G926" s="101">
        <v>2130302</v>
      </c>
      <c r="H926" s="102" t="s">
        <v>83</v>
      </c>
      <c r="I926" s="98"/>
    </row>
    <row r="927" spans="1:9" ht="20.25" hidden="1" customHeight="1">
      <c r="A927" s="110">
        <v>2130313</v>
      </c>
      <c r="B927" s="111" t="s">
        <v>889</v>
      </c>
      <c r="C927" s="112">
        <f t="shared" si="70"/>
        <v>0</v>
      </c>
      <c r="D927" s="112"/>
      <c r="E927" s="113">
        <f t="shared" si="68"/>
        <v>0</v>
      </c>
      <c r="F927" s="114" t="str">
        <f t="shared" si="69"/>
        <v xml:space="preserve"> </v>
      </c>
      <c r="G927" s="101">
        <v>2130303</v>
      </c>
      <c r="H927" s="102" t="s">
        <v>84</v>
      </c>
      <c r="I927" s="98"/>
    </row>
    <row r="928" spans="1:9" ht="20.25" hidden="1" customHeight="1">
      <c r="A928" s="110">
        <v>2130314</v>
      </c>
      <c r="B928" s="111" t="s">
        <v>890</v>
      </c>
      <c r="C928" s="112">
        <f t="shared" si="70"/>
        <v>0</v>
      </c>
      <c r="D928" s="112"/>
      <c r="E928" s="113">
        <f t="shared" si="68"/>
        <v>0</v>
      </c>
      <c r="F928" s="114" t="str">
        <f t="shared" si="69"/>
        <v xml:space="preserve"> </v>
      </c>
      <c r="G928" s="101">
        <v>2130304</v>
      </c>
      <c r="H928" s="102" t="s">
        <v>880</v>
      </c>
      <c r="I928" s="98"/>
    </row>
    <row r="929" spans="1:9" ht="20.25" hidden="1" customHeight="1">
      <c r="A929" s="110">
        <v>2130315</v>
      </c>
      <c r="B929" s="111" t="s">
        <v>891</v>
      </c>
      <c r="C929" s="112">
        <f t="shared" si="70"/>
        <v>0</v>
      </c>
      <c r="D929" s="112"/>
      <c r="E929" s="113">
        <f t="shared" si="68"/>
        <v>0</v>
      </c>
      <c r="F929" s="114" t="str">
        <f t="shared" si="69"/>
        <v xml:space="preserve"> </v>
      </c>
      <c r="G929" s="101">
        <v>2130305</v>
      </c>
      <c r="H929" s="102" t="s">
        <v>881</v>
      </c>
      <c r="I929" s="98"/>
    </row>
    <row r="930" spans="1:9" ht="20.25" hidden="1" customHeight="1">
      <c r="A930" s="110">
        <v>2130316</v>
      </c>
      <c r="B930" s="111" t="s">
        <v>892</v>
      </c>
      <c r="C930" s="112">
        <f t="shared" si="70"/>
        <v>0</v>
      </c>
      <c r="D930" s="112"/>
      <c r="E930" s="113">
        <f t="shared" si="68"/>
        <v>0</v>
      </c>
      <c r="F930" s="114" t="str">
        <f t="shared" si="69"/>
        <v xml:space="preserve"> </v>
      </c>
      <c r="G930" s="101">
        <v>2130306</v>
      </c>
      <c r="H930" s="102" t="s">
        <v>882</v>
      </c>
      <c r="I930" s="98"/>
    </row>
    <row r="931" spans="1:9" ht="20.25" hidden="1" customHeight="1">
      <c r="A931" s="110">
        <v>2130317</v>
      </c>
      <c r="B931" s="111" t="s">
        <v>893</v>
      </c>
      <c r="C931" s="112">
        <f t="shared" si="70"/>
        <v>0</v>
      </c>
      <c r="D931" s="112"/>
      <c r="E931" s="113">
        <f t="shared" si="68"/>
        <v>0</v>
      </c>
      <c r="F931" s="114" t="str">
        <f t="shared" si="69"/>
        <v xml:space="preserve"> </v>
      </c>
      <c r="G931" s="101">
        <v>2130307</v>
      </c>
      <c r="H931" s="102" t="s">
        <v>883</v>
      </c>
      <c r="I931" s="98"/>
    </row>
    <row r="932" spans="1:9" ht="20.25" hidden="1" customHeight="1">
      <c r="A932" s="110">
        <v>2130318</v>
      </c>
      <c r="B932" s="111" t="s">
        <v>894</v>
      </c>
      <c r="C932" s="112">
        <f t="shared" si="70"/>
        <v>0</v>
      </c>
      <c r="D932" s="112"/>
      <c r="E932" s="113">
        <f t="shared" si="68"/>
        <v>0</v>
      </c>
      <c r="F932" s="114" t="str">
        <f t="shared" si="69"/>
        <v xml:space="preserve"> </v>
      </c>
      <c r="G932" s="101">
        <v>2130308</v>
      </c>
      <c r="H932" s="102" t="s">
        <v>884</v>
      </c>
      <c r="I932" s="98"/>
    </row>
    <row r="933" spans="1:9" ht="20.25" hidden="1" customHeight="1">
      <c r="A933" s="110">
        <v>2130319</v>
      </c>
      <c r="B933" s="111" t="s">
        <v>895</v>
      </c>
      <c r="C933" s="112">
        <f t="shared" si="70"/>
        <v>0</v>
      </c>
      <c r="D933" s="112"/>
      <c r="E933" s="113">
        <f t="shared" si="68"/>
        <v>0</v>
      </c>
      <c r="F933" s="114" t="str">
        <f t="shared" si="69"/>
        <v xml:space="preserve"> </v>
      </c>
      <c r="G933" s="101">
        <v>2130309</v>
      </c>
      <c r="H933" s="102" t="s">
        <v>885</v>
      </c>
      <c r="I933" s="98"/>
    </row>
    <row r="934" spans="1:9" ht="20.25" hidden="1" customHeight="1">
      <c r="A934" s="110">
        <v>2130321</v>
      </c>
      <c r="B934" s="111" t="s">
        <v>896</v>
      </c>
      <c r="C934" s="112">
        <v>0.36</v>
      </c>
      <c r="D934" s="112"/>
      <c r="E934" s="113">
        <f t="shared" si="68"/>
        <v>-0.36</v>
      </c>
      <c r="F934" s="114">
        <f t="shared" si="69"/>
        <v>-100</v>
      </c>
      <c r="G934" s="101">
        <v>2130310</v>
      </c>
      <c r="H934" s="102" t="s">
        <v>886</v>
      </c>
      <c r="I934" s="98"/>
    </row>
    <row r="935" spans="1:9" ht="20.25" hidden="1" customHeight="1">
      <c r="A935" s="110">
        <v>2130322</v>
      </c>
      <c r="B935" s="111" t="s">
        <v>897</v>
      </c>
      <c r="C935" s="112">
        <f>I945</f>
        <v>0</v>
      </c>
      <c r="D935" s="112"/>
      <c r="E935" s="113">
        <f t="shared" si="68"/>
        <v>0</v>
      </c>
      <c r="F935" s="114" t="str">
        <f t="shared" si="69"/>
        <v xml:space="preserve"> </v>
      </c>
      <c r="G935" s="101">
        <v>2130311</v>
      </c>
      <c r="H935" s="102" t="s">
        <v>887</v>
      </c>
      <c r="I935" s="98"/>
    </row>
    <row r="936" spans="1:9" ht="20.25" hidden="1" customHeight="1">
      <c r="A936" s="110">
        <v>2130333</v>
      </c>
      <c r="B936" s="111" t="s">
        <v>870</v>
      </c>
      <c r="C936" s="112">
        <f>I946</f>
        <v>0</v>
      </c>
      <c r="D936" s="112"/>
      <c r="E936" s="113">
        <f t="shared" si="68"/>
        <v>0</v>
      </c>
      <c r="F936" s="114" t="str">
        <f t="shared" si="69"/>
        <v xml:space="preserve"> </v>
      </c>
      <c r="G936" s="101">
        <v>2130312</v>
      </c>
      <c r="H936" s="102" t="s">
        <v>888</v>
      </c>
      <c r="I936" s="98"/>
    </row>
    <row r="937" spans="1:9" ht="20.25" customHeight="1">
      <c r="A937" s="42">
        <v>2130334</v>
      </c>
      <c r="B937" s="43" t="s">
        <v>898</v>
      </c>
      <c r="C937" s="159">
        <v>1.1000000000000001</v>
      </c>
      <c r="D937" s="159"/>
      <c r="E937" s="103">
        <f t="shared" si="68"/>
        <v>-1.1000000000000001</v>
      </c>
      <c r="F937" s="37">
        <f t="shared" si="69"/>
        <v>-100</v>
      </c>
      <c r="G937" s="101">
        <v>2130313</v>
      </c>
      <c r="H937" s="102" t="s">
        <v>889</v>
      </c>
      <c r="I937" s="98"/>
    </row>
    <row r="938" spans="1:9" ht="20.25" hidden="1" customHeight="1">
      <c r="A938" s="110">
        <v>2130335</v>
      </c>
      <c r="B938" s="111" t="s">
        <v>899</v>
      </c>
      <c r="C938" s="112">
        <f>I948</f>
        <v>0</v>
      </c>
      <c r="D938" s="112"/>
      <c r="E938" s="113">
        <f t="shared" si="68"/>
        <v>0</v>
      </c>
      <c r="F938" s="114" t="str">
        <f t="shared" si="69"/>
        <v xml:space="preserve"> </v>
      </c>
      <c r="G938" s="101">
        <v>2130314</v>
      </c>
      <c r="H938" s="102" t="s">
        <v>890</v>
      </c>
      <c r="I938" s="98"/>
    </row>
    <row r="939" spans="1:9" ht="20.25" hidden="1" customHeight="1">
      <c r="A939" s="110">
        <v>2130336</v>
      </c>
      <c r="B939" s="111" t="s">
        <v>900</v>
      </c>
      <c r="C939" s="112">
        <f>I949</f>
        <v>0</v>
      </c>
      <c r="D939" s="112"/>
      <c r="E939" s="113">
        <f t="shared" si="68"/>
        <v>0</v>
      </c>
      <c r="F939" s="114" t="str">
        <f t="shared" si="69"/>
        <v xml:space="preserve"> </v>
      </c>
      <c r="G939" s="101">
        <v>2130315</v>
      </c>
      <c r="H939" s="102" t="s">
        <v>891</v>
      </c>
      <c r="I939" s="98"/>
    </row>
    <row r="940" spans="1:9" ht="20.25" hidden="1" customHeight="1">
      <c r="A940" s="110">
        <v>2130337</v>
      </c>
      <c r="B940" s="111" t="s">
        <v>901</v>
      </c>
      <c r="C940" s="112">
        <f>I950</f>
        <v>0</v>
      </c>
      <c r="D940" s="112"/>
      <c r="E940" s="113">
        <f t="shared" si="68"/>
        <v>0</v>
      </c>
      <c r="F940" s="114" t="str">
        <f t="shared" si="69"/>
        <v xml:space="preserve"> </v>
      </c>
      <c r="G940" s="101">
        <v>2130316</v>
      </c>
      <c r="H940" s="102" t="s">
        <v>892</v>
      </c>
      <c r="I940" s="98"/>
    </row>
    <row r="941" spans="1:9" ht="20.25" customHeight="1">
      <c r="A941" s="42">
        <v>2130399</v>
      </c>
      <c r="B941" s="43" t="s">
        <v>902</v>
      </c>
      <c r="C941" s="159">
        <v>5</v>
      </c>
      <c r="D941" s="159"/>
      <c r="E941" s="103">
        <f t="shared" si="68"/>
        <v>-5</v>
      </c>
      <c r="F941" s="37">
        <f t="shared" si="69"/>
        <v>-100</v>
      </c>
      <c r="G941" s="101">
        <v>2130317</v>
      </c>
      <c r="H941" s="102" t="s">
        <v>893</v>
      </c>
      <c r="I941" s="98"/>
    </row>
    <row r="942" spans="1:9" ht="20.25" customHeight="1">
      <c r="A942" s="41">
        <v>21305</v>
      </c>
      <c r="B942" s="41" t="s">
        <v>903</v>
      </c>
      <c r="C942" s="158">
        <f>SUM(C943:C952)</f>
        <v>30</v>
      </c>
      <c r="D942" s="158">
        <f>SUM(D943:D952)</f>
        <v>10</v>
      </c>
      <c r="E942" s="99">
        <f t="shared" si="68"/>
        <v>-20</v>
      </c>
      <c r="F942" s="35">
        <f t="shared" si="69"/>
        <v>-66.666666666666657</v>
      </c>
      <c r="G942" s="101">
        <v>2130318</v>
      </c>
      <c r="H942" s="102" t="s">
        <v>894</v>
      </c>
      <c r="I942" s="98"/>
    </row>
    <row r="943" spans="1:9" ht="20.25" hidden="1" customHeight="1">
      <c r="A943" s="110">
        <v>2130501</v>
      </c>
      <c r="B943" s="111" t="s">
        <v>82</v>
      </c>
      <c r="C943" s="120">
        <f t="shared" ref="C943:C951" si="71">I953</f>
        <v>0</v>
      </c>
      <c r="D943" s="120"/>
      <c r="E943" s="113">
        <f t="shared" si="68"/>
        <v>0</v>
      </c>
      <c r="F943" s="114" t="str">
        <f t="shared" si="69"/>
        <v xml:space="preserve"> </v>
      </c>
      <c r="G943" s="101">
        <v>2130319</v>
      </c>
      <c r="H943" s="102" t="s">
        <v>895</v>
      </c>
      <c r="I943" s="98"/>
    </row>
    <row r="944" spans="1:9" ht="20.25" hidden="1" customHeight="1">
      <c r="A944" s="110">
        <v>2130502</v>
      </c>
      <c r="B944" s="111" t="s">
        <v>83</v>
      </c>
      <c r="C944" s="120">
        <f t="shared" si="71"/>
        <v>0</v>
      </c>
      <c r="D944" s="120"/>
      <c r="E944" s="113">
        <f t="shared" si="68"/>
        <v>0</v>
      </c>
      <c r="F944" s="114" t="str">
        <f t="shared" si="69"/>
        <v xml:space="preserve"> </v>
      </c>
      <c r="G944" s="101">
        <v>2130321</v>
      </c>
      <c r="H944" s="102" t="s">
        <v>896</v>
      </c>
      <c r="I944" s="98"/>
    </row>
    <row r="945" spans="1:9" ht="20.25" hidden="1" customHeight="1">
      <c r="A945" s="110">
        <v>2130503</v>
      </c>
      <c r="B945" s="111" t="s">
        <v>84</v>
      </c>
      <c r="C945" s="120">
        <f t="shared" si="71"/>
        <v>0</v>
      </c>
      <c r="D945" s="120"/>
      <c r="E945" s="113">
        <f t="shared" si="68"/>
        <v>0</v>
      </c>
      <c r="F945" s="114" t="str">
        <f t="shared" si="69"/>
        <v xml:space="preserve"> </v>
      </c>
      <c r="G945" s="101">
        <v>2130322</v>
      </c>
      <c r="H945" s="102" t="s">
        <v>897</v>
      </c>
      <c r="I945" s="98"/>
    </row>
    <row r="946" spans="1:9" ht="20.25" hidden="1" customHeight="1">
      <c r="A946" s="110">
        <v>2130504</v>
      </c>
      <c r="B946" s="111" t="s">
        <v>904</v>
      </c>
      <c r="C946" s="120">
        <f t="shared" si="71"/>
        <v>0</v>
      </c>
      <c r="D946" s="120"/>
      <c r="E946" s="113">
        <f t="shared" si="68"/>
        <v>0</v>
      </c>
      <c r="F946" s="114" t="str">
        <f t="shared" si="69"/>
        <v xml:space="preserve"> </v>
      </c>
      <c r="G946" s="101">
        <v>2130333</v>
      </c>
      <c r="H946" s="102" t="s">
        <v>870</v>
      </c>
      <c r="I946" s="98"/>
    </row>
    <row r="947" spans="1:9" ht="20.25" hidden="1" customHeight="1">
      <c r="A947" s="110">
        <v>2130505</v>
      </c>
      <c r="B947" s="111" t="s">
        <v>905</v>
      </c>
      <c r="C947" s="120">
        <f t="shared" si="71"/>
        <v>0</v>
      </c>
      <c r="D947" s="120"/>
      <c r="E947" s="113">
        <f t="shared" si="68"/>
        <v>0</v>
      </c>
      <c r="F947" s="114" t="str">
        <f t="shared" si="69"/>
        <v xml:space="preserve"> </v>
      </c>
      <c r="G947" s="101">
        <v>2130334</v>
      </c>
      <c r="H947" s="102" t="s">
        <v>898</v>
      </c>
      <c r="I947" s="98"/>
    </row>
    <row r="948" spans="1:9" ht="20.25" hidden="1" customHeight="1">
      <c r="A948" s="110">
        <v>2130506</v>
      </c>
      <c r="B948" s="111" t="s">
        <v>906</v>
      </c>
      <c r="C948" s="120">
        <f t="shared" si="71"/>
        <v>0</v>
      </c>
      <c r="D948" s="120"/>
      <c r="E948" s="113">
        <f t="shared" si="68"/>
        <v>0</v>
      </c>
      <c r="F948" s="114" t="str">
        <f t="shared" si="69"/>
        <v xml:space="preserve"> </v>
      </c>
      <c r="G948" s="101">
        <v>2130335</v>
      </c>
      <c r="H948" s="102" t="s">
        <v>899</v>
      </c>
      <c r="I948" s="98"/>
    </row>
    <row r="949" spans="1:9" ht="20.25" hidden="1" customHeight="1">
      <c r="A949" s="110">
        <v>2130507</v>
      </c>
      <c r="B949" s="111" t="s">
        <v>907</v>
      </c>
      <c r="C949" s="120">
        <f t="shared" si="71"/>
        <v>0</v>
      </c>
      <c r="D949" s="120"/>
      <c r="E949" s="113">
        <f t="shared" si="68"/>
        <v>0</v>
      </c>
      <c r="F949" s="114" t="str">
        <f t="shared" si="69"/>
        <v xml:space="preserve"> </v>
      </c>
      <c r="G949" s="101">
        <v>2130336</v>
      </c>
      <c r="H949" s="102" t="s">
        <v>900</v>
      </c>
      <c r="I949" s="98"/>
    </row>
    <row r="950" spans="1:9" ht="20.25" hidden="1" customHeight="1">
      <c r="A950" s="110">
        <v>2130508</v>
      </c>
      <c r="B950" s="111" t="s">
        <v>908</v>
      </c>
      <c r="C950" s="120">
        <f t="shared" si="71"/>
        <v>0</v>
      </c>
      <c r="D950" s="120"/>
      <c r="E950" s="113">
        <f t="shared" si="68"/>
        <v>0</v>
      </c>
      <c r="F950" s="114" t="str">
        <f t="shared" si="69"/>
        <v xml:space="preserve"> </v>
      </c>
      <c r="G950" s="101">
        <v>2130337</v>
      </c>
      <c r="H950" s="102" t="s">
        <v>901</v>
      </c>
      <c r="I950" s="98"/>
    </row>
    <row r="951" spans="1:9" ht="20.25" hidden="1" customHeight="1">
      <c r="A951" s="110">
        <v>2130550</v>
      </c>
      <c r="B951" s="111" t="s">
        <v>909</v>
      </c>
      <c r="C951" s="120">
        <f t="shared" si="71"/>
        <v>0</v>
      </c>
      <c r="D951" s="120"/>
      <c r="E951" s="113">
        <f t="shared" si="68"/>
        <v>0</v>
      </c>
      <c r="F951" s="114" t="str">
        <f t="shared" si="69"/>
        <v xml:space="preserve"> </v>
      </c>
      <c r="G951" s="101">
        <v>2130399</v>
      </c>
      <c r="H951" s="102" t="s">
        <v>902</v>
      </c>
      <c r="I951" s="98"/>
    </row>
    <row r="952" spans="1:9" ht="20.25" customHeight="1">
      <c r="A952" s="42">
        <v>2130599</v>
      </c>
      <c r="B952" s="43" t="s">
        <v>910</v>
      </c>
      <c r="C952" s="160">
        <v>30</v>
      </c>
      <c r="D952" s="160">
        <v>10</v>
      </c>
      <c r="E952" s="103">
        <f t="shared" si="68"/>
        <v>-20</v>
      </c>
      <c r="F952" s="37">
        <f t="shared" si="69"/>
        <v>-66.666666666666657</v>
      </c>
      <c r="G952" s="100">
        <v>21305</v>
      </c>
      <c r="H952" s="100" t="s">
        <v>903</v>
      </c>
      <c r="I952" s="98"/>
    </row>
    <row r="953" spans="1:9" ht="20.25" customHeight="1">
      <c r="A953" s="41">
        <v>21307</v>
      </c>
      <c r="B953" s="41" t="s">
        <v>911</v>
      </c>
      <c r="C953" s="158">
        <f>SUM(C954:C959)</f>
        <v>-32</v>
      </c>
      <c r="D953" s="158">
        <f>SUM(D954:D959)</f>
        <v>0</v>
      </c>
      <c r="E953" s="99">
        <f t="shared" si="68"/>
        <v>32</v>
      </c>
      <c r="F953" s="35">
        <f t="shared" si="69"/>
        <v>-100</v>
      </c>
      <c r="G953" s="101">
        <v>2130501</v>
      </c>
      <c r="H953" s="102" t="s">
        <v>82</v>
      </c>
      <c r="I953" s="98"/>
    </row>
    <row r="954" spans="1:9" ht="20.25" customHeight="1">
      <c r="A954" s="42">
        <v>2130701</v>
      </c>
      <c r="B954" s="43" t="s">
        <v>912</v>
      </c>
      <c r="C954" s="159">
        <v>-32</v>
      </c>
      <c r="D954" s="159"/>
      <c r="E954" s="103">
        <f t="shared" si="68"/>
        <v>32</v>
      </c>
      <c r="F954" s="37">
        <f t="shared" si="69"/>
        <v>-100</v>
      </c>
      <c r="G954" s="101">
        <v>2130502</v>
      </c>
      <c r="H954" s="102" t="s">
        <v>83</v>
      </c>
      <c r="I954" s="98"/>
    </row>
    <row r="955" spans="1:9" ht="20.25" hidden="1" customHeight="1">
      <c r="A955" s="110">
        <v>2130704</v>
      </c>
      <c r="B955" s="111" t="s">
        <v>913</v>
      </c>
      <c r="C955" s="112">
        <f>I965</f>
        <v>0</v>
      </c>
      <c r="D955" s="112"/>
      <c r="E955" s="113">
        <f t="shared" si="68"/>
        <v>0</v>
      </c>
      <c r="F955" s="114" t="str">
        <f t="shared" si="69"/>
        <v xml:space="preserve"> </v>
      </c>
      <c r="G955" s="101">
        <v>2130503</v>
      </c>
      <c r="H955" s="102" t="s">
        <v>84</v>
      </c>
      <c r="I955" s="98"/>
    </row>
    <row r="956" spans="1:9" ht="20.25" hidden="1" customHeight="1">
      <c r="A956" s="110">
        <v>2130705</v>
      </c>
      <c r="B956" s="111" t="s">
        <v>914</v>
      </c>
      <c r="C956" s="112">
        <f>I966</f>
        <v>0</v>
      </c>
      <c r="D956" s="112"/>
      <c r="E956" s="113">
        <f t="shared" si="68"/>
        <v>0</v>
      </c>
      <c r="F956" s="114" t="str">
        <f t="shared" si="69"/>
        <v xml:space="preserve"> </v>
      </c>
      <c r="G956" s="101">
        <v>2130504</v>
      </c>
      <c r="H956" s="102" t="s">
        <v>904</v>
      </c>
      <c r="I956" s="98"/>
    </row>
    <row r="957" spans="1:9" ht="20.25" hidden="1" customHeight="1">
      <c r="A957" s="110">
        <v>2130706</v>
      </c>
      <c r="B957" s="111" t="s">
        <v>915</v>
      </c>
      <c r="C957" s="112">
        <f>I967</f>
        <v>0</v>
      </c>
      <c r="D957" s="112"/>
      <c r="E957" s="113">
        <f t="shared" si="68"/>
        <v>0</v>
      </c>
      <c r="F957" s="114" t="str">
        <f t="shared" si="69"/>
        <v xml:space="preserve"> </v>
      </c>
      <c r="G957" s="101">
        <v>2130505</v>
      </c>
      <c r="H957" s="102" t="s">
        <v>905</v>
      </c>
      <c r="I957" s="98"/>
    </row>
    <row r="958" spans="1:9" ht="20.25" hidden="1" customHeight="1">
      <c r="A958" s="110">
        <v>2130707</v>
      </c>
      <c r="B958" s="111" t="s">
        <v>916</v>
      </c>
      <c r="C958" s="112">
        <f>I968</f>
        <v>0</v>
      </c>
      <c r="D958" s="112"/>
      <c r="E958" s="113">
        <f t="shared" si="68"/>
        <v>0</v>
      </c>
      <c r="F958" s="114" t="str">
        <f t="shared" si="69"/>
        <v xml:space="preserve"> </v>
      </c>
      <c r="G958" s="101">
        <v>2130506</v>
      </c>
      <c r="H958" s="102" t="s">
        <v>906</v>
      </c>
      <c r="I958" s="98"/>
    </row>
    <row r="959" spans="1:9" ht="20.25" hidden="1" customHeight="1">
      <c r="A959" s="110">
        <v>2130799</v>
      </c>
      <c r="B959" s="111" t="s">
        <v>917</v>
      </c>
      <c r="C959" s="112">
        <f>I969</f>
        <v>0</v>
      </c>
      <c r="D959" s="112"/>
      <c r="E959" s="113">
        <f t="shared" si="68"/>
        <v>0</v>
      </c>
      <c r="F959" s="114" t="str">
        <f t="shared" si="69"/>
        <v xml:space="preserve"> </v>
      </c>
      <c r="G959" s="101">
        <v>2130507</v>
      </c>
      <c r="H959" s="102" t="s">
        <v>907</v>
      </c>
      <c r="I959" s="98"/>
    </row>
    <row r="960" spans="1:9" ht="20.25" customHeight="1">
      <c r="A960" s="41">
        <v>21308</v>
      </c>
      <c r="B960" s="41" t="s">
        <v>918</v>
      </c>
      <c r="C960" s="158">
        <f>SUM(C961:C966)</f>
        <v>13.48</v>
      </c>
      <c r="D960" s="158">
        <f>SUM(D961:D966)</f>
        <v>71</v>
      </c>
      <c r="E960" s="99">
        <f t="shared" si="68"/>
        <v>57.519999999999996</v>
      </c>
      <c r="F960" s="35">
        <f t="shared" si="69"/>
        <v>426.70623145400589</v>
      </c>
      <c r="G960" s="101">
        <v>2130508</v>
      </c>
      <c r="H960" s="102" t="s">
        <v>908</v>
      </c>
      <c r="I960" s="98"/>
    </row>
    <row r="961" spans="1:9" ht="20.25" hidden="1" customHeight="1">
      <c r="A961" s="110">
        <v>2130801</v>
      </c>
      <c r="B961" s="111" t="s">
        <v>919</v>
      </c>
      <c r="C961" s="120">
        <f>I971</f>
        <v>0</v>
      </c>
      <c r="D961" s="120"/>
      <c r="E961" s="113">
        <f t="shared" si="68"/>
        <v>0</v>
      </c>
      <c r="F961" s="114" t="str">
        <f t="shared" si="69"/>
        <v xml:space="preserve"> </v>
      </c>
      <c r="G961" s="101">
        <v>2130550</v>
      </c>
      <c r="H961" s="102" t="s">
        <v>909</v>
      </c>
      <c r="I961" s="98"/>
    </row>
    <row r="962" spans="1:9" ht="20.25" hidden="1" customHeight="1">
      <c r="A962" s="110">
        <v>2130802</v>
      </c>
      <c r="B962" s="111" t="s">
        <v>920</v>
      </c>
      <c r="C962" s="120">
        <f>I972</f>
        <v>0</v>
      </c>
      <c r="D962" s="120"/>
      <c r="E962" s="113">
        <f t="shared" si="68"/>
        <v>0</v>
      </c>
      <c r="F962" s="114" t="str">
        <f t="shared" si="69"/>
        <v xml:space="preserve"> </v>
      </c>
      <c r="G962" s="101">
        <v>2130599</v>
      </c>
      <c r="H962" s="102" t="s">
        <v>910</v>
      </c>
      <c r="I962" s="98"/>
    </row>
    <row r="963" spans="1:9" ht="20.25" customHeight="1">
      <c r="A963" s="42">
        <v>2130803</v>
      </c>
      <c r="B963" s="43" t="s">
        <v>921</v>
      </c>
      <c r="C963" s="160">
        <v>13.48</v>
      </c>
      <c r="D963" s="160">
        <v>71</v>
      </c>
      <c r="E963" s="103">
        <f t="shared" si="68"/>
        <v>57.519999999999996</v>
      </c>
      <c r="F963" s="37">
        <f t="shared" si="69"/>
        <v>426.70623145400589</v>
      </c>
      <c r="G963" s="100">
        <v>21307</v>
      </c>
      <c r="H963" s="100" t="s">
        <v>911</v>
      </c>
      <c r="I963" s="98"/>
    </row>
    <row r="964" spans="1:9" ht="20.25" hidden="1" customHeight="1">
      <c r="A964" s="110">
        <v>2130804</v>
      </c>
      <c r="B964" s="111" t="s">
        <v>922</v>
      </c>
      <c r="C964" s="120">
        <f>I974</f>
        <v>0</v>
      </c>
      <c r="D964" s="120"/>
      <c r="E964" s="113">
        <f t="shared" si="68"/>
        <v>0</v>
      </c>
      <c r="F964" s="114" t="str">
        <f t="shared" si="69"/>
        <v xml:space="preserve"> </v>
      </c>
      <c r="G964" s="101">
        <v>2130701</v>
      </c>
      <c r="H964" s="102" t="s">
        <v>923</v>
      </c>
      <c r="I964" s="98"/>
    </row>
    <row r="965" spans="1:9" ht="20.25" hidden="1" customHeight="1">
      <c r="A965" s="110">
        <v>2130805</v>
      </c>
      <c r="B965" s="111" t="s">
        <v>924</v>
      </c>
      <c r="C965" s="120">
        <f>I975</f>
        <v>0</v>
      </c>
      <c r="D965" s="120"/>
      <c r="E965" s="113">
        <f t="shared" si="68"/>
        <v>0</v>
      </c>
      <c r="F965" s="114" t="str">
        <f t="shared" si="69"/>
        <v xml:space="preserve"> </v>
      </c>
      <c r="G965" s="101">
        <v>2130704</v>
      </c>
      <c r="H965" s="102" t="s">
        <v>913</v>
      </c>
      <c r="I965" s="98"/>
    </row>
    <row r="966" spans="1:9" ht="20.25" hidden="1" customHeight="1">
      <c r="A966" s="110">
        <v>2130899</v>
      </c>
      <c r="B966" s="111" t="s">
        <v>925</v>
      </c>
      <c r="C966" s="120">
        <f>I976</f>
        <v>0</v>
      </c>
      <c r="D966" s="120"/>
      <c r="E966" s="113">
        <f t="shared" si="68"/>
        <v>0</v>
      </c>
      <c r="F966" s="114" t="str">
        <f t="shared" si="69"/>
        <v xml:space="preserve"> </v>
      </c>
      <c r="G966" s="101">
        <v>2130705</v>
      </c>
      <c r="H966" s="102" t="s">
        <v>914</v>
      </c>
      <c r="I966" s="98"/>
    </row>
    <row r="967" spans="1:9" ht="20.25" hidden="1" customHeight="1">
      <c r="A967" s="116">
        <v>21309</v>
      </c>
      <c r="B967" s="116" t="s">
        <v>926</v>
      </c>
      <c r="C967" s="121">
        <f>SUM(C968:C969)</f>
        <v>0</v>
      </c>
      <c r="D967" s="121">
        <f>SUM(D968:D969)</f>
        <v>0</v>
      </c>
      <c r="E967" s="118">
        <f t="shared" ref="E967:E1030" si="72">D967-C967</f>
        <v>0</v>
      </c>
      <c r="F967" s="119" t="str">
        <f t="shared" ref="F967:F1030" si="73">IF(C967&lt;&gt;0,E967/C967*100," ")</f>
        <v xml:space="preserve"> </v>
      </c>
      <c r="G967" s="101">
        <v>2130706</v>
      </c>
      <c r="H967" s="102" t="s">
        <v>915</v>
      </c>
      <c r="I967" s="98"/>
    </row>
    <row r="968" spans="1:9" ht="20.25" hidden="1" customHeight="1">
      <c r="A968" s="110">
        <v>2130901</v>
      </c>
      <c r="B968" s="111" t="s">
        <v>927</v>
      </c>
      <c r="C968" s="120">
        <f>I978</f>
        <v>0</v>
      </c>
      <c r="D968" s="120"/>
      <c r="E968" s="113">
        <f t="shared" si="72"/>
        <v>0</v>
      </c>
      <c r="F968" s="114" t="str">
        <f t="shared" si="73"/>
        <v xml:space="preserve"> </v>
      </c>
      <c r="G968" s="101">
        <v>2130707</v>
      </c>
      <c r="H968" s="102" t="s">
        <v>916</v>
      </c>
      <c r="I968" s="98"/>
    </row>
    <row r="969" spans="1:9" ht="20.25" hidden="1" customHeight="1">
      <c r="A969" s="110">
        <v>2130999</v>
      </c>
      <c r="B969" s="111" t="s">
        <v>928</v>
      </c>
      <c r="C969" s="120">
        <f>I979</f>
        <v>0</v>
      </c>
      <c r="D969" s="120"/>
      <c r="E969" s="113">
        <f t="shared" si="72"/>
        <v>0</v>
      </c>
      <c r="F969" s="114" t="str">
        <f t="shared" si="73"/>
        <v xml:space="preserve"> </v>
      </c>
      <c r="G969" s="101">
        <v>2130799</v>
      </c>
      <c r="H969" s="102" t="s">
        <v>917</v>
      </c>
      <c r="I969" s="98"/>
    </row>
    <row r="970" spans="1:9" ht="20.25" customHeight="1">
      <c r="A970" s="41">
        <v>21399</v>
      </c>
      <c r="B970" s="41" t="s">
        <v>929</v>
      </c>
      <c r="C970" s="161">
        <f>SUM(C971:C972)</f>
        <v>472</v>
      </c>
      <c r="D970" s="161">
        <f>SUM(D971:D972)</f>
        <v>250</v>
      </c>
      <c r="E970" s="99">
        <f t="shared" si="72"/>
        <v>-222</v>
      </c>
      <c r="F970" s="35">
        <f t="shared" si="73"/>
        <v>-47.033898305084747</v>
      </c>
      <c r="G970" s="100">
        <v>21308</v>
      </c>
      <c r="H970" s="100" t="s">
        <v>930</v>
      </c>
      <c r="I970" s="98"/>
    </row>
    <row r="971" spans="1:9" ht="20.25" hidden="1" customHeight="1">
      <c r="A971" s="110">
        <v>2139901</v>
      </c>
      <c r="B971" s="111" t="s">
        <v>931</v>
      </c>
      <c r="C971" s="120">
        <f>I981</f>
        <v>0</v>
      </c>
      <c r="D971" s="120"/>
      <c r="E971" s="113">
        <f t="shared" si="72"/>
        <v>0</v>
      </c>
      <c r="F971" s="114" t="str">
        <f t="shared" si="73"/>
        <v xml:space="preserve"> </v>
      </c>
      <c r="G971" s="101">
        <v>2130801</v>
      </c>
      <c r="H971" s="102" t="s">
        <v>919</v>
      </c>
      <c r="I971" s="98"/>
    </row>
    <row r="972" spans="1:9" ht="20.25" customHeight="1">
      <c r="A972" s="42">
        <v>2139999</v>
      </c>
      <c r="B972" s="43" t="s">
        <v>932</v>
      </c>
      <c r="C972" s="160">
        <v>472</v>
      </c>
      <c r="D972" s="160">
        <v>250</v>
      </c>
      <c r="E972" s="103">
        <f t="shared" si="72"/>
        <v>-222</v>
      </c>
      <c r="F972" s="37">
        <f t="shared" si="73"/>
        <v>-47.033898305084747</v>
      </c>
      <c r="G972" s="101">
        <v>2130802</v>
      </c>
      <c r="H972" s="102" t="s">
        <v>920</v>
      </c>
      <c r="I972" s="98"/>
    </row>
    <row r="973" spans="1:9" ht="20.25" customHeight="1">
      <c r="A973" s="41">
        <v>214</v>
      </c>
      <c r="B973" s="41" t="s">
        <v>933</v>
      </c>
      <c r="C973" s="158">
        <f>C974+C997+C1007+C1017+C1022+C1029+C1034</f>
        <v>81.97999999999999</v>
      </c>
      <c r="D973" s="158">
        <f>D974+D997+D1007+D1017+D1022+D1029+D1034</f>
        <v>10</v>
      </c>
      <c r="E973" s="99">
        <f t="shared" si="72"/>
        <v>-71.97999999999999</v>
      </c>
      <c r="F973" s="35">
        <f t="shared" si="73"/>
        <v>-87.801902903147109</v>
      </c>
      <c r="G973" s="101">
        <v>2130803</v>
      </c>
      <c r="H973" s="102" t="s">
        <v>921</v>
      </c>
      <c r="I973" s="98"/>
    </row>
    <row r="974" spans="1:9" ht="20.25" customHeight="1">
      <c r="A974" s="41">
        <v>21401</v>
      </c>
      <c r="B974" s="41" t="s">
        <v>934</v>
      </c>
      <c r="C974" s="158">
        <f>SUM(C975:C996)</f>
        <v>80.97999999999999</v>
      </c>
      <c r="D974" s="158">
        <f>SUM(D975:D996)</f>
        <v>10</v>
      </c>
      <c r="E974" s="99">
        <f t="shared" si="72"/>
        <v>-70.97999999999999</v>
      </c>
      <c r="F974" s="35">
        <f t="shared" si="73"/>
        <v>-87.65127191899235</v>
      </c>
      <c r="G974" s="101">
        <v>2130804</v>
      </c>
      <c r="H974" s="102" t="s">
        <v>922</v>
      </c>
      <c r="I974" s="98"/>
    </row>
    <row r="975" spans="1:9" ht="20.25" hidden="1" customHeight="1">
      <c r="A975" s="110">
        <v>2140101</v>
      </c>
      <c r="B975" s="111" t="s">
        <v>82</v>
      </c>
      <c r="C975" s="112">
        <f>I985</f>
        <v>0</v>
      </c>
      <c r="D975" s="112"/>
      <c r="E975" s="113">
        <f t="shared" si="72"/>
        <v>0</v>
      </c>
      <c r="F975" s="114" t="str">
        <f t="shared" si="73"/>
        <v xml:space="preserve"> </v>
      </c>
      <c r="G975" s="101">
        <v>2130805</v>
      </c>
      <c r="H975" s="102" t="s">
        <v>924</v>
      </c>
      <c r="I975" s="98"/>
    </row>
    <row r="976" spans="1:9" ht="20.25" hidden="1" customHeight="1">
      <c r="A976" s="110">
        <v>2140102</v>
      </c>
      <c r="B976" s="111" t="s">
        <v>83</v>
      </c>
      <c r="C976" s="112">
        <f>I986</f>
        <v>0</v>
      </c>
      <c r="D976" s="112"/>
      <c r="E976" s="113">
        <f t="shared" si="72"/>
        <v>0</v>
      </c>
      <c r="F976" s="114" t="str">
        <f t="shared" si="73"/>
        <v xml:space="preserve"> </v>
      </c>
      <c r="G976" s="101">
        <v>2130899</v>
      </c>
      <c r="H976" s="102" t="s">
        <v>925</v>
      </c>
      <c r="I976" s="98"/>
    </row>
    <row r="977" spans="1:9" ht="20.25" hidden="1" customHeight="1">
      <c r="A977" s="110">
        <v>2140103</v>
      </c>
      <c r="B977" s="111" t="s">
        <v>84</v>
      </c>
      <c r="C977" s="112">
        <f>I987</f>
        <v>0</v>
      </c>
      <c r="D977" s="112"/>
      <c r="E977" s="113">
        <f t="shared" si="72"/>
        <v>0</v>
      </c>
      <c r="F977" s="114" t="str">
        <f t="shared" si="73"/>
        <v xml:space="preserve"> </v>
      </c>
      <c r="G977" s="100">
        <v>21309</v>
      </c>
      <c r="H977" s="100" t="s">
        <v>935</v>
      </c>
      <c r="I977" s="98"/>
    </row>
    <row r="978" spans="1:9" ht="20.25" customHeight="1">
      <c r="A978" s="42">
        <v>2140104</v>
      </c>
      <c r="B978" s="43" t="s">
        <v>936</v>
      </c>
      <c r="C978" s="159">
        <v>3.49</v>
      </c>
      <c r="D978" s="159"/>
      <c r="E978" s="103">
        <f t="shared" si="72"/>
        <v>-3.49</v>
      </c>
      <c r="F978" s="37">
        <f t="shared" si="73"/>
        <v>-100</v>
      </c>
      <c r="G978" s="101">
        <v>2130901</v>
      </c>
      <c r="H978" s="102" t="s">
        <v>927</v>
      </c>
      <c r="I978" s="98"/>
    </row>
    <row r="979" spans="1:9" ht="20.25" customHeight="1">
      <c r="A979" s="42">
        <v>2140106</v>
      </c>
      <c r="B979" s="43" t="s">
        <v>937</v>
      </c>
      <c r="C979" s="159">
        <v>74</v>
      </c>
      <c r="D979" s="159"/>
      <c r="E979" s="103">
        <f t="shared" si="72"/>
        <v>-74</v>
      </c>
      <c r="F979" s="37">
        <f t="shared" si="73"/>
        <v>-100</v>
      </c>
      <c r="G979" s="101">
        <v>2130999</v>
      </c>
      <c r="H979" s="102" t="s">
        <v>928</v>
      </c>
      <c r="I979" s="98"/>
    </row>
    <row r="980" spans="1:9" ht="20.25" hidden="1" customHeight="1">
      <c r="A980" s="110">
        <v>2140109</v>
      </c>
      <c r="B980" s="111" t="s">
        <v>938</v>
      </c>
      <c r="C980" s="112">
        <f t="shared" ref="C980:C995" si="74">I990</f>
        <v>0</v>
      </c>
      <c r="D980" s="112"/>
      <c r="E980" s="113">
        <f t="shared" si="72"/>
        <v>0</v>
      </c>
      <c r="F980" s="114" t="str">
        <f t="shared" si="73"/>
        <v xml:space="preserve"> </v>
      </c>
      <c r="G980" s="100">
        <v>21399</v>
      </c>
      <c r="H980" s="100" t="s">
        <v>939</v>
      </c>
      <c r="I980" s="98"/>
    </row>
    <row r="981" spans="1:9" ht="20.25" hidden="1" customHeight="1">
      <c r="A981" s="110">
        <v>2140110</v>
      </c>
      <c r="B981" s="111" t="s">
        <v>940</v>
      </c>
      <c r="C981" s="112">
        <f t="shared" si="74"/>
        <v>0</v>
      </c>
      <c r="D981" s="112"/>
      <c r="E981" s="113">
        <f t="shared" si="72"/>
        <v>0</v>
      </c>
      <c r="F981" s="114" t="str">
        <f t="shared" si="73"/>
        <v xml:space="preserve"> </v>
      </c>
      <c r="G981" s="101">
        <v>2139901</v>
      </c>
      <c r="H981" s="102" t="s">
        <v>931</v>
      </c>
      <c r="I981" s="98"/>
    </row>
    <row r="982" spans="1:9" ht="20.25" hidden="1" customHeight="1">
      <c r="A982" s="110">
        <v>2140111</v>
      </c>
      <c r="B982" s="111" t="s">
        <v>941</v>
      </c>
      <c r="C982" s="112">
        <f t="shared" si="74"/>
        <v>0</v>
      </c>
      <c r="D982" s="112"/>
      <c r="E982" s="113">
        <f t="shared" si="72"/>
        <v>0</v>
      </c>
      <c r="F982" s="114" t="str">
        <f t="shared" si="73"/>
        <v xml:space="preserve"> </v>
      </c>
      <c r="G982" s="101">
        <v>2139999</v>
      </c>
      <c r="H982" s="102" t="s">
        <v>932</v>
      </c>
      <c r="I982" s="98"/>
    </row>
    <row r="983" spans="1:9" ht="20.25" hidden="1" customHeight="1">
      <c r="A983" s="110">
        <v>2140112</v>
      </c>
      <c r="B983" s="111" t="s">
        <v>942</v>
      </c>
      <c r="C983" s="112">
        <f t="shared" si="74"/>
        <v>0</v>
      </c>
      <c r="D983" s="112"/>
      <c r="E983" s="113">
        <f t="shared" si="72"/>
        <v>0</v>
      </c>
      <c r="F983" s="114" t="str">
        <f t="shared" si="73"/>
        <v xml:space="preserve"> </v>
      </c>
      <c r="G983" s="100">
        <v>214</v>
      </c>
      <c r="H983" s="100" t="s">
        <v>933</v>
      </c>
      <c r="I983" s="98"/>
    </row>
    <row r="984" spans="1:9" ht="20.25" hidden="1" customHeight="1">
      <c r="A984" s="110">
        <v>2140114</v>
      </c>
      <c r="B984" s="111" t="s">
        <v>943</v>
      </c>
      <c r="C984" s="112">
        <f t="shared" si="74"/>
        <v>0</v>
      </c>
      <c r="D984" s="112"/>
      <c r="E984" s="113">
        <f t="shared" si="72"/>
        <v>0</v>
      </c>
      <c r="F984" s="114" t="str">
        <f t="shared" si="73"/>
        <v xml:space="preserve"> </v>
      </c>
      <c r="G984" s="100">
        <v>21401</v>
      </c>
      <c r="H984" s="100" t="s">
        <v>944</v>
      </c>
      <c r="I984" s="98"/>
    </row>
    <row r="985" spans="1:9" ht="20.25" hidden="1" customHeight="1">
      <c r="A985" s="110">
        <v>2140122</v>
      </c>
      <c r="B985" s="111" t="s">
        <v>945</v>
      </c>
      <c r="C985" s="112">
        <f t="shared" si="74"/>
        <v>0</v>
      </c>
      <c r="D985" s="112"/>
      <c r="E985" s="113">
        <f t="shared" si="72"/>
        <v>0</v>
      </c>
      <c r="F985" s="114" t="str">
        <f t="shared" si="73"/>
        <v xml:space="preserve"> </v>
      </c>
      <c r="G985" s="101">
        <v>2140101</v>
      </c>
      <c r="H985" s="102" t="s">
        <v>82</v>
      </c>
      <c r="I985" s="98"/>
    </row>
    <row r="986" spans="1:9" ht="20.25" hidden="1" customHeight="1">
      <c r="A986" s="110">
        <v>2140123</v>
      </c>
      <c r="B986" s="111" t="s">
        <v>946</v>
      </c>
      <c r="C986" s="112">
        <f t="shared" si="74"/>
        <v>0</v>
      </c>
      <c r="D986" s="112"/>
      <c r="E986" s="113">
        <f t="shared" si="72"/>
        <v>0</v>
      </c>
      <c r="F986" s="114" t="str">
        <f t="shared" si="73"/>
        <v xml:space="preserve"> </v>
      </c>
      <c r="G986" s="101">
        <v>2140102</v>
      </c>
      <c r="H986" s="102" t="s">
        <v>83</v>
      </c>
      <c r="I986" s="98"/>
    </row>
    <row r="987" spans="1:9" ht="20.25" hidden="1" customHeight="1">
      <c r="A987" s="110">
        <v>2140127</v>
      </c>
      <c r="B987" s="111" t="s">
        <v>947</v>
      </c>
      <c r="C987" s="112">
        <f t="shared" si="74"/>
        <v>0</v>
      </c>
      <c r="D987" s="112"/>
      <c r="E987" s="113">
        <f t="shared" si="72"/>
        <v>0</v>
      </c>
      <c r="F987" s="114" t="str">
        <f t="shared" si="73"/>
        <v xml:space="preserve"> </v>
      </c>
      <c r="G987" s="101">
        <v>2140103</v>
      </c>
      <c r="H987" s="102" t="s">
        <v>84</v>
      </c>
      <c r="I987" s="98"/>
    </row>
    <row r="988" spans="1:9" ht="20.25" hidden="1" customHeight="1">
      <c r="A988" s="110">
        <v>2140128</v>
      </c>
      <c r="B988" s="111" t="s">
        <v>948</v>
      </c>
      <c r="C988" s="112">
        <f t="shared" si="74"/>
        <v>0</v>
      </c>
      <c r="D988" s="112"/>
      <c r="E988" s="113">
        <f t="shared" si="72"/>
        <v>0</v>
      </c>
      <c r="F988" s="114" t="str">
        <f t="shared" si="73"/>
        <v xml:space="preserve"> </v>
      </c>
      <c r="G988" s="101">
        <v>2140104</v>
      </c>
      <c r="H988" s="102" t="s">
        <v>936</v>
      </c>
      <c r="I988" s="98"/>
    </row>
    <row r="989" spans="1:9" ht="20.25" hidden="1" customHeight="1">
      <c r="A989" s="110">
        <v>2140129</v>
      </c>
      <c r="B989" s="111" t="s">
        <v>949</v>
      </c>
      <c r="C989" s="112">
        <f t="shared" si="74"/>
        <v>0</v>
      </c>
      <c r="D989" s="112"/>
      <c r="E989" s="113">
        <f t="shared" si="72"/>
        <v>0</v>
      </c>
      <c r="F989" s="114" t="str">
        <f t="shared" si="73"/>
        <v xml:space="preserve"> </v>
      </c>
      <c r="G989" s="101">
        <v>2140106</v>
      </c>
      <c r="H989" s="102" t="s">
        <v>937</v>
      </c>
      <c r="I989" s="98"/>
    </row>
    <row r="990" spans="1:9" ht="20.25" hidden="1" customHeight="1">
      <c r="A990" s="110">
        <v>2140130</v>
      </c>
      <c r="B990" s="111" t="s">
        <v>950</v>
      </c>
      <c r="C990" s="112">
        <f t="shared" si="74"/>
        <v>0</v>
      </c>
      <c r="D990" s="112"/>
      <c r="E990" s="113">
        <f t="shared" si="72"/>
        <v>0</v>
      </c>
      <c r="F990" s="114" t="str">
        <f t="shared" si="73"/>
        <v xml:space="preserve"> </v>
      </c>
      <c r="G990" s="101">
        <v>2140109</v>
      </c>
      <c r="H990" s="102" t="s">
        <v>938</v>
      </c>
      <c r="I990" s="98"/>
    </row>
    <row r="991" spans="1:9" ht="20.25" hidden="1" customHeight="1">
      <c r="A991" s="110">
        <v>2140131</v>
      </c>
      <c r="B991" s="111" t="s">
        <v>951</v>
      </c>
      <c r="C991" s="112">
        <f t="shared" si="74"/>
        <v>0</v>
      </c>
      <c r="D991" s="112"/>
      <c r="E991" s="113">
        <f t="shared" si="72"/>
        <v>0</v>
      </c>
      <c r="F991" s="114" t="str">
        <f t="shared" si="73"/>
        <v xml:space="preserve"> </v>
      </c>
      <c r="G991" s="101">
        <v>2140110</v>
      </c>
      <c r="H991" s="102" t="s">
        <v>940</v>
      </c>
      <c r="I991" s="98"/>
    </row>
    <row r="992" spans="1:9" ht="20.25" hidden="1" customHeight="1">
      <c r="A992" s="110">
        <v>2140133</v>
      </c>
      <c r="B992" s="111" t="s">
        <v>952</v>
      </c>
      <c r="C992" s="112">
        <f t="shared" si="74"/>
        <v>0</v>
      </c>
      <c r="D992" s="112"/>
      <c r="E992" s="113">
        <f t="shared" si="72"/>
        <v>0</v>
      </c>
      <c r="F992" s="114" t="str">
        <f t="shared" si="73"/>
        <v xml:space="preserve"> </v>
      </c>
      <c r="G992" s="101">
        <v>2140111</v>
      </c>
      <c r="H992" s="102" t="s">
        <v>941</v>
      </c>
      <c r="I992" s="98"/>
    </row>
    <row r="993" spans="1:9" ht="20.25" hidden="1" customHeight="1">
      <c r="A993" s="110">
        <v>2140136</v>
      </c>
      <c r="B993" s="111" t="s">
        <v>953</v>
      </c>
      <c r="C993" s="112">
        <f t="shared" si="74"/>
        <v>0</v>
      </c>
      <c r="D993" s="112"/>
      <c r="E993" s="113">
        <f t="shared" si="72"/>
        <v>0</v>
      </c>
      <c r="F993" s="114" t="str">
        <f t="shared" si="73"/>
        <v xml:space="preserve"> </v>
      </c>
      <c r="G993" s="101">
        <v>2140112</v>
      </c>
      <c r="H993" s="102" t="s">
        <v>942</v>
      </c>
      <c r="I993" s="98"/>
    </row>
    <row r="994" spans="1:9" ht="20.25" hidden="1" customHeight="1">
      <c r="A994" s="110">
        <v>2140138</v>
      </c>
      <c r="B994" s="111" t="s">
        <v>954</v>
      </c>
      <c r="C994" s="112">
        <f t="shared" si="74"/>
        <v>0</v>
      </c>
      <c r="D994" s="112"/>
      <c r="E994" s="113">
        <f t="shared" si="72"/>
        <v>0</v>
      </c>
      <c r="F994" s="114" t="str">
        <f t="shared" si="73"/>
        <v xml:space="preserve"> </v>
      </c>
      <c r="G994" s="101">
        <v>2140114</v>
      </c>
      <c r="H994" s="102" t="s">
        <v>943</v>
      </c>
      <c r="I994" s="98"/>
    </row>
    <row r="995" spans="1:9" ht="20.25" hidden="1" customHeight="1">
      <c r="A995" s="110">
        <v>2140139</v>
      </c>
      <c r="B995" s="111" t="s">
        <v>955</v>
      </c>
      <c r="C995" s="112">
        <f t="shared" si="74"/>
        <v>0</v>
      </c>
      <c r="D995" s="112"/>
      <c r="E995" s="113">
        <f t="shared" si="72"/>
        <v>0</v>
      </c>
      <c r="F995" s="114" t="str">
        <f t="shared" si="73"/>
        <v xml:space="preserve"> </v>
      </c>
      <c r="G995" s="101">
        <v>2140122</v>
      </c>
      <c r="H995" s="102" t="s">
        <v>945</v>
      </c>
      <c r="I995" s="98"/>
    </row>
    <row r="996" spans="1:9" ht="20.25" customHeight="1">
      <c r="A996" s="42">
        <v>2140199</v>
      </c>
      <c r="B996" s="43" t="s">
        <v>956</v>
      </c>
      <c r="C996" s="159">
        <v>3.49</v>
      </c>
      <c r="D996" s="159">
        <v>10</v>
      </c>
      <c r="E996" s="103">
        <f t="shared" si="72"/>
        <v>6.51</v>
      </c>
      <c r="F996" s="37">
        <f t="shared" si="73"/>
        <v>186.53295128939826</v>
      </c>
      <c r="G996" s="101">
        <v>2140123</v>
      </c>
      <c r="H996" s="102" t="s">
        <v>946</v>
      </c>
      <c r="I996" s="98"/>
    </row>
    <row r="997" spans="1:9" ht="20.25" hidden="1" customHeight="1">
      <c r="A997" s="116">
        <v>21402</v>
      </c>
      <c r="B997" s="116" t="s">
        <v>957</v>
      </c>
      <c r="C997" s="121">
        <f>SUM(C998:C1006)</f>
        <v>0</v>
      </c>
      <c r="D997" s="121">
        <f>SUM(D998:D1006)</f>
        <v>0</v>
      </c>
      <c r="E997" s="118">
        <f t="shared" si="72"/>
        <v>0</v>
      </c>
      <c r="F997" s="119" t="str">
        <f t="shared" si="73"/>
        <v xml:space="preserve"> </v>
      </c>
      <c r="G997" s="101">
        <v>2140127</v>
      </c>
      <c r="H997" s="102" t="s">
        <v>947</v>
      </c>
      <c r="I997" s="98"/>
    </row>
    <row r="998" spans="1:9" ht="20.25" hidden="1" customHeight="1">
      <c r="A998" s="110">
        <v>2140201</v>
      </c>
      <c r="B998" s="111" t="s">
        <v>82</v>
      </c>
      <c r="C998" s="120">
        <f t="shared" ref="C998:C1006" si="75">I1008</f>
        <v>0</v>
      </c>
      <c r="D998" s="120"/>
      <c r="E998" s="113">
        <f t="shared" si="72"/>
        <v>0</v>
      </c>
      <c r="F998" s="114" t="str">
        <f t="shared" si="73"/>
        <v xml:space="preserve"> </v>
      </c>
      <c r="G998" s="101">
        <v>2140128</v>
      </c>
      <c r="H998" s="102" t="s">
        <v>948</v>
      </c>
      <c r="I998" s="98"/>
    </row>
    <row r="999" spans="1:9" ht="20.25" hidden="1" customHeight="1">
      <c r="A999" s="110">
        <v>2140202</v>
      </c>
      <c r="B999" s="111" t="s">
        <v>83</v>
      </c>
      <c r="C999" s="120">
        <f t="shared" si="75"/>
        <v>0</v>
      </c>
      <c r="D999" s="120"/>
      <c r="E999" s="113">
        <f t="shared" si="72"/>
        <v>0</v>
      </c>
      <c r="F999" s="114" t="str">
        <f t="shared" si="73"/>
        <v xml:space="preserve"> </v>
      </c>
      <c r="G999" s="101">
        <v>2140129</v>
      </c>
      <c r="H999" s="102" t="s">
        <v>949</v>
      </c>
      <c r="I999" s="98"/>
    </row>
    <row r="1000" spans="1:9" ht="20.25" hidden="1" customHeight="1">
      <c r="A1000" s="110">
        <v>2140203</v>
      </c>
      <c r="B1000" s="111" t="s">
        <v>84</v>
      </c>
      <c r="C1000" s="120">
        <f t="shared" si="75"/>
        <v>0</v>
      </c>
      <c r="D1000" s="120"/>
      <c r="E1000" s="113">
        <f t="shared" si="72"/>
        <v>0</v>
      </c>
      <c r="F1000" s="114" t="str">
        <f t="shared" si="73"/>
        <v xml:space="preserve"> </v>
      </c>
      <c r="G1000" s="101">
        <v>2140130</v>
      </c>
      <c r="H1000" s="102" t="s">
        <v>950</v>
      </c>
      <c r="I1000" s="98"/>
    </row>
    <row r="1001" spans="1:9" ht="20.25" hidden="1" customHeight="1">
      <c r="A1001" s="110">
        <v>2140204</v>
      </c>
      <c r="B1001" s="111" t="s">
        <v>958</v>
      </c>
      <c r="C1001" s="120">
        <f t="shared" si="75"/>
        <v>0</v>
      </c>
      <c r="D1001" s="120"/>
      <c r="E1001" s="113">
        <f t="shared" si="72"/>
        <v>0</v>
      </c>
      <c r="F1001" s="114" t="str">
        <f t="shared" si="73"/>
        <v xml:space="preserve"> </v>
      </c>
      <c r="G1001" s="101">
        <v>2140131</v>
      </c>
      <c r="H1001" s="102" t="s">
        <v>951</v>
      </c>
      <c r="I1001" s="98"/>
    </row>
    <row r="1002" spans="1:9" ht="20.25" hidden="1" customHeight="1">
      <c r="A1002" s="110">
        <v>2140205</v>
      </c>
      <c r="B1002" s="111" t="s">
        <v>959</v>
      </c>
      <c r="C1002" s="120">
        <f t="shared" si="75"/>
        <v>0</v>
      </c>
      <c r="D1002" s="120"/>
      <c r="E1002" s="113">
        <f t="shared" si="72"/>
        <v>0</v>
      </c>
      <c r="F1002" s="114" t="str">
        <f t="shared" si="73"/>
        <v xml:space="preserve"> </v>
      </c>
      <c r="G1002" s="101">
        <v>2140133</v>
      </c>
      <c r="H1002" s="102" t="s">
        <v>952</v>
      </c>
      <c r="I1002" s="98"/>
    </row>
    <row r="1003" spans="1:9" ht="20.25" hidden="1" customHeight="1">
      <c r="A1003" s="110">
        <v>2140206</v>
      </c>
      <c r="B1003" s="111" t="s">
        <v>960</v>
      </c>
      <c r="C1003" s="120">
        <f t="shared" si="75"/>
        <v>0</v>
      </c>
      <c r="D1003" s="120"/>
      <c r="E1003" s="113">
        <f t="shared" si="72"/>
        <v>0</v>
      </c>
      <c r="F1003" s="114" t="str">
        <f t="shared" si="73"/>
        <v xml:space="preserve"> </v>
      </c>
      <c r="G1003" s="101">
        <v>2140136</v>
      </c>
      <c r="H1003" s="102" t="s">
        <v>953</v>
      </c>
      <c r="I1003" s="98"/>
    </row>
    <row r="1004" spans="1:9" ht="20.25" hidden="1" customHeight="1">
      <c r="A1004" s="110">
        <v>2140207</v>
      </c>
      <c r="B1004" s="111" t="s">
        <v>961</v>
      </c>
      <c r="C1004" s="120">
        <f t="shared" si="75"/>
        <v>0</v>
      </c>
      <c r="D1004" s="120"/>
      <c r="E1004" s="113">
        <f t="shared" si="72"/>
        <v>0</v>
      </c>
      <c r="F1004" s="114" t="str">
        <f t="shared" si="73"/>
        <v xml:space="preserve"> </v>
      </c>
      <c r="G1004" s="101">
        <v>2140138</v>
      </c>
      <c r="H1004" s="102" t="s">
        <v>954</v>
      </c>
      <c r="I1004" s="98"/>
    </row>
    <row r="1005" spans="1:9" ht="20.25" hidden="1" customHeight="1">
      <c r="A1005" s="110">
        <v>2140208</v>
      </c>
      <c r="B1005" s="111" t="s">
        <v>962</v>
      </c>
      <c r="C1005" s="120">
        <f t="shared" si="75"/>
        <v>0</v>
      </c>
      <c r="D1005" s="120"/>
      <c r="E1005" s="113">
        <f t="shared" si="72"/>
        <v>0</v>
      </c>
      <c r="F1005" s="114" t="str">
        <f t="shared" si="73"/>
        <v xml:space="preserve"> </v>
      </c>
      <c r="G1005" s="101">
        <v>2140139</v>
      </c>
      <c r="H1005" s="102" t="s">
        <v>955</v>
      </c>
      <c r="I1005" s="98"/>
    </row>
    <row r="1006" spans="1:9" ht="20.25" hidden="1" customHeight="1">
      <c r="A1006" s="110">
        <v>2140299</v>
      </c>
      <c r="B1006" s="111" t="s">
        <v>963</v>
      </c>
      <c r="C1006" s="120">
        <f t="shared" si="75"/>
        <v>0</v>
      </c>
      <c r="D1006" s="120"/>
      <c r="E1006" s="113">
        <f t="shared" si="72"/>
        <v>0</v>
      </c>
      <c r="F1006" s="114" t="str">
        <f t="shared" si="73"/>
        <v xml:space="preserve"> </v>
      </c>
      <c r="G1006" s="101">
        <v>2140199</v>
      </c>
      <c r="H1006" s="102" t="s">
        <v>956</v>
      </c>
      <c r="I1006" s="98"/>
    </row>
    <row r="1007" spans="1:9" ht="20.25" hidden="1" customHeight="1">
      <c r="A1007" s="116">
        <v>21403</v>
      </c>
      <c r="B1007" s="116" t="s">
        <v>964</v>
      </c>
      <c r="C1007" s="121">
        <f>SUM(C1008:C1016)</f>
        <v>0</v>
      </c>
      <c r="D1007" s="121">
        <f>SUM(D1008:D1016)</f>
        <v>0</v>
      </c>
      <c r="E1007" s="118">
        <f t="shared" si="72"/>
        <v>0</v>
      </c>
      <c r="F1007" s="119" t="str">
        <f t="shared" si="73"/>
        <v xml:space="preserve"> </v>
      </c>
      <c r="G1007" s="100">
        <v>21402</v>
      </c>
      <c r="H1007" s="100" t="s">
        <v>965</v>
      </c>
      <c r="I1007" s="98"/>
    </row>
    <row r="1008" spans="1:9" ht="20.25" hidden="1" customHeight="1">
      <c r="A1008" s="110">
        <v>2140301</v>
      </c>
      <c r="B1008" s="111" t="s">
        <v>82</v>
      </c>
      <c r="C1008" s="120">
        <f t="shared" ref="C1008:C1016" si="76">I1018</f>
        <v>0</v>
      </c>
      <c r="D1008" s="120"/>
      <c r="E1008" s="113">
        <f t="shared" si="72"/>
        <v>0</v>
      </c>
      <c r="F1008" s="114" t="str">
        <f t="shared" si="73"/>
        <v xml:space="preserve"> </v>
      </c>
      <c r="G1008" s="101">
        <v>2140201</v>
      </c>
      <c r="H1008" s="102" t="s">
        <v>82</v>
      </c>
      <c r="I1008" s="98"/>
    </row>
    <row r="1009" spans="1:9" ht="20.25" hidden="1" customHeight="1">
      <c r="A1009" s="110">
        <v>2140302</v>
      </c>
      <c r="B1009" s="111" t="s">
        <v>83</v>
      </c>
      <c r="C1009" s="120">
        <f t="shared" si="76"/>
        <v>0</v>
      </c>
      <c r="D1009" s="120"/>
      <c r="E1009" s="113">
        <f t="shared" si="72"/>
        <v>0</v>
      </c>
      <c r="F1009" s="114" t="str">
        <f t="shared" si="73"/>
        <v xml:space="preserve"> </v>
      </c>
      <c r="G1009" s="101">
        <v>2140202</v>
      </c>
      <c r="H1009" s="102" t="s">
        <v>83</v>
      </c>
      <c r="I1009" s="98"/>
    </row>
    <row r="1010" spans="1:9" ht="20.25" hidden="1" customHeight="1">
      <c r="A1010" s="110">
        <v>2140303</v>
      </c>
      <c r="B1010" s="111" t="s">
        <v>84</v>
      </c>
      <c r="C1010" s="120">
        <f t="shared" si="76"/>
        <v>0</v>
      </c>
      <c r="D1010" s="120"/>
      <c r="E1010" s="113">
        <f t="shared" si="72"/>
        <v>0</v>
      </c>
      <c r="F1010" s="114" t="str">
        <f t="shared" si="73"/>
        <v xml:space="preserve"> </v>
      </c>
      <c r="G1010" s="101">
        <v>2140203</v>
      </c>
      <c r="H1010" s="102" t="s">
        <v>84</v>
      </c>
      <c r="I1010" s="98"/>
    </row>
    <row r="1011" spans="1:9" ht="20.25" hidden="1" customHeight="1">
      <c r="A1011" s="110">
        <v>2140304</v>
      </c>
      <c r="B1011" s="111" t="s">
        <v>966</v>
      </c>
      <c r="C1011" s="120">
        <f t="shared" si="76"/>
        <v>0</v>
      </c>
      <c r="D1011" s="120"/>
      <c r="E1011" s="113">
        <f t="shared" si="72"/>
        <v>0</v>
      </c>
      <c r="F1011" s="114" t="str">
        <f t="shared" si="73"/>
        <v xml:space="preserve"> </v>
      </c>
      <c r="G1011" s="101">
        <v>2140204</v>
      </c>
      <c r="H1011" s="102" t="s">
        <v>958</v>
      </c>
      <c r="I1011" s="98"/>
    </row>
    <row r="1012" spans="1:9" ht="20.25" hidden="1" customHeight="1">
      <c r="A1012" s="110">
        <v>2140305</v>
      </c>
      <c r="B1012" s="111" t="s">
        <v>967</v>
      </c>
      <c r="C1012" s="120">
        <f t="shared" si="76"/>
        <v>0</v>
      </c>
      <c r="D1012" s="120"/>
      <c r="E1012" s="113">
        <f t="shared" si="72"/>
        <v>0</v>
      </c>
      <c r="F1012" s="114" t="str">
        <f t="shared" si="73"/>
        <v xml:space="preserve"> </v>
      </c>
      <c r="G1012" s="101">
        <v>2140205</v>
      </c>
      <c r="H1012" s="102" t="s">
        <v>959</v>
      </c>
      <c r="I1012" s="98"/>
    </row>
    <row r="1013" spans="1:9" ht="20.25" hidden="1" customHeight="1">
      <c r="A1013" s="110">
        <v>2140306</v>
      </c>
      <c r="B1013" s="111" t="s">
        <v>968</v>
      </c>
      <c r="C1013" s="120">
        <f t="shared" si="76"/>
        <v>0</v>
      </c>
      <c r="D1013" s="120"/>
      <c r="E1013" s="113">
        <f t="shared" si="72"/>
        <v>0</v>
      </c>
      <c r="F1013" s="114" t="str">
        <f t="shared" si="73"/>
        <v xml:space="preserve"> </v>
      </c>
      <c r="G1013" s="101">
        <v>2140206</v>
      </c>
      <c r="H1013" s="102" t="s">
        <v>960</v>
      </c>
      <c r="I1013" s="98"/>
    </row>
    <row r="1014" spans="1:9" ht="20.25" hidden="1" customHeight="1">
      <c r="A1014" s="110">
        <v>2140307</v>
      </c>
      <c r="B1014" s="111" t="s">
        <v>969</v>
      </c>
      <c r="C1014" s="120">
        <f t="shared" si="76"/>
        <v>0</v>
      </c>
      <c r="D1014" s="120"/>
      <c r="E1014" s="113">
        <f t="shared" si="72"/>
        <v>0</v>
      </c>
      <c r="F1014" s="114" t="str">
        <f t="shared" si="73"/>
        <v xml:space="preserve"> </v>
      </c>
      <c r="G1014" s="101">
        <v>2140207</v>
      </c>
      <c r="H1014" s="102" t="s">
        <v>961</v>
      </c>
      <c r="I1014" s="98"/>
    </row>
    <row r="1015" spans="1:9" ht="20.25" hidden="1" customHeight="1">
      <c r="A1015" s="110">
        <v>2140308</v>
      </c>
      <c r="B1015" s="111" t="s">
        <v>970</v>
      </c>
      <c r="C1015" s="120">
        <f t="shared" si="76"/>
        <v>0</v>
      </c>
      <c r="D1015" s="120"/>
      <c r="E1015" s="113">
        <f t="shared" si="72"/>
        <v>0</v>
      </c>
      <c r="F1015" s="114" t="str">
        <f t="shared" si="73"/>
        <v xml:space="preserve"> </v>
      </c>
      <c r="G1015" s="101">
        <v>2140208</v>
      </c>
      <c r="H1015" s="102" t="s">
        <v>962</v>
      </c>
      <c r="I1015" s="98"/>
    </row>
    <row r="1016" spans="1:9" ht="20.25" hidden="1" customHeight="1">
      <c r="A1016" s="110">
        <v>2140399</v>
      </c>
      <c r="B1016" s="111" t="s">
        <v>971</v>
      </c>
      <c r="C1016" s="120">
        <f t="shared" si="76"/>
        <v>0</v>
      </c>
      <c r="D1016" s="120"/>
      <c r="E1016" s="113">
        <f t="shared" si="72"/>
        <v>0</v>
      </c>
      <c r="F1016" s="114" t="str">
        <f t="shared" si="73"/>
        <v xml:space="preserve"> </v>
      </c>
      <c r="G1016" s="101">
        <v>2140299</v>
      </c>
      <c r="H1016" s="102" t="s">
        <v>963</v>
      </c>
      <c r="I1016" s="98"/>
    </row>
    <row r="1017" spans="1:9" ht="20.25" hidden="1" customHeight="1">
      <c r="A1017" s="116">
        <v>21404</v>
      </c>
      <c r="B1017" s="116" t="s">
        <v>972</v>
      </c>
      <c r="C1017" s="117">
        <f>SUM(C1018:C1021)</f>
        <v>0</v>
      </c>
      <c r="D1017" s="117">
        <f>SUM(D1018:D1021)</f>
        <v>0</v>
      </c>
      <c r="E1017" s="118">
        <f t="shared" si="72"/>
        <v>0</v>
      </c>
      <c r="F1017" s="119" t="str">
        <f t="shared" si="73"/>
        <v xml:space="preserve"> </v>
      </c>
      <c r="G1017" s="100">
        <v>21403</v>
      </c>
      <c r="H1017" s="100" t="s">
        <v>964</v>
      </c>
      <c r="I1017" s="98"/>
    </row>
    <row r="1018" spans="1:9" ht="20.25" hidden="1" customHeight="1">
      <c r="A1018" s="110">
        <v>2140401</v>
      </c>
      <c r="B1018" s="111" t="s">
        <v>973</v>
      </c>
      <c r="C1018" s="112">
        <f>I1028</f>
        <v>0</v>
      </c>
      <c r="D1018" s="112"/>
      <c r="E1018" s="113">
        <f t="shared" si="72"/>
        <v>0</v>
      </c>
      <c r="F1018" s="114" t="str">
        <f t="shared" si="73"/>
        <v xml:space="preserve"> </v>
      </c>
      <c r="G1018" s="101">
        <v>2140301</v>
      </c>
      <c r="H1018" s="102" t="s">
        <v>82</v>
      </c>
      <c r="I1018" s="98"/>
    </row>
    <row r="1019" spans="1:9" ht="20.25" hidden="1" customHeight="1">
      <c r="A1019" s="110">
        <v>2140402</v>
      </c>
      <c r="B1019" s="111" t="s">
        <v>974</v>
      </c>
      <c r="C1019" s="112">
        <f>I1029</f>
        <v>0</v>
      </c>
      <c r="D1019" s="112"/>
      <c r="E1019" s="113">
        <f t="shared" si="72"/>
        <v>0</v>
      </c>
      <c r="F1019" s="114" t="str">
        <f t="shared" si="73"/>
        <v xml:space="preserve"> </v>
      </c>
      <c r="G1019" s="101">
        <v>2140302</v>
      </c>
      <c r="H1019" s="102" t="s">
        <v>83</v>
      </c>
      <c r="I1019" s="98"/>
    </row>
    <row r="1020" spans="1:9" ht="20.25" hidden="1" customHeight="1">
      <c r="A1020" s="110">
        <v>2140403</v>
      </c>
      <c r="B1020" s="111" t="s">
        <v>975</v>
      </c>
      <c r="C1020" s="112">
        <f>I1030</f>
        <v>0</v>
      </c>
      <c r="D1020" s="112"/>
      <c r="E1020" s="113">
        <f t="shared" si="72"/>
        <v>0</v>
      </c>
      <c r="F1020" s="114" t="str">
        <f t="shared" si="73"/>
        <v xml:space="preserve"> </v>
      </c>
      <c r="G1020" s="101">
        <v>2140303</v>
      </c>
      <c r="H1020" s="102" t="s">
        <v>84</v>
      </c>
      <c r="I1020" s="98"/>
    </row>
    <row r="1021" spans="1:9" ht="20.25" hidden="1" customHeight="1">
      <c r="A1021" s="110">
        <v>2140499</v>
      </c>
      <c r="B1021" s="111" t="s">
        <v>976</v>
      </c>
      <c r="C1021" s="112">
        <f>I1031</f>
        <v>0</v>
      </c>
      <c r="D1021" s="112"/>
      <c r="E1021" s="113">
        <f t="shared" si="72"/>
        <v>0</v>
      </c>
      <c r="F1021" s="114" t="str">
        <f t="shared" si="73"/>
        <v xml:space="preserve"> </v>
      </c>
      <c r="G1021" s="101">
        <v>2140304</v>
      </c>
      <c r="H1021" s="102" t="s">
        <v>966</v>
      </c>
      <c r="I1021" s="98"/>
    </row>
    <row r="1022" spans="1:9" ht="20.25" hidden="1" customHeight="1">
      <c r="A1022" s="116">
        <v>21405</v>
      </c>
      <c r="B1022" s="116" t="s">
        <v>977</v>
      </c>
      <c r="C1022" s="121">
        <f>SUM(C1023:C1028)</f>
        <v>0</v>
      </c>
      <c r="D1022" s="121">
        <f>SUM(D1023:D1028)</f>
        <v>0</v>
      </c>
      <c r="E1022" s="118">
        <f t="shared" si="72"/>
        <v>0</v>
      </c>
      <c r="F1022" s="119" t="str">
        <f t="shared" si="73"/>
        <v xml:space="preserve"> </v>
      </c>
      <c r="G1022" s="101">
        <v>2140305</v>
      </c>
      <c r="H1022" s="102" t="s">
        <v>967</v>
      </c>
      <c r="I1022" s="98"/>
    </row>
    <row r="1023" spans="1:9" ht="20.25" hidden="1" customHeight="1">
      <c r="A1023" s="110">
        <v>2140501</v>
      </c>
      <c r="B1023" s="111" t="s">
        <v>82</v>
      </c>
      <c r="C1023" s="120">
        <f t="shared" ref="C1023:C1028" si="77">I1033</f>
        <v>0</v>
      </c>
      <c r="D1023" s="120"/>
      <c r="E1023" s="113">
        <f t="shared" si="72"/>
        <v>0</v>
      </c>
      <c r="F1023" s="114" t="str">
        <f t="shared" si="73"/>
        <v xml:space="preserve"> </v>
      </c>
      <c r="G1023" s="101">
        <v>2140306</v>
      </c>
      <c r="H1023" s="102" t="s">
        <v>968</v>
      </c>
      <c r="I1023" s="98"/>
    </row>
    <row r="1024" spans="1:9" ht="20.25" hidden="1" customHeight="1">
      <c r="A1024" s="110">
        <v>2140502</v>
      </c>
      <c r="B1024" s="111" t="s">
        <v>83</v>
      </c>
      <c r="C1024" s="120">
        <f t="shared" si="77"/>
        <v>0</v>
      </c>
      <c r="D1024" s="120"/>
      <c r="E1024" s="113">
        <f t="shared" si="72"/>
        <v>0</v>
      </c>
      <c r="F1024" s="114" t="str">
        <f t="shared" si="73"/>
        <v xml:space="preserve"> </v>
      </c>
      <c r="G1024" s="101">
        <v>2140307</v>
      </c>
      <c r="H1024" s="102" t="s">
        <v>969</v>
      </c>
      <c r="I1024" s="98"/>
    </row>
    <row r="1025" spans="1:9" ht="20.25" hidden="1" customHeight="1">
      <c r="A1025" s="110">
        <v>2140503</v>
      </c>
      <c r="B1025" s="111" t="s">
        <v>84</v>
      </c>
      <c r="C1025" s="120">
        <f t="shared" si="77"/>
        <v>0</v>
      </c>
      <c r="D1025" s="120"/>
      <c r="E1025" s="113">
        <f t="shared" si="72"/>
        <v>0</v>
      </c>
      <c r="F1025" s="114" t="str">
        <f t="shared" si="73"/>
        <v xml:space="preserve"> </v>
      </c>
      <c r="G1025" s="101">
        <v>2140308</v>
      </c>
      <c r="H1025" s="102" t="s">
        <v>970</v>
      </c>
      <c r="I1025" s="98"/>
    </row>
    <row r="1026" spans="1:9" ht="20.25" hidden="1" customHeight="1">
      <c r="A1026" s="110">
        <v>2140504</v>
      </c>
      <c r="B1026" s="111" t="s">
        <v>962</v>
      </c>
      <c r="C1026" s="120">
        <f t="shared" si="77"/>
        <v>0</v>
      </c>
      <c r="D1026" s="120"/>
      <c r="E1026" s="113">
        <f t="shared" si="72"/>
        <v>0</v>
      </c>
      <c r="F1026" s="114" t="str">
        <f t="shared" si="73"/>
        <v xml:space="preserve"> </v>
      </c>
      <c r="G1026" s="101">
        <v>2140399</v>
      </c>
      <c r="H1026" s="102" t="s">
        <v>971</v>
      </c>
      <c r="I1026" s="98"/>
    </row>
    <row r="1027" spans="1:9" ht="20.25" hidden="1" customHeight="1">
      <c r="A1027" s="110">
        <v>2140505</v>
      </c>
      <c r="B1027" s="111" t="s">
        <v>978</v>
      </c>
      <c r="C1027" s="120">
        <f t="shared" si="77"/>
        <v>0</v>
      </c>
      <c r="D1027" s="120"/>
      <c r="E1027" s="113">
        <f t="shared" si="72"/>
        <v>0</v>
      </c>
      <c r="F1027" s="114" t="str">
        <f t="shared" si="73"/>
        <v xml:space="preserve"> </v>
      </c>
      <c r="G1027" s="100">
        <v>21404</v>
      </c>
      <c r="H1027" s="100" t="s">
        <v>972</v>
      </c>
      <c r="I1027" s="98"/>
    </row>
    <row r="1028" spans="1:9" ht="20.25" hidden="1" customHeight="1">
      <c r="A1028" s="110">
        <v>2140599</v>
      </c>
      <c r="B1028" s="111" t="s">
        <v>979</v>
      </c>
      <c r="C1028" s="120">
        <f t="shared" si="77"/>
        <v>0</v>
      </c>
      <c r="D1028" s="120"/>
      <c r="E1028" s="113">
        <f t="shared" si="72"/>
        <v>0</v>
      </c>
      <c r="F1028" s="114" t="str">
        <f t="shared" si="73"/>
        <v xml:space="preserve"> </v>
      </c>
      <c r="G1028" s="101">
        <v>2140401</v>
      </c>
      <c r="H1028" s="102" t="s">
        <v>973</v>
      </c>
      <c r="I1028" s="98"/>
    </row>
    <row r="1029" spans="1:9" ht="20.25" hidden="1" customHeight="1">
      <c r="A1029" s="116">
        <v>21406</v>
      </c>
      <c r="B1029" s="116" t="s">
        <v>980</v>
      </c>
      <c r="C1029" s="117">
        <f>SUM(C1030:C1033)</f>
        <v>0</v>
      </c>
      <c r="D1029" s="117">
        <f>SUM(D1030:D1033)</f>
        <v>0</v>
      </c>
      <c r="E1029" s="118">
        <f t="shared" si="72"/>
        <v>0</v>
      </c>
      <c r="F1029" s="119" t="str">
        <f t="shared" si="73"/>
        <v xml:space="preserve"> </v>
      </c>
      <c r="G1029" s="101">
        <v>2140402</v>
      </c>
      <c r="H1029" s="102" t="s">
        <v>974</v>
      </c>
      <c r="I1029" s="98"/>
    </row>
    <row r="1030" spans="1:9" ht="20.25" hidden="1" customHeight="1">
      <c r="A1030" s="110">
        <v>2140601</v>
      </c>
      <c r="B1030" s="111" t="s">
        <v>981</v>
      </c>
      <c r="C1030" s="112">
        <f>I1040</f>
        <v>0</v>
      </c>
      <c r="D1030" s="112"/>
      <c r="E1030" s="113">
        <f t="shared" si="72"/>
        <v>0</v>
      </c>
      <c r="F1030" s="114" t="str">
        <f t="shared" si="73"/>
        <v xml:space="preserve"> </v>
      </c>
      <c r="G1030" s="101">
        <v>2140403</v>
      </c>
      <c r="H1030" s="102" t="s">
        <v>975</v>
      </c>
      <c r="I1030" s="98"/>
    </row>
    <row r="1031" spans="1:9" ht="20.25" hidden="1" customHeight="1">
      <c r="A1031" s="110">
        <v>2140602</v>
      </c>
      <c r="B1031" s="111" t="s">
        <v>982</v>
      </c>
      <c r="C1031" s="112">
        <f>I1041</f>
        <v>0</v>
      </c>
      <c r="D1031" s="112"/>
      <c r="E1031" s="113">
        <f t="shared" ref="E1031:E1094" si="78">D1031-C1031</f>
        <v>0</v>
      </c>
      <c r="F1031" s="114" t="str">
        <f t="shared" ref="F1031:F1094" si="79">IF(C1031&lt;&gt;0,E1031/C1031*100," ")</f>
        <v xml:space="preserve"> </v>
      </c>
      <c r="G1031" s="101">
        <v>2140499</v>
      </c>
      <c r="H1031" s="102" t="s">
        <v>976</v>
      </c>
      <c r="I1031" s="98"/>
    </row>
    <row r="1032" spans="1:9" ht="20.25" hidden="1" customHeight="1">
      <c r="A1032" s="110">
        <v>2140603</v>
      </c>
      <c r="B1032" s="111" t="s">
        <v>983</v>
      </c>
      <c r="C1032" s="112">
        <f>I1042</f>
        <v>0</v>
      </c>
      <c r="D1032" s="112"/>
      <c r="E1032" s="113">
        <f t="shared" si="78"/>
        <v>0</v>
      </c>
      <c r="F1032" s="114" t="str">
        <f t="shared" si="79"/>
        <v xml:space="preserve"> </v>
      </c>
      <c r="G1032" s="100">
        <v>21405</v>
      </c>
      <c r="H1032" s="100" t="s">
        <v>984</v>
      </c>
      <c r="I1032" s="98"/>
    </row>
    <row r="1033" spans="1:9" ht="20.25" hidden="1" customHeight="1">
      <c r="A1033" s="110">
        <v>2140699</v>
      </c>
      <c r="B1033" s="111" t="s">
        <v>985</v>
      </c>
      <c r="C1033" s="112">
        <f>I1043</f>
        <v>0</v>
      </c>
      <c r="D1033" s="112"/>
      <c r="E1033" s="113">
        <f t="shared" si="78"/>
        <v>0</v>
      </c>
      <c r="F1033" s="114" t="str">
        <f t="shared" si="79"/>
        <v xml:space="preserve"> </v>
      </c>
      <c r="G1033" s="101">
        <v>2140501</v>
      </c>
      <c r="H1033" s="102" t="s">
        <v>82</v>
      </c>
      <c r="I1033" s="98"/>
    </row>
    <row r="1034" spans="1:9" ht="20.25" customHeight="1">
      <c r="A1034" s="41">
        <v>21499</v>
      </c>
      <c r="B1034" s="41" t="s">
        <v>986</v>
      </c>
      <c r="C1034" s="158">
        <f>SUM(C1035:C1036)</f>
        <v>1</v>
      </c>
      <c r="D1034" s="158">
        <f>SUM(D1035:D1036)</f>
        <v>0</v>
      </c>
      <c r="E1034" s="99">
        <f t="shared" si="78"/>
        <v>-1</v>
      </c>
      <c r="F1034" s="35">
        <f t="shared" si="79"/>
        <v>-100</v>
      </c>
      <c r="G1034" s="101">
        <v>2140502</v>
      </c>
      <c r="H1034" s="102" t="s">
        <v>83</v>
      </c>
      <c r="I1034" s="98"/>
    </row>
    <row r="1035" spans="1:9" ht="20.25" hidden="1" customHeight="1">
      <c r="A1035" s="110">
        <v>2149901</v>
      </c>
      <c r="B1035" s="111" t="s">
        <v>987</v>
      </c>
      <c r="C1035" s="112">
        <f>I1045</f>
        <v>0</v>
      </c>
      <c r="D1035" s="112"/>
      <c r="E1035" s="113">
        <f t="shared" si="78"/>
        <v>0</v>
      </c>
      <c r="F1035" s="114" t="str">
        <f t="shared" si="79"/>
        <v xml:space="preserve"> </v>
      </c>
      <c r="G1035" s="101">
        <v>2140503</v>
      </c>
      <c r="H1035" s="102" t="s">
        <v>84</v>
      </c>
      <c r="I1035" s="98"/>
    </row>
    <row r="1036" spans="1:9" ht="20.25" customHeight="1">
      <c r="A1036" s="42">
        <v>2149999</v>
      </c>
      <c r="B1036" s="43" t="s">
        <v>988</v>
      </c>
      <c r="C1036" s="159">
        <v>1</v>
      </c>
      <c r="D1036" s="159"/>
      <c r="E1036" s="103">
        <f t="shared" si="78"/>
        <v>-1</v>
      </c>
      <c r="F1036" s="37">
        <f t="shared" si="79"/>
        <v>-100</v>
      </c>
      <c r="G1036" s="101">
        <v>2140504</v>
      </c>
      <c r="H1036" s="102" t="s">
        <v>962</v>
      </c>
      <c r="I1036" s="98"/>
    </row>
    <row r="1037" spans="1:9" ht="20.25" customHeight="1">
      <c r="A1037" s="41">
        <v>215</v>
      </c>
      <c r="B1037" s="41" t="s">
        <v>989</v>
      </c>
      <c r="C1037" s="158">
        <f>C1038+C1048+C1064+C1069+C1080+C1087+C1094</f>
        <v>11.2</v>
      </c>
      <c r="D1037" s="158">
        <f>D1038+D1048+D1064+D1069+D1080+D1087+D1094</f>
        <v>4.4000000000000004</v>
      </c>
      <c r="E1037" s="99">
        <f t="shared" si="78"/>
        <v>-6.7999999999999989</v>
      </c>
      <c r="F1037" s="35">
        <f t="shared" si="79"/>
        <v>-60.714285714285708</v>
      </c>
      <c r="G1037" s="101">
        <v>2140505</v>
      </c>
      <c r="H1037" s="102" t="s">
        <v>978</v>
      </c>
      <c r="I1037" s="98"/>
    </row>
    <row r="1038" spans="1:9" ht="20.25" hidden="1" customHeight="1">
      <c r="A1038" s="116">
        <v>21501</v>
      </c>
      <c r="B1038" s="116" t="s">
        <v>990</v>
      </c>
      <c r="C1038" s="121">
        <f>SUM(C1039:C1047)</f>
        <v>0</v>
      </c>
      <c r="D1038" s="121">
        <f>SUM(D1039:D1047)</f>
        <v>0</v>
      </c>
      <c r="E1038" s="118">
        <f t="shared" si="78"/>
        <v>0</v>
      </c>
      <c r="F1038" s="119" t="str">
        <f t="shared" si="79"/>
        <v xml:space="preserve"> </v>
      </c>
      <c r="G1038" s="101">
        <v>2140599</v>
      </c>
      <c r="H1038" s="102" t="s">
        <v>979</v>
      </c>
      <c r="I1038" s="98"/>
    </row>
    <row r="1039" spans="1:9" ht="20.25" hidden="1" customHeight="1">
      <c r="A1039" s="110">
        <v>2150101</v>
      </c>
      <c r="B1039" s="111" t="s">
        <v>82</v>
      </c>
      <c r="C1039" s="120">
        <f t="shared" ref="C1039:C1047" si="80">I1049</f>
        <v>0</v>
      </c>
      <c r="D1039" s="120"/>
      <c r="E1039" s="113">
        <f t="shared" si="78"/>
        <v>0</v>
      </c>
      <c r="F1039" s="114" t="str">
        <f t="shared" si="79"/>
        <v xml:space="preserve"> </v>
      </c>
      <c r="G1039" s="100">
        <v>21406</v>
      </c>
      <c r="H1039" s="100" t="s">
        <v>980</v>
      </c>
      <c r="I1039" s="98"/>
    </row>
    <row r="1040" spans="1:9" ht="20.25" hidden="1" customHeight="1">
      <c r="A1040" s="110">
        <v>2150102</v>
      </c>
      <c r="B1040" s="111" t="s">
        <v>83</v>
      </c>
      <c r="C1040" s="120">
        <f t="shared" si="80"/>
        <v>0</v>
      </c>
      <c r="D1040" s="120"/>
      <c r="E1040" s="113">
        <f t="shared" si="78"/>
        <v>0</v>
      </c>
      <c r="F1040" s="114" t="str">
        <f t="shared" si="79"/>
        <v xml:space="preserve"> </v>
      </c>
      <c r="G1040" s="101">
        <v>2140601</v>
      </c>
      <c r="H1040" s="102" t="s">
        <v>981</v>
      </c>
      <c r="I1040" s="98"/>
    </row>
    <row r="1041" spans="1:9" ht="20.25" hidden="1" customHeight="1">
      <c r="A1041" s="110">
        <v>2150103</v>
      </c>
      <c r="B1041" s="111" t="s">
        <v>84</v>
      </c>
      <c r="C1041" s="120">
        <f t="shared" si="80"/>
        <v>0</v>
      </c>
      <c r="D1041" s="120"/>
      <c r="E1041" s="113">
        <f t="shared" si="78"/>
        <v>0</v>
      </c>
      <c r="F1041" s="114" t="str">
        <f t="shared" si="79"/>
        <v xml:space="preserve"> </v>
      </c>
      <c r="G1041" s="101">
        <v>2140602</v>
      </c>
      <c r="H1041" s="102" t="s">
        <v>982</v>
      </c>
      <c r="I1041" s="98"/>
    </row>
    <row r="1042" spans="1:9" ht="20.25" hidden="1" customHeight="1">
      <c r="A1042" s="110">
        <v>2150104</v>
      </c>
      <c r="B1042" s="111" t="s">
        <v>991</v>
      </c>
      <c r="C1042" s="120">
        <f t="shared" si="80"/>
        <v>0</v>
      </c>
      <c r="D1042" s="120"/>
      <c r="E1042" s="113">
        <f t="shared" si="78"/>
        <v>0</v>
      </c>
      <c r="F1042" s="114" t="str">
        <f t="shared" si="79"/>
        <v xml:space="preserve"> </v>
      </c>
      <c r="G1042" s="101">
        <v>2140603</v>
      </c>
      <c r="H1042" s="102" t="s">
        <v>983</v>
      </c>
      <c r="I1042" s="98"/>
    </row>
    <row r="1043" spans="1:9" ht="20.25" hidden="1" customHeight="1">
      <c r="A1043" s="110">
        <v>2150105</v>
      </c>
      <c r="B1043" s="111" t="s">
        <v>992</v>
      </c>
      <c r="C1043" s="120">
        <f t="shared" si="80"/>
        <v>0</v>
      </c>
      <c r="D1043" s="120"/>
      <c r="E1043" s="113">
        <f t="shared" si="78"/>
        <v>0</v>
      </c>
      <c r="F1043" s="114" t="str">
        <f t="shared" si="79"/>
        <v xml:space="preserve"> </v>
      </c>
      <c r="G1043" s="101">
        <v>2140699</v>
      </c>
      <c r="H1043" s="102" t="s">
        <v>985</v>
      </c>
      <c r="I1043" s="98"/>
    </row>
    <row r="1044" spans="1:9" ht="20.25" hidden="1" customHeight="1">
      <c r="A1044" s="110">
        <v>2150106</v>
      </c>
      <c r="B1044" s="111" t="s">
        <v>993</v>
      </c>
      <c r="C1044" s="120">
        <f t="shared" si="80"/>
        <v>0</v>
      </c>
      <c r="D1044" s="120"/>
      <c r="E1044" s="113">
        <f t="shared" si="78"/>
        <v>0</v>
      </c>
      <c r="F1044" s="114" t="str">
        <f t="shared" si="79"/>
        <v xml:space="preserve"> </v>
      </c>
      <c r="G1044" s="100">
        <v>21499</v>
      </c>
      <c r="H1044" s="100" t="s">
        <v>994</v>
      </c>
      <c r="I1044" s="98"/>
    </row>
    <row r="1045" spans="1:9" ht="20.25" hidden="1" customHeight="1">
      <c r="A1045" s="110">
        <v>2150107</v>
      </c>
      <c r="B1045" s="111" t="s">
        <v>995</v>
      </c>
      <c r="C1045" s="120">
        <f t="shared" si="80"/>
        <v>0</v>
      </c>
      <c r="D1045" s="120"/>
      <c r="E1045" s="113">
        <f t="shared" si="78"/>
        <v>0</v>
      </c>
      <c r="F1045" s="114" t="str">
        <f t="shared" si="79"/>
        <v xml:space="preserve"> </v>
      </c>
      <c r="G1045" s="101">
        <v>2149901</v>
      </c>
      <c r="H1045" s="102" t="s">
        <v>987</v>
      </c>
      <c r="I1045" s="98"/>
    </row>
    <row r="1046" spans="1:9" ht="20.25" hidden="1" customHeight="1">
      <c r="A1046" s="110">
        <v>2150108</v>
      </c>
      <c r="B1046" s="111" t="s">
        <v>996</v>
      </c>
      <c r="C1046" s="120">
        <f t="shared" si="80"/>
        <v>0</v>
      </c>
      <c r="D1046" s="120"/>
      <c r="E1046" s="113">
        <f t="shared" si="78"/>
        <v>0</v>
      </c>
      <c r="F1046" s="114" t="str">
        <f t="shared" si="79"/>
        <v xml:space="preserve"> </v>
      </c>
      <c r="G1046" s="101">
        <v>2149999</v>
      </c>
      <c r="H1046" s="102" t="s">
        <v>988</v>
      </c>
      <c r="I1046" s="98"/>
    </row>
    <row r="1047" spans="1:9" ht="20.25" hidden="1" customHeight="1">
      <c r="A1047" s="110">
        <v>2150199</v>
      </c>
      <c r="B1047" s="111" t="s">
        <v>997</v>
      </c>
      <c r="C1047" s="120">
        <f t="shared" si="80"/>
        <v>0</v>
      </c>
      <c r="D1047" s="120"/>
      <c r="E1047" s="113">
        <f t="shared" si="78"/>
        <v>0</v>
      </c>
      <c r="F1047" s="114" t="str">
        <f t="shared" si="79"/>
        <v xml:space="preserve"> </v>
      </c>
      <c r="G1047" s="100">
        <v>215</v>
      </c>
      <c r="H1047" s="100" t="s">
        <v>989</v>
      </c>
      <c r="I1047" s="98"/>
    </row>
    <row r="1048" spans="1:9" ht="20.25" hidden="1" customHeight="1">
      <c r="A1048" s="116">
        <v>21502</v>
      </c>
      <c r="B1048" s="116" t="s">
        <v>998</v>
      </c>
      <c r="C1048" s="117">
        <f>SUM(C1049:C1063)</f>
        <v>0</v>
      </c>
      <c r="D1048" s="117">
        <f>SUM(D1049:D1063)</f>
        <v>0</v>
      </c>
      <c r="E1048" s="118">
        <f t="shared" si="78"/>
        <v>0</v>
      </c>
      <c r="F1048" s="119" t="str">
        <f t="shared" si="79"/>
        <v xml:space="preserve"> </v>
      </c>
      <c r="G1048" s="100">
        <v>21501</v>
      </c>
      <c r="H1048" s="100" t="s">
        <v>990</v>
      </c>
      <c r="I1048" s="98"/>
    </row>
    <row r="1049" spans="1:9" ht="20.25" hidden="1" customHeight="1">
      <c r="A1049" s="110">
        <v>2150201</v>
      </c>
      <c r="B1049" s="111" t="s">
        <v>82</v>
      </c>
      <c r="C1049" s="120">
        <f t="shared" ref="C1049:C1063" si="81">I1059</f>
        <v>0</v>
      </c>
      <c r="D1049" s="120"/>
      <c r="E1049" s="113">
        <f t="shared" si="78"/>
        <v>0</v>
      </c>
      <c r="F1049" s="114" t="str">
        <f t="shared" si="79"/>
        <v xml:space="preserve"> </v>
      </c>
      <c r="G1049" s="101">
        <v>2150101</v>
      </c>
      <c r="H1049" s="102" t="s">
        <v>82</v>
      </c>
      <c r="I1049" s="98"/>
    </row>
    <row r="1050" spans="1:9" ht="20.25" hidden="1" customHeight="1">
      <c r="A1050" s="110">
        <v>2150202</v>
      </c>
      <c r="B1050" s="111" t="s">
        <v>83</v>
      </c>
      <c r="C1050" s="120">
        <f t="shared" si="81"/>
        <v>0</v>
      </c>
      <c r="D1050" s="120"/>
      <c r="E1050" s="113">
        <f t="shared" si="78"/>
        <v>0</v>
      </c>
      <c r="F1050" s="114" t="str">
        <f t="shared" si="79"/>
        <v xml:space="preserve"> </v>
      </c>
      <c r="G1050" s="101">
        <v>2150102</v>
      </c>
      <c r="H1050" s="102" t="s">
        <v>83</v>
      </c>
      <c r="I1050" s="98"/>
    </row>
    <row r="1051" spans="1:9" ht="20.25" hidden="1" customHeight="1">
      <c r="A1051" s="110">
        <v>2150203</v>
      </c>
      <c r="B1051" s="111" t="s">
        <v>84</v>
      </c>
      <c r="C1051" s="120">
        <f t="shared" si="81"/>
        <v>0</v>
      </c>
      <c r="D1051" s="120"/>
      <c r="E1051" s="113">
        <f t="shared" si="78"/>
        <v>0</v>
      </c>
      <c r="F1051" s="114" t="str">
        <f t="shared" si="79"/>
        <v xml:space="preserve"> </v>
      </c>
      <c r="G1051" s="101">
        <v>2150103</v>
      </c>
      <c r="H1051" s="102" t="s">
        <v>84</v>
      </c>
      <c r="I1051" s="98"/>
    </row>
    <row r="1052" spans="1:9" ht="20.25" hidden="1" customHeight="1">
      <c r="A1052" s="110">
        <v>2150204</v>
      </c>
      <c r="B1052" s="111" t="s">
        <v>999</v>
      </c>
      <c r="C1052" s="120">
        <f t="shared" si="81"/>
        <v>0</v>
      </c>
      <c r="D1052" s="120"/>
      <c r="E1052" s="113">
        <f t="shared" si="78"/>
        <v>0</v>
      </c>
      <c r="F1052" s="114" t="str">
        <f t="shared" si="79"/>
        <v xml:space="preserve"> </v>
      </c>
      <c r="G1052" s="101">
        <v>2150104</v>
      </c>
      <c r="H1052" s="102" t="s">
        <v>991</v>
      </c>
      <c r="I1052" s="98"/>
    </row>
    <row r="1053" spans="1:9" ht="20.25" hidden="1" customHeight="1">
      <c r="A1053" s="110">
        <v>2150205</v>
      </c>
      <c r="B1053" s="111" t="s">
        <v>1000</v>
      </c>
      <c r="C1053" s="120">
        <f t="shared" si="81"/>
        <v>0</v>
      </c>
      <c r="D1053" s="120"/>
      <c r="E1053" s="113">
        <f t="shared" si="78"/>
        <v>0</v>
      </c>
      <c r="F1053" s="114" t="str">
        <f t="shared" si="79"/>
        <v xml:space="preserve"> </v>
      </c>
      <c r="G1053" s="101">
        <v>2150105</v>
      </c>
      <c r="H1053" s="102" t="s">
        <v>992</v>
      </c>
      <c r="I1053" s="98"/>
    </row>
    <row r="1054" spans="1:9" ht="20.25" hidden="1" customHeight="1">
      <c r="A1054" s="110">
        <v>2150206</v>
      </c>
      <c r="B1054" s="111" t="s">
        <v>1001</v>
      </c>
      <c r="C1054" s="120">
        <f t="shared" si="81"/>
        <v>0</v>
      </c>
      <c r="D1054" s="120"/>
      <c r="E1054" s="113">
        <f t="shared" si="78"/>
        <v>0</v>
      </c>
      <c r="F1054" s="114" t="str">
        <f t="shared" si="79"/>
        <v xml:space="preserve"> </v>
      </c>
      <c r="G1054" s="101">
        <v>2150106</v>
      </c>
      <c r="H1054" s="102" t="s">
        <v>993</v>
      </c>
      <c r="I1054" s="98"/>
    </row>
    <row r="1055" spans="1:9" ht="20.25" hidden="1" customHeight="1">
      <c r="A1055" s="110">
        <v>2150207</v>
      </c>
      <c r="B1055" s="111" t="s">
        <v>1002</v>
      </c>
      <c r="C1055" s="120">
        <f t="shared" si="81"/>
        <v>0</v>
      </c>
      <c r="D1055" s="120"/>
      <c r="E1055" s="113">
        <f t="shared" si="78"/>
        <v>0</v>
      </c>
      <c r="F1055" s="114" t="str">
        <f t="shared" si="79"/>
        <v xml:space="preserve"> </v>
      </c>
      <c r="G1055" s="101">
        <v>2150107</v>
      </c>
      <c r="H1055" s="102" t="s">
        <v>995</v>
      </c>
      <c r="I1055" s="98"/>
    </row>
    <row r="1056" spans="1:9" ht="20.25" hidden="1" customHeight="1">
      <c r="A1056" s="110">
        <v>2150208</v>
      </c>
      <c r="B1056" s="111" t="s">
        <v>1003</v>
      </c>
      <c r="C1056" s="120">
        <f t="shared" si="81"/>
        <v>0</v>
      </c>
      <c r="D1056" s="120"/>
      <c r="E1056" s="113">
        <f t="shared" si="78"/>
        <v>0</v>
      </c>
      <c r="F1056" s="114" t="str">
        <f t="shared" si="79"/>
        <v xml:space="preserve"> </v>
      </c>
      <c r="G1056" s="101">
        <v>2150108</v>
      </c>
      <c r="H1056" s="102" t="s">
        <v>996</v>
      </c>
      <c r="I1056" s="98"/>
    </row>
    <row r="1057" spans="1:9" ht="20.25" hidden="1" customHeight="1">
      <c r="A1057" s="110">
        <v>2150209</v>
      </c>
      <c r="B1057" s="111" t="s">
        <v>1004</v>
      </c>
      <c r="C1057" s="120">
        <f t="shared" si="81"/>
        <v>0</v>
      </c>
      <c r="D1057" s="120"/>
      <c r="E1057" s="113">
        <f t="shared" si="78"/>
        <v>0</v>
      </c>
      <c r="F1057" s="114" t="str">
        <f t="shared" si="79"/>
        <v xml:space="preserve"> </v>
      </c>
      <c r="G1057" s="101">
        <v>2150199</v>
      </c>
      <c r="H1057" s="102" t="s">
        <v>997</v>
      </c>
      <c r="I1057" s="98"/>
    </row>
    <row r="1058" spans="1:9" ht="20.25" hidden="1" customHeight="1">
      <c r="A1058" s="110">
        <v>2150210</v>
      </c>
      <c r="B1058" s="111" t="s">
        <v>1005</v>
      </c>
      <c r="C1058" s="120">
        <f t="shared" si="81"/>
        <v>0</v>
      </c>
      <c r="D1058" s="120"/>
      <c r="E1058" s="113">
        <f t="shared" si="78"/>
        <v>0</v>
      </c>
      <c r="F1058" s="114" t="str">
        <f t="shared" si="79"/>
        <v xml:space="preserve"> </v>
      </c>
      <c r="G1058" s="100">
        <v>21502</v>
      </c>
      <c r="H1058" s="100" t="s">
        <v>998</v>
      </c>
      <c r="I1058" s="98"/>
    </row>
    <row r="1059" spans="1:9" ht="20.25" hidden="1" customHeight="1">
      <c r="A1059" s="110">
        <v>2150212</v>
      </c>
      <c r="B1059" s="111" t="s">
        <v>1006</v>
      </c>
      <c r="C1059" s="120">
        <f t="shared" si="81"/>
        <v>0</v>
      </c>
      <c r="D1059" s="120"/>
      <c r="E1059" s="113">
        <f t="shared" si="78"/>
        <v>0</v>
      </c>
      <c r="F1059" s="114" t="str">
        <f t="shared" si="79"/>
        <v xml:space="preserve"> </v>
      </c>
      <c r="G1059" s="101">
        <v>2150201</v>
      </c>
      <c r="H1059" s="102" t="s">
        <v>82</v>
      </c>
      <c r="I1059" s="98"/>
    </row>
    <row r="1060" spans="1:9" ht="20.25" hidden="1" customHeight="1">
      <c r="A1060" s="110">
        <v>2150213</v>
      </c>
      <c r="B1060" s="111" t="s">
        <v>1007</v>
      </c>
      <c r="C1060" s="120">
        <f t="shared" si="81"/>
        <v>0</v>
      </c>
      <c r="D1060" s="120"/>
      <c r="E1060" s="113">
        <f t="shared" si="78"/>
        <v>0</v>
      </c>
      <c r="F1060" s="114" t="str">
        <f t="shared" si="79"/>
        <v xml:space="preserve"> </v>
      </c>
      <c r="G1060" s="101">
        <v>2150202</v>
      </c>
      <c r="H1060" s="102" t="s">
        <v>83</v>
      </c>
      <c r="I1060" s="98"/>
    </row>
    <row r="1061" spans="1:9" ht="20.25" hidden="1" customHeight="1">
      <c r="A1061" s="110">
        <v>2150214</v>
      </c>
      <c r="B1061" s="111" t="s">
        <v>1008</v>
      </c>
      <c r="C1061" s="120">
        <f t="shared" si="81"/>
        <v>0</v>
      </c>
      <c r="D1061" s="120"/>
      <c r="E1061" s="113">
        <f t="shared" si="78"/>
        <v>0</v>
      </c>
      <c r="F1061" s="114" t="str">
        <f t="shared" si="79"/>
        <v xml:space="preserve"> </v>
      </c>
      <c r="G1061" s="101">
        <v>2150203</v>
      </c>
      <c r="H1061" s="102" t="s">
        <v>84</v>
      </c>
      <c r="I1061" s="98"/>
    </row>
    <row r="1062" spans="1:9" ht="20.25" hidden="1" customHeight="1">
      <c r="A1062" s="110">
        <v>2150215</v>
      </c>
      <c r="B1062" s="111" t="s">
        <v>1009</v>
      </c>
      <c r="C1062" s="120">
        <f t="shared" si="81"/>
        <v>0</v>
      </c>
      <c r="D1062" s="120"/>
      <c r="E1062" s="113">
        <f t="shared" si="78"/>
        <v>0</v>
      </c>
      <c r="F1062" s="114" t="str">
        <f t="shared" si="79"/>
        <v xml:space="preserve"> </v>
      </c>
      <c r="G1062" s="101">
        <v>2150204</v>
      </c>
      <c r="H1062" s="102" t="s">
        <v>999</v>
      </c>
      <c r="I1062" s="98"/>
    </row>
    <row r="1063" spans="1:9" ht="20.25" hidden="1" customHeight="1">
      <c r="A1063" s="110">
        <v>2150299</v>
      </c>
      <c r="B1063" s="111" t="s">
        <v>1010</v>
      </c>
      <c r="C1063" s="120">
        <f t="shared" si="81"/>
        <v>0</v>
      </c>
      <c r="D1063" s="120"/>
      <c r="E1063" s="113">
        <f t="shared" si="78"/>
        <v>0</v>
      </c>
      <c r="F1063" s="114" t="str">
        <f t="shared" si="79"/>
        <v xml:space="preserve"> </v>
      </c>
      <c r="G1063" s="101">
        <v>2150205</v>
      </c>
      <c r="H1063" s="102" t="s">
        <v>1000</v>
      </c>
      <c r="I1063" s="98"/>
    </row>
    <row r="1064" spans="1:9" ht="20.25" hidden="1" customHeight="1">
      <c r="A1064" s="116">
        <v>21503</v>
      </c>
      <c r="B1064" s="116" t="s">
        <v>1011</v>
      </c>
      <c r="C1064" s="121">
        <f>SUM(C1065:C1068)</f>
        <v>0</v>
      </c>
      <c r="D1064" s="121">
        <f>SUM(D1065:D1068)</f>
        <v>0</v>
      </c>
      <c r="E1064" s="118">
        <f t="shared" si="78"/>
        <v>0</v>
      </c>
      <c r="F1064" s="119" t="str">
        <f t="shared" si="79"/>
        <v xml:space="preserve"> </v>
      </c>
      <c r="G1064" s="101">
        <v>2150206</v>
      </c>
      <c r="H1064" s="102" t="s">
        <v>1001</v>
      </c>
      <c r="I1064" s="98"/>
    </row>
    <row r="1065" spans="1:9" ht="20.25" hidden="1" customHeight="1">
      <c r="A1065" s="110">
        <v>2150301</v>
      </c>
      <c r="B1065" s="111" t="s">
        <v>82</v>
      </c>
      <c r="C1065" s="120">
        <f>I1075</f>
        <v>0</v>
      </c>
      <c r="D1065" s="120"/>
      <c r="E1065" s="113">
        <f t="shared" si="78"/>
        <v>0</v>
      </c>
      <c r="F1065" s="114" t="str">
        <f t="shared" si="79"/>
        <v xml:space="preserve"> </v>
      </c>
      <c r="G1065" s="101">
        <v>2150207</v>
      </c>
      <c r="H1065" s="102" t="s">
        <v>1002</v>
      </c>
      <c r="I1065" s="98"/>
    </row>
    <row r="1066" spans="1:9" ht="20.25" hidden="1" customHeight="1">
      <c r="A1066" s="110">
        <v>2150302</v>
      </c>
      <c r="B1066" s="111" t="s">
        <v>83</v>
      </c>
      <c r="C1066" s="120">
        <f>I1076</f>
        <v>0</v>
      </c>
      <c r="D1066" s="120"/>
      <c r="E1066" s="113">
        <f t="shared" si="78"/>
        <v>0</v>
      </c>
      <c r="F1066" s="114" t="str">
        <f t="shared" si="79"/>
        <v xml:space="preserve"> </v>
      </c>
      <c r="G1066" s="101">
        <v>2150208</v>
      </c>
      <c r="H1066" s="102" t="s">
        <v>1003</v>
      </c>
      <c r="I1066" s="98"/>
    </row>
    <row r="1067" spans="1:9" ht="20.25" hidden="1" customHeight="1">
      <c r="A1067" s="110">
        <v>2150303</v>
      </c>
      <c r="B1067" s="111" t="s">
        <v>84</v>
      </c>
      <c r="C1067" s="120">
        <f>I1077</f>
        <v>0</v>
      </c>
      <c r="D1067" s="120"/>
      <c r="E1067" s="113">
        <f t="shared" si="78"/>
        <v>0</v>
      </c>
      <c r="F1067" s="114" t="str">
        <f t="shared" si="79"/>
        <v xml:space="preserve"> </v>
      </c>
      <c r="G1067" s="101">
        <v>2150209</v>
      </c>
      <c r="H1067" s="102" t="s">
        <v>1004</v>
      </c>
      <c r="I1067" s="98"/>
    </row>
    <row r="1068" spans="1:9" ht="20.25" hidden="1" customHeight="1">
      <c r="A1068" s="110">
        <v>2150399</v>
      </c>
      <c r="B1068" s="111" t="s">
        <v>1012</v>
      </c>
      <c r="C1068" s="120">
        <f>I1078</f>
        <v>0</v>
      </c>
      <c r="D1068" s="120"/>
      <c r="E1068" s="113">
        <f t="shared" si="78"/>
        <v>0</v>
      </c>
      <c r="F1068" s="114" t="str">
        <f t="shared" si="79"/>
        <v xml:space="preserve"> </v>
      </c>
      <c r="G1068" s="101">
        <v>2150210</v>
      </c>
      <c r="H1068" s="102" t="s">
        <v>1005</v>
      </c>
      <c r="I1068" s="98"/>
    </row>
    <row r="1069" spans="1:9" ht="20.25" hidden="1" customHeight="1">
      <c r="A1069" s="116">
        <v>21505</v>
      </c>
      <c r="B1069" s="116" t="s">
        <v>1013</v>
      </c>
      <c r="C1069" s="117">
        <f>SUM(C1070:C1079)</f>
        <v>0</v>
      </c>
      <c r="D1069" s="117">
        <f>SUM(D1070:D1079)</f>
        <v>0</v>
      </c>
      <c r="E1069" s="118">
        <f t="shared" si="78"/>
        <v>0</v>
      </c>
      <c r="F1069" s="119" t="str">
        <f t="shared" si="79"/>
        <v xml:space="preserve"> </v>
      </c>
      <c r="G1069" s="101">
        <v>2150212</v>
      </c>
      <c r="H1069" s="102" t="s">
        <v>1006</v>
      </c>
      <c r="I1069" s="98"/>
    </row>
    <row r="1070" spans="1:9" ht="20.25" hidden="1" customHeight="1">
      <c r="A1070" s="110">
        <v>2150501</v>
      </c>
      <c r="B1070" s="111" t="s">
        <v>82</v>
      </c>
      <c r="C1070" s="120">
        <f>I1080</f>
        <v>0</v>
      </c>
      <c r="D1070" s="120"/>
      <c r="E1070" s="113">
        <f t="shared" si="78"/>
        <v>0</v>
      </c>
      <c r="F1070" s="114" t="str">
        <f t="shared" si="79"/>
        <v xml:space="preserve"> </v>
      </c>
      <c r="G1070" s="101">
        <v>2150213</v>
      </c>
      <c r="H1070" s="102" t="s">
        <v>1007</v>
      </c>
      <c r="I1070" s="98"/>
    </row>
    <row r="1071" spans="1:9" ht="20.25" hidden="1" customHeight="1">
      <c r="A1071" s="110">
        <v>2150502</v>
      </c>
      <c r="B1071" s="111" t="s">
        <v>83</v>
      </c>
      <c r="C1071" s="120">
        <f>I1081</f>
        <v>0</v>
      </c>
      <c r="D1071" s="120"/>
      <c r="E1071" s="113">
        <f t="shared" si="78"/>
        <v>0</v>
      </c>
      <c r="F1071" s="114" t="str">
        <f t="shared" si="79"/>
        <v xml:space="preserve"> </v>
      </c>
      <c r="G1071" s="101">
        <v>2150214</v>
      </c>
      <c r="H1071" s="102" t="s">
        <v>1008</v>
      </c>
      <c r="I1071" s="98"/>
    </row>
    <row r="1072" spans="1:9" ht="22.5" hidden="1" customHeight="1">
      <c r="A1072" s="110">
        <v>2150503</v>
      </c>
      <c r="B1072" s="111" t="s">
        <v>84</v>
      </c>
      <c r="C1072" s="120">
        <f>I1082</f>
        <v>0</v>
      </c>
      <c r="D1072" s="120"/>
      <c r="E1072" s="113">
        <f t="shared" si="78"/>
        <v>0</v>
      </c>
      <c r="F1072" s="114" t="str">
        <f t="shared" si="79"/>
        <v xml:space="preserve"> </v>
      </c>
      <c r="G1072" s="101">
        <v>2150215</v>
      </c>
      <c r="H1072" s="102" t="s">
        <v>1009</v>
      </c>
      <c r="I1072" s="98"/>
    </row>
    <row r="1073" spans="1:9" ht="20.25" hidden="1" customHeight="1">
      <c r="A1073" s="110">
        <v>2150505</v>
      </c>
      <c r="B1073" s="111" t="s">
        <v>1014</v>
      </c>
      <c r="C1073" s="120">
        <f>I1083</f>
        <v>0</v>
      </c>
      <c r="D1073" s="120"/>
      <c r="E1073" s="113">
        <f t="shared" si="78"/>
        <v>0</v>
      </c>
      <c r="F1073" s="114" t="str">
        <f t="shared" si="79"/>
        <v xml:space="preserve"> </v>
      </c>
      <c r="G1073" s="101">
        <v>2150299</v>
      </c>
      <c r="H1073" s="102" t="s">
        <v>1010</v>
      </c>
      <c r="I1073" s="98"/>
    </row>
    <row r="1074" spans="1:9" ht="20.25" hidden="1" customHeight="1">
      <c r="A1074" s="110">
        <v>2150507</v>
      </c>
      <c r="B1074" s="111" t="s">
        <v>1015</v>
      </c>
      <c r="C1074" s="120">
        <f>I1085</f>
        <v>0</v>
      </c>
      <c r="D1074" s="120"/>
      <c r="E1074" s="113">
        <f t="shared" si="78"/>
        <v>0</v>
      </c>
      <c r="F1074" s="114" t="str">
        <f t="shared" si="79"/>
        <v xml:space="preserve"> </v>
      </c>
      <c r="G1074" s="100">
        <v>21503</v>
      </c>
      <c r="H1074" s="100" t="s">
        <v>1016</v>
      </c>
      <c r="I1074" s="98"/>
    </row>
    <row r="1075" spans="1:9" ht="20.25" hidden="1" customHeight="1">
      <c r="A1075" s="110">
        <v>2150508</v>
      </c>
      <c r="B1075" s="111" t="s">
        <v>1017</v>
      </c>
      <c r="C1075" s="120">
        <f>I1090+I1086</f>
        <v>0</v>
      </c>
      <c r="D1075" s="120"/>
      <c r="E1075" s="113">
        <f t="shared" si="78"/>
        <v>0</v>
      </c>
      <c r="F1075" s="114" t="str">
        <f t="shared" si="79"/>
        <v xml:space="preserve"> </v>
      </c>
      <c r="G1075" s="101">
        <v>2150301</v>
      </c>
      <c r="H1075" s="102" t="s">
        <v>82</v>
      </c>
      <c r="I1075" s="98"/>
    </row>
    <row r="1076" spans="1:9" ht="20.25" hidden="1" customHeight="1">
      <c r="A1076" s="110">
        <v>2150516</v>
      </c>
      <c r="B1076" s="111" t="s">
        <v>1018</v>
      </c>
      <c r="C1076" s="120">
        <f>I1089+I1084</f>
        <v>0</v>
      </c>
      <c r="D1076" s="120"/>
      <c r="E1076" s="113">
        <f t="shared" si="78"/>
        <v>0</v>
      </c>
      <c r="F1076" s="114" t="str">
        <f t="shared" si="79"/>
        <v xml:space="preserve"> </v>
      </c>
      <c r="G1076" s="101">
        <v>2150302</v>
      </c>
      <c r="H1076" s="102" t="s">
        <v>83</v>
      </c>
      <c r="I1076" s="98"/>
    </row>
    <row r="1077" spans="1:9" ht="20.25" hidden="1" customHeight="1">
      <c r="A1077" s="110">
        <v>2150517</v>
      </c>
      <c r="B1077" s="111" t="s">
        <v>1019</v>
      </c>
      <c r="C1077" s="120">
        <f>I1088+I1087+I1091</f>
        <v>0</v>
      </c>
      <c r="D1077" s="120"/>
      <c r="E1077" s="113">
        <f t="shared" si="78"/>
        <v>0</v>
      </c>
      <c r="F1077" s="114" t="str">
        <f t="shared" si="79"/>
        <v xml:space="preserve"> </v>
      </c>
      <c r="G1077" s="101">
        <v>2150303</v>
      </c>
      <c r="H1077" s="102" t="s">
        <v>84</v>
      </c>
      <c r="I1077" s="98"/>
    </row>
    <row r="1078" spans="1:9" ht="20.25" hidden="1" customHeight="1">
      <c r="A1078" s="110">
        <v>2150550</v>
      </c>
      <c r="B1078" s="111" t="s">
        <v>1020</v>
      </c>
      <c r="C1078" s="120">
        <v>0</v>
      </c>
      <c r="D1078" s="120"/>
      <c r="E1078" s="113">
        <f t="shared" si="78"/>
        <v>0</v>
      </c>
      <c r="F1078" s="114" t="str">
        <f t="shared" si="79"/>
        <v xml:space="preserve"> </v>
      </c>
      <c r="G1078" s="101">
        <v>2150399</v>
      </c>
      <c r="H1078" s="102" t="s">
        <v>1012</v>
      </c>
      <c r="I1078" s="98"/>
    </row>
    <row r="1079" spans="1:9" ht="20.25" hidden="1" customHeight="1">
      <c r="A1079" s="110">
        <v>2150599</v>
      </c>
      <c r="B1079" s="111" t="s">
        <v>1021</v>
      </c>
      <c r="C1079" s="120">
        <f>I1092</f>
        <v>0</v>
      </c>
      <c r="D1079" s="120"/>
      <c r="E1079" s="113">
        <f t="shared" si="78"/>
        <v>0</v>
      </c>
      <c r="F1079" s="114" t="str">
        <f t="shared" si="79"/>
        <v xml:space="preserve"> </v>
      </c>
      <c r="G1079" s="100">
        <v>21505</v>
      </c>
      <c r="H1079" s="100" t="s">
        <v>1022</v>
      </c>
      <c r="I1079" s="98"/>
    </row>
    <row r="1080" spans="1:9" ht="20.25" hidden="1" customHeight="1">
      <c r="A1080" s="116">
        <v>21507</v>
      </c>
      <c r="B1080" s="116" t="s">
        <v>1023</v>
      </c>
      <c r="C1080" s="121">
        <f>SUM(C1081:C1086)</f>
        <v>0</v>
      </c>
      <c r="D1080" s="121">
        <f>SUM(D1081:D1086)</f>
        <v>0</v>
      </c>
      <c r="E1080" s="118">
        <f t="shared" si="78"/>
        <v>0</v>
      </c>
      <c r="F1080" s="119" t="str">
        <f t="shared" si="79"/>
        <v xml:space="preserve"> </v>
      </c>
      <c r="G1080" s="101">
        <v>2150501</v>
      </c>
      <c r="H1080" s="102" t="s">
        <v>82</v>
      </c>
      <c r="I1080" s="98"/>
    </row>
    <row r="1081" spans="1:9" ht="20.25" hidden="1" customHeight="1">
      <c r="A1081" s="110">
        <v>2150701</v>
      </c>
      <c r="B1081" s="111" t="s">
        <v>82</v>
      </c>
      <c r="C1081" s="120">
        <f t="shared" ref="C1081:C1086" si="82">I1094</f>
        <v>0</v>
      </c>
      <c r="D1081" s="120"/>
      <c r="E1081" s="113">
        <f t="shared" si="78"/>
        <v>0</v>
      </c>
      <c r="F1081" s="114" t="str">
        <f t="shared" si="79"/>
        <v xml:space="preserve"> </v>
      </c>
      <c r="G1081" s="101">
        <v>2150502</v>
      </c>
      <c r="H1081" s="102" t="s">
        <v>83</v>
      </c>
      <c r="I1081" s="98"/>
    </row>
    <row r="1082" spans="1:9" ht="20.25" hidden="1" customHeight="1">
      <c r="A1082" s="110">
        <v>2150702</v>
      </c>
      <c r="B1082" s="111" t="s">
        <v>83</v>
      </c>
      <c r="C1082" s="120">
        <f t="shared" si="82"/>
        <v>0</v>
      </c>
      <c r="D1082" s="120"/>
      <c r="E1082" s="113">
        <f t="shared" si="78"/>
        <v>0</v>
      </c>
      <c r="F1082" s="114" t="str">
        <f t="shared" si="79"/>
        <v xml:space="preserve"> </v>
      </c>
      <c r="G1082" s="101">
        <v>2150503</v>
      </c>
      <c r="H1082" s="102" t="s">
        <v>84</v>
      </c>
      <c r="I1082" s="98"/>
    </row>
    <row r="1083" spans="1:9" ht="20.25" hidden="1" customHeight="1">
      <c r="A1083" s="110">
        <v>2150703</v>
      </c>
      <c r="B1083" s="111" t="s">
        <v>84</v>
      </c>
      <c r="C1083" s="120">
        <f t="shared" si="82"/>
        <v>0</v>
      </c>
      <c r="D1083" s="120"/>
      <c r="E1083" s="113">
        <f t="shared" si="78"/>
        <v>0</v>
      </c>
      <c r="F1083" s="114" t="str">
        <f t="shared" si="79"/>
        <v xml:space="preserve"> </v>
      </c>
      <c r="G1083" s="101">
        <v>2150505</v>
      </c>
      <c r="H1083" s="102" t="s">
        <v>1014</v>
      </c>
      <c r="I1083" s="98"/>
    </row>
    <row r="1084" spans="1:9" ht="20.25" hidden="1" customHeight="1">
      <c r="A1084" s="110">
        <v>2150704</v>
      </c>
      <c r="B1084" s="111" t="s">
        <v>1024</v>
      </c>
      <c r="C1084" s="120">
        <f t="shared" si="82"/>
        <v>0</v>
      </c>
      <c r="D1084" s="120"/>
      <c r="E1084" s="113">
        <f t="shared" si="78"/>
        <v>0</v>
      </c>
      <c r="F1084" s="114" t="str">
        <f t="shared" si="79"/>
        <v xml:space="preserve"> </v>
      </c>
      <c r="G1084" s="101">
        <v>2150506</v>
      </c>
      <c r="H1084" s="102" t="s">
        <v>1025</v>
      </c>
      <c r="I1084" s="98"/>
    </row>
    <row r="1085" spans="1:9" ht="20.25" hidden="1" customHeight="1">
      <c r="A1085" s="110">
        <v>2150705</v>
      </c>
      <c r="B1085" s="111" t="s">
        <v>1026</v>
      </c>
      <c r="C1085" s="120">
        <f t="shared" si="82"/>
        <v>0</v>
      </c>
      <c r="D1085" s="120"/>
      <c r="E1085" s="113">
        <f t="shared" si="78"/>
        <v>0</v>
      </c>
      <c r="F1085" s="114" t="str">
        <f t="shared" si="79"/>
        <v xml:space="preserve"> </v>
      </c>
      <c r="G1085" s="101">
        <v>2150507</v>
      </c>
      <c r="H1085" s="102" t="s">
        <v>1015</v>
      </c>
      <c r="I1085" s="98"/>
    </row>
    <row r="1086" spans="1:9" ht="20.25" hidden="1" customHeight="1">
      <c r="A1086" s="110">
        <v>2150799</v>
      </c>
      <c r="B1086" s="111" t="s">
        <v>1027</v>
      </c>
      <c r="C1086" s="120">
        <f t="shared" si="82"/>
        <v>0</v>
      </c>
      <c r="D1086" s="120"/>
      <c r="E1086" s="113">
        <f t="shared" si="78"/>
        <v>0</v>
      </c>
      <c r="F1086" s="114" t="str">
        <f t="shared" si="79"/>
        <v xml:space="preserve"> </v>
      </c>
      <c r="G1086" s="101">
        <v>2150508</v>
      </c>
      <c r="H1086" s="102" t="s">
        <v>1028</v>
      </c>
      <c r="I1086" s="98"/>
    </row>
    <row r="1087" spans="1:9" ht="20.25" customHeight="1">
      <c r="A1087" s="41">
        <v>21508</v>
      </c>
      <c r="B1087" s="41" t="s">
        <v>1029</v>
      </c>
      <c r="C1087" s="158">
        <f>SUM(C1088:C1093)</f>
        <v>11.2</v>
      </c>
      <c r="D1087" s="158">
        <f>SUM(D1088:D1093)</f>
        <v>4.4000000000000004</v>
      </c>
      <c r="E1087" s="99">
        <f t="shared" si="78"/>
        <v>-6.7999999999999989</v>
      </c>
      <c r="F1087" s="35">
        <f t="shared" si="79"/>
        <v>-60.714285714285708</v>
      </c>
      <c r="G1087" s="101">
        <v>2150509</v>
      </c>
      <c r="H1087" s="102" t="s">
        <v>1030</v>
      </c>
      <c r="I1087" s="98"/>
    </row>
    <row r="1088" spans="1:9" ht="20.25" hidden="1" customHeight="1">
      <c r="A1088" s="110">
        <v>2150801</v>
      </c>
      <c r="B1088" s="111" t="s">
        <v>82</v>
      </c>
      <c r="C1088" s="120">
        <f>I1101</f>
        <v>0</v>
      </c>
      <c r="D1088" s="120"/>
      <c r="E1088" s="113">
        <f t="shared" si="78"/>
        <v>0</v>
      </c>
      <c r="F1088" s="114" t="str">
        <f t="shared" si="79"/>
        <v xml:space="preserve"> </v>
      </c>
      <c r="G1088" s="101">
        <v>2150510</v>
      </c>
      <c r="H1088" s="102" t="s">
        <v>1031</v>
      </c>
      <c r="I1088" s="98"/>
    </row>
    <row r="1089" spans="1:9" ht="20.25" hidden="1" customHeight="1">
      <c r="A1089" s="110">
        <v>2150802</v>
      </c>
      <c r="B1089" s="111" t="s">
        <v>83</v>
      </c>
      <c r="C1089" s="120">
        <f>I1102</f>
        <v>0</v>
      </c>
      <c r="D1089" s="120"/>
      <c r="E1089" s="113">
        <f t="shared" si="78"/>
        <v>0</v>
      </c>
      <c r="F1089" s="114" t="str">
        <f t="shared" si="79"/>
        <v xml:space="preserve"> </v>
      </c>
      <c r="G1089" s="101">
        <v>2150511</v>
      </c>
      <c r="H1089" s="102" t="s">
        <v>1032</v>
      </c>
      <c r="I1089" s="98"/>
    </row>
    <row r="1090" spans="1:9" ht="20.25" hidden="1" customHeight="1">
      <c r="A1090" s="110">
        <v>2150803</v>
      </c>
      <c r="B1090" s="111" t="s">
        <v>84</v>
      </c>
      <c r="C1090" s="120">
        <f>I1103</f>
        <v>0</v>
      </c>
      <c r="D1090" s="120"/>
      <c r="E1090" s="113">
        <f t="shared" si="78"/>
        <v>0</v>
      </c>
      <c r="F1090" s="114" t="str">
        <f t="shared" si="79"/>
        <v xml:space="preserve"> </v>
      </c>
      <c r="G1090" s="101">
        <v>2150513</v>
      </c>
      <c r="H1090" s="102" t="s">
        <v>962</v>
      </c>
      <c r="I1090" s="98"/>
    </row>
    <row r="1091" spans="1:9" ht="20.25" hidden="1" customHeight="1">
      <c r="A1091" s="110">
        <v>2150804</v>
      </c>
      <c r="B1091" s="111" t="s">
        <v>1033</v>
      </c>
      <c r="C1091" s="120">
        <f>I1104</f>
        <v>0</v>
      </c>
      <c r="D1091" s="120"/>
      <c r="E1091" s="113">
        <f t="shared" si="78"/>
        <v>0</v>
      </c>
      <c r="F1091" s="114" t="str">
        <f t="shared" si="79"/>
        <v xml:space="preserve"> </v>
      </c>
      <c r="G1091" s="101">
        <v>2150515</v>
      </c>
      <c r="H1091" s="102" t="s">
        <v>1034</v>
      </c>
      <c r="I1091" s="98"/>
    </row>
    <row r="1092" spans="1:9" ht="20.25" customHeight="1">
      <c r="A1092" s="42">
        <v>2150805</v>
      </c>
      <c r="B1092" s="43" t="s">
        <v>1035</v>
      </c>
      <c r="C1092" s="160">
        <v>11.2</v>
      </c>
      <c r="D1092" s="160">
        <v>4.4000000000000004</v>
      </c>
      <c r="E1092" s="103">
        <f t="shared" si="78"/>
        <v>-6.7999999999999989</v>
      </c>
      <c r="F1092" s="37">
        <f t="shared" si="79"/>
        <v>-60.714285714285708</v>
      </c>
      <c r="G1092" s="101">
        <v>2150599</v>
      </c>
      <c r="H1092" s="102" t="s">
        <v>1021</v>
      </c>
      <c r="I1092" s="98"/>
    </row>
    <row r="1093" spans="1:9" ht="20.25" hidden="1" customHeight="1">
      <c r="A1093" s="110">
        <v>2150899</v>
      </c>
      <c r="B1093" s="111" t="s">
        <v>1036</v>
      </c>
      <c r="C1093" s="120">
        <f>I1106</f>
        <v>0</v>
      </c>
      <c r="D1093" s="120"/>
      <c r="E1093" s="113">
        <f t="shared" si="78"/>
        <v>0</v>
      </c>
      <c r="F1093" s="114" t="str">
        <f t="shared" si="79"/>
        <v xml:space="preserve"> </v>
      </c>
      <c r="G1093" s="100">
        <v>21507</v>
      </c>
      <c r="H1093" s="100" t="s">
        <v>1037</v>
      </c>
      <c r="I1093" s="98"/>
    </row>
    <row r="1094" spans="1:9" ht="20.25" hidden="1" customHeight="1">
      <c r="A1094" s="116">
        <v>21599</v>
      </c>
      <c r="B1094" s="116" t="s">
        <v>1038</v>
      </c>
      <c r="C1094" s="121">
        <f>SUM(C1095:C1099)</f>
        <v>0</v>
      </c>
      <c r="D1094" s="121">
        <f>SUM(D1095:D1099)</f>
        <v>0</v>
      </c>
      <c r="E1094" s="118">
        <f t="shared" si="78"/>
        <v>0</v>
      </c>
      <c r="F1094" s="119" t="str">
        <f t="shared" si="79"/>
        <v xml:space="preserve"> </v>
      </c>
      <c r="G1094" s="101">
        <v>2150701</v>
      </c>
      <c r="H1094" s="102" t="s">
        <v>82</v>
      </c>
      <c r="I1094" s="98"/>
    </row>
    <row r="1095" spans="1:9" ht="20.25" hidden="1" customHeight="1">
      <c r="A1095" s="110">
        <v>2159901</v>
      </c>
      <c r="B1095" s="111" t="s">
        <v>1039</v>
      </c>
      <c r="C1095" s="120">
        <f>I1108</f>
        <v>0</v>
      </c>
      <c r="D1095" s="120"/>
      <c r="E1095" s="113">
        <f t="shared" ref="E1095:E1158" si="83">D1095-C1095</f>
        <v>0</v>
      </c>
      <c r="F1095" s="114" t="str">
        <f t="shared" ref="F1095:F1158" si="84">IF(C1095&lt;&gt;0,E1095/C1095*100," ")</f>
        <v xml:space="preserve"> </v>
      </c>
      <c r="G1095" s="101">
        <v>2150702</v>
      </c>
      <c r="H1095" s="102" t="s">
        <v>83</v>
      </c>
      <c r="I1095" s="98"/>
    </row>
    <row r="1096" spans="1:9" ht="20.25" hidden="1" customHeight="1">
      <c r="A1096" s="110">
        <v>2159904</v>
      </c>
      <c r="B1096" s="111" t="s">
        <v>1040</v>
      </c>
      <c r="C1096" s="120">
        <f>I1109</f>
        <v>0</v>
      </c>
      <c r="D1096" s="120"/>
      <c r="E1096" s="113">
        <f t="shared" si="83"/>
        <v>0</v>
      </c>
      <c r="F1096" s="114" t="str">
        <f t="shared" si="84"/>
        <v xml:space="preserve"> </v>
      </c>
      <c r="G1096" s="101">
        <v>2150703</v>
      </c>
      <c r="H1096" s="102" t="s">
        <v>84</v>
      </c>
      <c r="I1096" s="98"/>
    </row>
    <row r="1097" spans="1:9" ht="20.25" hidden="1" customHeight="1">
      <c r="A1097" s="110">
        <v>2159905</v>
      </c>
      <c r="B1097" s="111" t="s">
        <v>1041</v>
      </c>
      <c r="C1097" s="120">
        <f>I1110</f>
        <v>0</v>
      </c>
      <c r="D1097" s="120"/>
      <c r="E1097" s="113">
        <f t="shared" si="83"/>
        <v>0</v>
      </c>
      <c r="F1097" s="114" t="str">
        <f t="shared" si="84"/>
        <v xml:space="preserve"> </v>
      </c>
      <c r="G1097" s="101">
        <v>2150704</v>
      </c>
      <c r="H1097" s="102" t="s">
        <v>1024</v>
      </c>
      <c r="I1097" s="98"/>
    </row>
    <row r="1098" spans="1:9" ht="20.25" hidden="1" customHeight="1">
      <c r="A1098" s="110">
        <v>2159906</v>
      </c>
      <c r="B1098" s="111" t="s">
        <v>1042</v>
      </c>
      <c r="C1098" s="120">
        <f>I1111</f>
        <v>0</v>
      </c>
      <c r="D1098" s="120"/>
      <c r="E1098" s="113">
        <f t="shared" si="83"/>
        <v>0</v>
      </c>
      <c r="F1098" s="114" t="str">
        <f t="shared" si="84"/>
        <v xml:space="preserve"> </v>
      </c>
      <c r="G1098" s="101">
        <v>2150705</v>
      </c>
      <c r="H1098" s="102" t="s">
        <v>1026</v>
      </c>
      <c r="I1098" s="98"/>
    </row>
    <row r="1099" spans="1:9" ht="20.25" hidden="1" customHeight="1">
      <c r="A1099" s="110">
        <v>2159999</v>
      </c>
      <c r="B1099" s="111" t="s">
        <v>1043</v>
      </c>
      <c r="C1099" s="120">
        <f>I1112</f>
        <v>0</v>
      </c>
      <c r="D1099" s="120"/>
      <c r="E1099" s="113">
        <f t="shared" si="83"/>
        <v>0</v>
      </c>
      <c r="F1099" s="114" t="str">
        <f t="shared" si="84"/>
        <v xml:space="preserve"> </v>
      </c>
      <c r="G1099" s="101">
        <v>2150799</v>
      </c>
      <c r="H1099" s="102" t="s">
        <v>1027</v>
      </c>
      <c r="I1099" s="98"/>
    </row>
    <row r="1100" spans="1:9" ht="20.25" hidden="1" customHeight="1">
      <c r="A1100" s="116">
        <v>216</v>
      </c>
      <c r="B1100" s="116" t="s">
        <v>1044</v>
      </c>
      <c r="C1100" s="117">
        <f>C1101+C1111+C1117</f>
        <v>0</v>
      </c>
      <c r="D1100" s="117">
        <f>D1101+D1111+D1117</f>
        <v>0</v>
      </c>
      <c r="E1100" s="118">
        <f t="shared" si="83"/>
        <v>0</v>
      </c>
      <c r="F1100" s="119" t="str">
        <f t="shared" si="84"/>
        <v xml:space="preserve"> </v>
      </c>
      <c r="G1100" s="100">
        <v>21508</v>
      </c>
      <c r="H1100" s="100" t="s">
        <v>1029</v>
      </c>
      <c r="I1100" s="98"/>
    </row>
    <row r="1101" spans="1:9" ht="20.25" hidden="1" customHeight="1">
      <c r="A1101" s="116">
        <v>21602</v>
      </c>
      <c r="B1101" s="116" t="s">
        <v>1045</v>
      </c>
      <c r="C1101" s="117">
        <f>SUM(C1102:C1110)</f>
        <v>0</v>
      </c>
      <c r="D1101" s="117">
        <f>SUM(D1102:D1110)</f>
        <v>0</v>
      </c>
      <c r="E1101" s="118">
        <f t="shared" si="83"/>
        <v>0</v>
      </c>
      <c r="F1101" s="119" t="str">
        <f t="shared" si="84"/>
        <v xml:space="preserve"> </v>
      </c>
      <c r="G1101" s="101">
        <v>2150801</v>
      </c>
      <c r="H1101" s="102" t="s">
        <v>82</v>
      </c>
      <c r="I1101" s="98"/>
    </row>
    <row r="1102" spans="1:9" ht="20.25" hidden="1" customHeight="1">
      <c r="A1102" s="110">
        <v>2160201</v>
      </c>
      <c r="B1102" s="111" t="s">
        <v>82</v>
      </c>
      <c r="C1102" s="112">
        <f t="shared" ref="C1102:C1110" si="85">I1115</f>
        <v>0</v>
      </c>
      <c r="D1102" s="112"/>
      <c r="E1102" s="113">
        <f t="shared" si="83"/>
        <v>0</v>
      </c>
      <c r="F1102" s="114" t="str">
        <f t="shared" si="84"/>
        <v xml:space="preserve"> </v>
      </c>
      <c r="G1102" s="101">
        <v>2150802</v>
      </c>
      <c r="H1102" s="102" t="s">
        <v>83</v>
      </c>
      <c r="I1102" s="98"/>
    </row>
    <row r="1103" spans="1:9" ht="20.25" hidden="1" customHeight="1">
      <c r="A1103" s="110">
        <v>2160202</v>
      </c>
      <c r="B1103" s="111" t="s">
        <v>83</v>
      </c>
      <c r="C1103" s="112">
        <f t="shared" si="85"/>
        <v>0</v>
      </c>
      <c r="D1103" s="112"/>
      <c r="E1103" s="113">
        <f t="shared" si="83"/>
        <v>0</v>
      </c>
      <c r="F1103" s="114" t="str">
        <f t="shared" si="84"/>
        <v xml:space="preserve"> </v>
      </c>
      <c r="G1103" s="101">
        <v>2150803</v>
      </c>
      <c r="H1103" s="102" t="s">
        <v>84</v>
      </c>
      <c r="I1103" s="98"/>
    </row>
    <row r="1104" spans="1:9" ht="20.25" hidden="1" customHeight="1">
      <c r="A1104" s="110">
        <v>2160203</v>
      </c>
      <c r="B1104" s="111" t="s">
        <v>84</v>
      </c>
      <c r="C1104" s="112">
        <f t="shared" si="85"/>
        <v>0</v>
      </c>
      <c r="D1104" s="112"/>
      <c r="E1104" s="113">
        <f t="shared" si="83"/>
        <v>0</v>
      </c>
      <c r="F1104" s="114" t="str">
        <f t="shared" si="84"/>
        <v xml:space="preserve"> </v>
      </c>
      <c r="G1104" s="101">
        <v>2150804</v>
      </c>
      <c r="H1104" s="102" t="s">
        <v>1033</v>
      </c>
      <c r="I1104" s="98"/>
    </row>
    <row r="1105" spans="1:9" ht="20.25" hidden="1" customHeight="1">
      <c r="A1105" s="110">
        <v>2160216</v>
      </c>
      <c r="B1105" s="111" t="s">
        <v>1046</v>
      </c>
      <c r="C1105" s="112">
        <f t="shared" si="85"/>
        <v>0</v>
      </c>
      <c r="D1105" s="112"/>
      <c r="E1105" s="113">
        <f t="shared" si="83"/>
        <v>0</v>
      </c>
      <c r="F1105" s="114" t="str">
        <f t="shared" si="84"/>
        <v xml:space="preserve"> </v>
      </c>
      <c r="G1105" s="101">
        <v>2150805</v>
      </c>
      <c r="H1105" s="102" t="s">
        <v>1035</v>
      </c>
      <c r="I1105" s="98"/>
    </row>
    <row r="1106" spans="1:9" ht="20.25" hidden="1" customHeight="1">
      <c r="A1106" s="110">
        <v>2160217</v>
      </c>
      <c r="B1106" s="111" t="s">
        <v>1047</v>
      </c>
      <c r="C1106" s="112">
        <f t="shared" si="85"/>
        <v>0</v>
      </c>
      <c r="D1106" s="112"/>
      <c r="E1106" s="113">
        <f t="shared" si="83"/>
        <v>0</v>
      </c>
      <c r="F1106" s="114" t="str">
        <f t="shared" si="84"/>
        <v xml:space="preserve"> </v>
      </c>
      <c r="G1106" s="101">
        <v>2150899</v>
      </c>
      <c r="H1106" s="102" t="s">
        <v>1036</v>
      </c>
      <c r="I1106" s="98"/>
    </row>
    <row r="1107" spans="1:9" ht="20.25" hidden="1" customHeight="1">
      <c r="A1107" s="110">
        <v>2160218</v>
      </c>
      <c r="B1107" s="111" t="s">
        <v>1048</v>
      </c>
      <c r="C1107" s="112">
        <f t="shared" si="85"/>
        <v>0</v>
      </c>
      <c r="D1107" s="112"/>
      <c r="E1107" s="113">
        <f t="shared" si="83"/>
        <v>0</v>
      </c>
      <c r="F1107" s="114" t="str">
        <f t="shared" si="84"/>
        <v xml:space="preserve"> </v>
      </c>
      <c r="G1107" s="100">
        <v>21599</v>
      </c>
      <c r="H1107" s="100" t="s">
        <v>1038</v>
      </c>
      <c r="I1107" s="98"/>
    </row>
    <row r="1108" spans="1:9" ht="20.25" hidden="1" customHeight="1">
      <c r="A1108" s="110">
        <v>2160219</v>
      </c>
      <c r="B1108" s="111" t="s">
        <v>1049</v>
      </c>
      <c r="C1108" s="112">
        <f t="shared" si="85"/>
        <v>0</v>
      </c>
      <c r="D1108" s="112"/>
      <c r="E1108" s="113">
        <f t="shared" si="83"/>
        <v>0</v>
      </c>
      <c r="F1108" s="114" t="str">
        <f t="shared" si="84"/>
        <v xml:space="preserve"> </v>
      </c>
      <c r="G1108" s="101">
        <v>2159901</v>
      </c>
      <c r="H1108" s="102" t="s">
        <v>1039</v>
      </c>
      <c r="I1108" s="98"/>
    </row>
    <row r="1109" spans="1:9" ht="20.25" hidden="1" customHeight="1">
      <c r="A1109" s="110">
        <v>2160250</v>
      </c>
      <c r="B1109" s="111" t="s">
        <v>91</v>
      </c>
      <c r="C1109" s="112">
        <f t="shared" si="85"/>
        <v>0</v>
      </c>
      <c r="D1109" s="112"/>
      <c r="E1109" s="113">
        <f t="shared" si="83"/>
        <v>0</v>
      </c>
      <c r="F1109" s="114" t="str">
        <f t="shared" si="84"/>
        <v xml:space="preserve"> </v>
      </c>
      <c r="G1109" s="101">
        <v>2159904</v>
      </c>
      <c r="H1109" s="102" t="s">
        <v>1040</v>
      </c>
      <c r="I1109" s="98"/>
    </row>
    <row r="1110" spans="1:9" ht="20.25" hidden="1" customHeight="1">
      <c r="A1110" s="110">
        <v>2160299</v>
      </c>
      <c r="B1110" s="111" t="s">
        <v>1050</v>
      </c>
      <c r="C1110" s="112">
        <f t="shared" si="85"/>
        <v>0</v>
      </c>
      <c r="D1110" s="112"/>
      <c r="E1110" s="113">
        <f t="shared" si="83"/>
        <v>0</v>
      </c>
      <c r="F1110" s="114" t="str">
        <f t="shared" si="84"/>
        <v xml:space="preserve"> </v>
      </c>
      <c r="G1110" s="101">
        <v>2159905</v>
      </c>
      <c r="H1110" s="102" t="s">
        <v>1041</v>
      </c>
      <c r="I1110" s="98"/>
    </row>
    <row r="1111" spans="1:9" ht="20.25" hidden="1" customHeight="1">
      <c r="A1111" s="116">
        <v>21606</v>
      </c>
      <c r="B1111" s="116" t="s">
        <v>1051</v>
      </c>
      <c r="C1111" s="117">
        <f>SUM(C1112:C1116)</f>
        <v>0</v>
      </c>
      <c r="D1111" s="117">
        <f>SUM(D1112:D1116)</f>
        <v>0</v>
      </c>
      <c r="E1111" s="118">
        <f t="shared" si="83"/>
        <v>0</v>
      </c>
      <c r="F1111" s="119" t="str">
        <f t="shared" si="84"/>
        <v xml:space="preserve"> </v>
      </c>
      <c r="G1111" s="101">
        <v>2159906</v>
      </c>
      <c r="H1111" s="102" t="s">
        <v>1042</v>
      </c>
      <c r="I1111" s="98"/>
    </row>
    <row r="1112" spans="1:9" ht="20.25" hidden="1" customHeight="1">
      <c r="A1112" s="110">
        <v>2160601</v>
      </c>
      <c r="B1112" s="111" t="s">
        <v>82</v>
      </c>
      <c r="C1112" s="120">
        <f>I1125</f>
        <v>0</v>
      </c>
      <c r="D1112" s="120"/>
      <c r="E1112" s="113">
        <f t="shared" si="83"/>
        <v>0</v>
      </c>
      <c r="F1112" s="114" t="str">
        <f t="shared" si="84"/>
        <v xml:space="preserve"> </v>
      </c>
      <c r="G1112" s="101">
        <v>2159999</v>
      </c>
      <c r="H1112" s="102" t="s">
        <v>1043</v>
      </c>
      <c r="I1112" s="98"/>
    </row>
    <row r="1113" spans="1:9" ht="20.25" hidden="1" customHeight="1">
      <c r="A1113" s="110">
        <v>2160602</v>
      </c>
      <c r="B1113" s="111" t="s">
        <v>83</v>
      </c>
      <c r="C1113" s="120">
        <f>I1126</f>
        <v>0</v>
      </c>
      <c r="D1113" s="120"/>
      <c r="E1113" s="113">
        <f t="shared" si="83"/>
        <v>0</v>
      </c>
      <c r="F1113" s="114" t="str">
        <f t="shared" si="84"/>
        <v xml:space="preserve"> </v>
      </c>
      <c r="G1113" s="100">
        <v>216</v>
      </c>
      <c r="H1113" s="100" t="s">
        <v>1044</v>
      </c>
      <c r="I1113" s="98"/>
    </row>
    <row r="1114" spans="1:9" ht="20.25" hidden="1" customHeight="1">
      <c r="A1114" s="110">
        <v>2160603</v>
      </c>
      <c r="B1114" s="111" t="s">
        <v>84</v>
      </c>
      <c r="C1114" s="120">
        <f>I1127</f>
        <v>0</v>
      </c>
      <c r="D1114" s="120"/>
      <c r="E1114" s="113">
        <f t="shared" si="83"/>
        <v>0</v>
      </c>
      <c r="F1114" s="114" t="str">
        <f t="shared" si="84"/>
        <v xml:space="preserve"> </v>
      </c>
      <c r="G1114" s="100">
        <v>21602</v>
      </c>
      <c r="H1114" s="100" t="s">
        <v>1045</v>
      </c>
      <c r="I1114" s="98"/>
    </row>
    <row r="1115" spans="1:9" ht="20.25" hidden="1" customHeight="1">
      <c r="A1115" s="110">
        <v>2160607</v>
      </c>
      <c r="B1115" s="111" t="s">
        <v>1052</v>
      </c>
      <c r="C1115" s="120">
        <f>I1128</f>
        <v>0</v>
      </c>
      <c r="D1115" s="120"/>
      <c r="E1115" s="113">
        <f t="shared" si="83"/>
        <v>0</v>
      </c>
      <c r="F1115" s="114" t="str">
        <f t="shared" si="84"/>
        <v xml:space="preserve"> </v>
      </c>
      <c r="G1115" s="101">
        <v>2160201</v>
      </c>
      <c r="H1115" s="102" t="s">
        <v>82</v>
      </c>
      <c r="I1115" s="98"/>
    </row>
    <row r="1116" spans="1:9" ht="20.25" hidden="1" customHeight="1">
      <c r="A1116" s="110">
        <v>2160699</v>
      </c>
      <c r="B1116" s="111" t="s">
        <v>1053</v>
      </c>
      <c r="C1116" s="120">
        <f>I1129</f>
        <v>0</v>
      </c>
      <c r="D1116" s="120"/>
      <c r="E1116" s="113">
        <f t="shared" si="83"/>
        <v>0</v>
      </c>
      <c r="F1116" s="114" t="str">
        <f t="shared" si="84"/>
        <v xml:space="preserve"> </v>
      </c>
      <c r="G1116" s="101">
        <v>2160202</v>
      </c>
      <c r="H1116" s="102" t="s">
        <v>83</v>
      </c>
      <c r="I1116" s="98"/>
    </row>
    <row r="1117" spans="1:9" ht="20.25" hidden="1" customHeight="1">
      <c r="A1117" s="116">
        <v>21699</v>
      </c>
      <c r="B1117" s="116" t="s">
        <v>1054</v>
      </c>
      <c r="C1117" s="117">
        <f>SUM(C1118:C1119)</f>
        <v>0</v>
      </c>
      <c r="D1117" s="117">
        <f>SUM(D1118:D1119)</f>
        <v>0</v>
      </c>
      <c r="E1117" s="118">
        <f t="shared" si="83"/>
        <v>0</v>
      </c>
      <c r="F1117" s="119" t="str">
        <f t="shared" si="84"/>
        <v xml:space="preserve"> </v>
      </c>
      <c r="G1117" s="101">
        <v>2160203</v>
      </c>
      <c r="H1117" s="102" t="s">
        <v>84</v>
      </c>
      <c r="I1117" s="98"/>
    </row>
    <row r="1118" spans="1:9" ht="20.25" hidden="1" customHeight="1">
      <c r="A1118" s="110">
        <v>2169901</v>
      </c>
      <c r="B1118" s="111" t="s">
        <v>1055</v>
      </c>
      <c r="C1118" s="120">
        <f>I1131</f>
        <v>0</v>
      </c>
      <c r="D1118" s="120"/>
      <c r="E1118" s="113">
        <f t="shared" si="83"/>
        <v>0</v>
      </c>
      <c r="F1118" s="114" t="str">
        <f t="shared" si="84"/>
        <v xml:space="preserve"> </v>
      </c>
      <c r="G1118" s="101">
        <v>2160216</v>
      </c>
      <c r="H1118" s="102" t="s">
        <v>1046</v>
      </c>
      <c r="I1118" s="98"/>
    </row>
    <row r="1119" spans="1:9" ht="20.25" hidden="1" customHeight="1">
      <c r="A1119" s="110">
        <v>2169999</v>
      </c>
      <c r="B1119" s="111" t="s">
        <v>1056</v>
      </c>
      <c r="C1119" s="120">
        <f>I1132</f>
        <v>0</v>
      </c>
      <c r="D1119" s="120"/>
      <c r="E1119" s="113">
        <f t="shared" si="83"/>
        <v>0</v>
      </c>
      <c r="F1119" s="114" t="str">
        <f t="shared" si="84"/>
        <v xml:space="preserve"> </v>
      </c>
      <c r="G1119" s="101">
        <v>2160217</v>
      </c>
      <c r="H1119" s="102" t="s">
        <v>1047</v>
      </c>
      <c r="I1119" s="98"/>
    </row>
    <row r="1120" spans="1:9" ht="20.25" hidden="1" customHeight="1">
      <c r="A1120" s="116">
        <v>217</v>
      </c>
      <c r="B1120" s="116" t="s">
        <v>1057</v>
      </c>
      <c r="C1120" s="117">
        <f>C1121+C1128+C1138+C1144+C1147</f>
        <v>0</v>
      </c>
      <c r="D1120" s="117">
        <f>D1121+D1128+D1138+D1144+D1147</f>
        <v>0</v>
      </c>
      <c r="E1120" s="118">
        <f t="shared" si="83"/>
        <v>0</v>
      </c>
      <c r="F1120" s="119" t="str">
        <f t="shared" si="84"/>
        <v xml:space="preserve"> </v>
      </c>
      <c r="G1120" s="101">
        <v>2160218</v>
      </c>
      <c r="H1120" s="102" t="s">
        <v>1048</v>
      </c>
      <c r="I1120" s="98"/>
    </row>
    <row r="1121" spans="1:9" ht="20.25" hidden="1" customHeight="1">
      <c r="A1121" s="110">
        <v>21701</v>
      </c>
      <c r="B1121" s="116" t="s">
        <v>1058</v>
      </c>
      <c r="C1121" s="121">
        <f>SUM(C1122:C1127)</f>
        <v>0</v>
      </c>
      <c r="D1121" s="121">
        <f>SUM(D1122:D1127)</f>
        <v>0</v>
      </c>
      <c r="E1121" s="118">
        <f t="shared" si="83"/>
        <v>0</v>
      </c>
      <c r="F1121" s="119" t="str">
        <f t="shared" si="84"/>
        <v xml:space="preserve"> </v>
      </c>
      <c r="G1121" s="101">
        <v>2160219</v>
      </c>
      <c r="H1121" s="102" t="s">
        <v>1049</v>
      </c>
      <c r="I1121" s="98"/>
    </row>
    <row r="1122" spans="1:9" ht="20.25" hidden="1" customHeight="1">
      <c r="A1122" s="110">
        <v>2170101</v>
      </c>
      <c r="B1122" s="111" t="s">
        <v>82</v>
      </c>
      <c r="C1122" s="120">
        <f t="shared" ref="C1122:C1127" si="86">I1135</f>
        <v>0</v>
      </c>
      <c r="D1122" s="120"/>
      <c r="E1122" s="113">
        <f t="shared" si="83"/>
        <v>0</v>
      </c>
      <c r="F1122" s="114" t="str">
        <f t="shared" si="84"/>
        <v xml:space="preserve"> </v>
      </c>
      <c r="G1122" s="101">
        <v>2160250</v>
      </c>
      <c r="H1122" s="102" t="s">
        <v>91</v>
      </c>
      <c r="I1122" s="98"/>
    </row>
    <row r="1123" spans="1:9" ht="20.25" hidden="1" customHeight="1">
      <c r="A1123" s="110">
        <v>2170102</v>
      </c>
      <c r="B1123" s="111" t="s">
        <v>83</v>
      </c>
      <c r="C1123" s="120">
        <f t="shared" si="86"/>
        <v>0</v>
      </c>
      <c r="D1123" s="120"/>
      <c r="E1123" s="113">
        <f t="shared" si="83"/>
        <v>0</v>
      </c>
      <c r="F1123" s="114" t="str">
        <f t="shared" si="84"/>
        <v xml:space="preserve"> </v>
      </c>
      <c r="G1123" s="101">
        <v>2160299</v>
      </c>
      <c r="H1123" s="102" t="s">
        <v>1050</v>
      </c>
      <c r="I1123" s="98"/>
    </row>
    <row r="1124" spans="1:9" ht="20.25" hidden="1" customHeight="1">
      <c r="A1124" s="110">
        <v>2170103</v>
      </c>
      <c r="B1124" s="111" t="s">
        <v>84</v>
      </c>
      <c r="C1124" s="120">
        <f t="shared" si="86"/>
        <v>0</v>
      </c>
      <c r="D1124" s="120"/>
      <c r="E1124" s="113">
        <f t="shared" si="83"/>
        <v>0</v>
      </c>
      <c r="F1124" s="114" t="str">
        <f t="shared" si="84"/>
        <v xml:space="preserve"> </v>
      </c>
      <c r="G1124" s="100">
        <v>21606</v>
      </c>
      <c r="H1124" s="100" t="s">
        <v>1051</v>
      </c>
      <c r="I1124" s="98"/>
    </row>
    <row r="1125" spans="1:9" ht="20.25" hidden="1" customHeight="1">
      <c r="A1125" s="110">
        <v>2170104</v>
      </c>
      <c r="B1125" s="111" t="s">
        <v>1059</v>
      </c>
      <c r="C1125" s="120">
        <f t="shared" si="86"/>
        <v>0</v>
      </c>
      <c r="D1125" s="120"/>
      <c r="E1125" s="113">
        <f t="shared" si="83"/>
        <v>0</v>
      </c>
      <c r="F1125" s="114" t="str">
        <f t="shared" si="84"/>
        <v xml:space="preserve"> </v>
      </c>
      <c r="G1125" s="101">
        <v>2160601</v>
      </c>
      <c r="H1125" s="102" t="s">
        <v>82</v>
      </c>
      <c r="I1125" s="98"/>
    </row>
    <row r="1126" spans="1:9" ht="20.25" hidden="1" customHeight="1">
      <c r="A1126" s="110">
        <v>2170150</v>
      </c>
      <c r="B1126" s="111" t="s">
        <v>91</v>
      </c>
      <c r="C1126" s="120">
        <f t="shared" si="86"/>
        <v>0</v>
      </c>
      <c r="D1126" s="120"/>
      <c r="E1126" s="113">
        <f t="shared" si="83"/>
        <v>0</v>
      </c>
      <c r="F1126" s="114" t="str">
        <f t="shared" si="84"/>
        <v xml:space="preserve"> </v>
      </c>
      <c r="G1126" s="101">
        <v>2160602</v>
      </c>
      <c r="H1126" s="102" t="s">
        <v>83</v>
      </c>
      <c r="I1126" s="98"/>
    </row>
    <row r="1127" spans="1:9" ht="20.25" hidden="1" customHeight="1">
      <c r="A1127" s="110">
        <v>2170199</v>
      </c>
      <c r="B1127" s="111" t="s">
        <v>1060</v>
      </c>
      <c r="C1127" s="120">
        <f t="shared" si="86"/>
        <v>0</v>
      </c>
      <c r="D1127" s="120"/>
      <c r="E1127" s="113">
        <f t="shared" si="83"/>
        <v>0</v>
      </c>
      <c r="F1127" s="114" t="str">
        <f t="shared" si="84"/>
        <v xml:space="preserve"> </v>
      </c>
      <c r="G1127" s="101">
        <v>2160603</v>
      </c>
      <c r="H1127" s="102" t="s">
        <v>84</v>
      </c>
      <c r="I1127" s="98"/>
    </row>
    <row r="1128" spans="1:9" ht="20.25" hidden="1" customHeight="1">
      <c r="A1128" s="110">
        <v>21702</v>
      </c>
      <c r="B1128" s="116" t="s">
        <v>1061</v>
      </c>
      <c r="C1128" s="121">
        <f>SUM(C1129:C1137)</f>
        <v>0</v>
      </c>
      <c r="D1128" s="121">
        <f>SUM(D1129:D1137)</f>
        <v>0</v>
      </c>
      <c r="E1128" s="118">
        <f t="shared" si="83"/>
        <v>0</v>
      </c>
      <c r="F1128" s="119" t="str">
        <f t="shared" si="84"/>
        <v xml:space="preserve"> </v>
      </c>
      <c r="G1128" s="101">
        <v>2160607</v>
      </c>
      <c r="H1128" s="102" t="s">
        <v>1052</v>
      </c>
      <c r="I1128" s="98"/>
    </row>
    <row r="1129" spans="1:9" ht="20.25" hidden="1" customHeight="1">
      <c r="A1129" s="110">
        <v>2170201</v>
      </c>
      <c r="B1129" s="111" t="s">
        <v>1062</v>
      </c>
      <c r="C1129" s="120">
        <f t="shared" ref="C1129:C1137" si="87">I1142</f>
        <v>0</v>
      </c>
      <c r="D1129" s="120"/>
      <c r="E1129" s="113">
        <f t="shared" si="83"/>
        <v>0</v>
      </c>
      <c r="F1129" s="114" t="str">
        <f t="shared" si="84"/>
        <v xml:space="preserve"> </v>
      </c>
      <c r="G1129" s="101">
        <v>2160699</v>
      </c>
      <c r="H1129" s="102" t="s">
        <v>1053</v>
      </c>
      <c r="I1129" s="98"/>
    </row>
    <row r="1130" spans="1:9" ht="20.25" hidden="1" customHeight="1">
      <c r="A1130" s="110">
        <v>2170202</v>
      </c>
      <c r="B1130" s="111" t="s">
        <v>1063</v>
      </c>
      <c r="C1130" s="120">
        <f t="shared" si="87"/>
        <v>0</v>
      </c>
      <c r="D1130" s="120"/>
      <c r="E1130" s="113">
        <f t="shared" si="83"/>
        <v>0</v>
      </c>
      <c r="F1130" s="114" t="str">
        <f t="shared" si="84"/>
        <v xml:space="preserve"> </v>
      </c>
      <c r="G1130" s="100">
        <v>21699</v>
      </c>
      <c r="H1130" s="100" t="s">
        <v>1054</v>
      </c>
      <c r="I1130" s="98"/>
    </row>
    <row r="1131" spans="1:9" ht="20.25" hidden="1" customHeight="1">
      <c r="A1131" s="110">
        <v>2170203</v>
      </c>
      <c r="B1131" s="111" t="s">
        <v>1064</v>
      </c>
      <c r="C1131" s="120">
        <f t="shared" si="87"/>
        <v>0</v>
      </c>
      <c r="D1131" s="120"/>
      <c r="E1131" s="113">
        <f t="shared" si="83"/>
        <v>0</v>
      </c>
      <c r="F1131" s="114" t="str">
        <f t="shared" si="84"/>
        <v xml:space="preserve"> </v>
      </c>
      <c r="G1131" s="101">
        <v>2169901</v>
      </c>
      <c r="H1131" s="102" t="s">
        <v>1055</v>
      </c>
      <c r="I1131" s="98"/>
    </row>
    <row r="1132" spans="1:9" ht="20.25" hidden="1" customHeight="1">
      <c r="A1132" s="110">
        <v>2170204</v>
      </c>
      <c r="B1132" s="111" t="s">
        <v>1065</v>
      </c>
      <c r="C1132" s="120">
        <f t="shared" si="87"/>
        <v>0</v>
      </c>
      <c r="D1132" s="120"/>
      <c r="E1132" s="113">
        <f t="shared" si="83"/>
        <v>0</v>
      </c>
      <c r="F1132" s="114" t="str">
        <f t="shared" si="84"/>
        <v xml:space="preserve"> </v>
      </c>
      <c r="G1132" s="101">
        <v>2169999</v>
      </c>
      <c r="H1132" s="102" t="s">
        <v>1056</v>
      </c>
      <c r="I1132" s="98"/>
    </row>
    <row r="1133" spans="1:9" ht="20.25" hidden="1" customHeight="1">
      <c r="A1133" s="110">
        <v>2170205</v>
      </c>
      <c r="B1133" s="111" t="s">
        <v>1066</v>
      </c>
      <c r="C1133" s="120">
        <f t="shared" si="87"/>
        <v>0</v>
      </c>
      <c r="D1133" s="120"/>
      <c r="E1133" s="113">
        <f t="shared" si="83"/>
        <v>0</v>
      </c>
      <c r="F1133" s="114" t="str">
        <f t="shared" si="84"/>
        <v xml:space="preserve"> </v>
      </c>
      <c r="G1133" s="100">
        <v>217</v>
      </c>
      <c r="H1133" s="100" t="s">
        <v>1057</v>
      </c>
      <c r="I1133" s="98"/>
    </row>
    <row r="1134" spans="1:9" ht="20.25" hidden="1" customHeight="1">
      <c r="A1134" s="110">
        <v>2170206</v>
      </c>
      <c r="B1134" s="111" t="s">
        <v>1067</v>
      </c>
      <c r="C1134" s="120">
        <f t="shared" si="87"/>
        <v>0</v>
      </c>
      <c r="D1134" s="120"/>
      <c r="E1134" s="113">
        <f t="shared" si="83"/>
        <v>0</v>
      </c>
      <c r="F1134" s="114" t="str">
        <f t="shared" si="84"/>
        <v xml:space="preserve"> </v>
      </c>
      <c r="G1134" s="101">
        <v>21701</v>
      </c>
      <c r="H1134" s="100" t="s">
        <v>1058</v>
      </c>
      <c r="I1134" s="98"/>
    </row>
    <row r="1135" spans="1:9" ht="20.25" hidden="1" customHeight="1">
      <c r="A1135" s="110">
        <v>2170207</v>
      </c>
      <c r="B1135" s="111" t="s">
        <v>1068</v>
      </c>
      <c r="C1135" s="120">
        <f t="shared" si="87"/>
        <v>0</v>
      </c>
      <c r="D1135" s="120"/>
      <c r="E1135" s="113">
        <f t="shared" si="83"/>
        <v>0</v>
      </c>
      <c r="F1135" s="114" t="str">
        <f t="shared" si="84"/>
        <v xml:space="preserve"> </v>
      </c>
      <c r="G1135" s="101">
        <v>2170101</v>
      </c>
      <c r="H1135" s="102" t="s">
        <v>82</v>
      </c>
      <c r="I1135" s="98"/>
    </row>
    <row r="1136" spans="1:9" ht="20.25" hidden="1" customHeight="1">
      <c r="A1136" s="110">
        <v>2170208</v>
      </c>
      <c r="B1136" s="111" t="s">
        <v>1069</v>
      </c>
      <c r="C1136" s="120">
        <f t="shared" si="87"/>
        <v>0</v>
      </c>
      <c r="D1136" s="120"/>
      <c r="E1136" s="113">
        <f t="shared" si="83"/>
        <v>0</v>
      </c>
      <c r="F1136" s="114" t="str">
        <f t="shared" si="84"/>
        <v xml:space="preserve"> </v>
      </c>
      <c r="G1136" s="101">
        <v>2170102</v>
      </c>
      <c r="H1136" s="102" t="s">
        <v>83</v>
      </c>
      <c r="I1136" s="98"/>
    </row>
    <row r="1137" spans="1:9" ht="20.25" hidden="1" customHeight="1">
      <c r="A1137" s="110">
        <v>2170299</v>
      </c>
      <c r="B1137" s="111" t="s">
        <v>1070</v>
      </c>
      <c r="C1137" s="120">
        <f t="shared" si="87"/>
        <v>0</v>
      </c>
      <c r="D1137" s="120"/>
      <c r="E1137" s="113">
        <f t="shared" si="83"/>
        <v>0</v>
      </c>
      <c r="F1137" s="114" t="str">
        <f t="shared" si="84"/>
        <v xml:space="preserve"> </v>
      </c>
      <c r="G1137" s="101">
        <v>2170103</v>
      </c>
      <c r="H1137" s="102" t="s">
        <v>84</v>
      </c>
      <c r="I1137" s="98"/>
    </row>
    <row r="1138" spans="1:9" ht="20.25" hidden="1" customHeight="1">
      <c r="A1138" s="110">
        <v>21703</v>
      </c>
      <c r="B1138" s="116" t="s">
        <v>1071</v>
      </c>
      <c r="C1138" s="121">
        <f>SUM(C1139:C1143)</f>
        <v>0</v>
      </c>
      <c r="D1138" s="121">
        <f>SUM(D1139:D1143)</f>
        <v>0</v>
      </c>
      <c r="E1138" s="118">
        <f t="shared" si="83"/>
        <v>0</v>
      </c>
      <c r="F1138" s="119" t="str">
        <f t="shared" si="84"/>
        <v xml:space="preserve"> </v>
      </c>
      <c r="G1138" s="101">
        <v>2170104</v>
      </c>
      <c r="H1138" s="102" t="s">
        <v>1059</v>
      </c>
      <c r="I1138" s="98"/>
    </row>
    <row r="1139" spans="1:9" ht="20.25" hidden="1" customHeight="1">
      <c r="A1139" s="110">
        <v>2170301</v>
      </c>
      <c r="B1139" s="111" t="s">
        <v>1072</v>
      </c>
      <c r="C1139" s="120">
        <f>I1152</f>
        <v>0</v>
      </c>
      <c r="D1139" s="120"/>
      <c r="E1139" s="113">
        <f t="shared" si="83"/>
        <v>0</v>
      </c>
      <c r="F1139" s="114" t="str">
        <f t="shared" si="84"/>
        <v xml:space="preserve"> </v>
      </c>
      <c r="G1139" s="101">
        <v>2170150</v>
      </c>
      <c r="H1139" s="102" t="s">
        <v>91</v>
      </c>
      <c r="I1139" s="98"/>
    </row>
    <row r="1140" spans="1:9" ht="20.25" hidden="1" customHeight="1">
      <c r="A1140" s="110">
        <v>2170302</v>
      </c>
      <c r="B1140" s="111" t="s">
        <v>1073</v>
      </c>
      <c r="C1140" s="120">
        <f>I1153</f>
        <v>0</v>
      </c>
      <c r="D1140" s="120"/>
      <c r="E1140" s="113">
        <f t="shared" si="83"/>
        <v>0</v>
      </c>
      <c r="F1140" s="114" t="str">
        <f t="shared" si="84"/>
        <v xml:space="preserve"> </v>
      </c>
      <c r="G1140" s="101">
        <v>2170199</v>
      </c>
      <c r="H1140" s="102" t="s">
        <v>1060</v>
      </c>
      <c r="I1140" s="98"/>
    </row>
    <row r="1141" spans="1:9" ht="20.25" hidden="1" customHeight="1">
      <c r="A1141" s="110">
        <v>2170303</v>
      </c>
      <c r="B1141" s="111" t="s">
        <v>1074</v>
      </c>
      <c r="C1141" s="120">
        <f>I1154</f>
        <v>0</v>
      </c>
      <c r="D1141" s="120"/>
      <c r="E1141" s="113">
        <f t="shared" si="83"/>
        <v>0</v>
      </c>
      <c r="F1141" s="114" t="str">
        <f t="shared" si="84"/>
        <v xml:space="preserve"> </v>
      </c>
      <c r="G1141" s="101">
        <v>21702</v>
      </c>
      <c r="H1141" s="100" t="s">
        <v>1061</v>
      </c>
      <c r="I1141" s="98"/>
    </row>
    <row r="1142" spans="1:9" ht="20.25" hidden="1" customHeight="1">
      <c r="A1142" s="110">
        <v>2170304</v>
      </c>
      <c r="B1142" s="111" t="s">
        <v>1075</v>
      </c>
      <c r="C1142" s="120">
        <f>I1155</f>
        <v>0</v>
      </c>
      <c r="D1142" s="120"/>
      <c r="E1142" s="113">
        <f t="shared" si="83"/>
        <v>0</v>
      </c>
      <c r="F1142" s="114" t="str">
        <f t="shared" si="84"/>
        <v xml:space="preserve"> </v>
      </c>
      <c r="G1142" s="101">
        <v>2170201</v>
      </c>
      <c r="H1142" s="102" t="s">
        <v>1062</v>
      </c>
      <c r="I1142" s="98"/>
    </row>
    <row r="1143" spans="1:9" ht="20.25" hidden="1" customHeight="1">
      <c r="A1143" s="110">
        <v>2170399</v>
      </c>
      <c r="B1143" s="111" t="s">
        <v>1076</v>
      </c>
      <c r="C1143" s="120">
        <f>I1156</f>
        <v>0</v>
      </c>
      <c r="D1143" s="120"/>
      <c r="E1143" s="113">
        <f t="shared" si="83"/>
        <v>0</v>
      </c>
      <c r="F1143" s="114" t="str">
        <f t="shared" si="84"/>
        <v xml:space="preserve"> </v>
      </c>
      <c r="G1143" s="101">
        <v>2170202</v>
      </c>
      <c r="H1143" s="102" t="s">
        <v>1063</v>
      </c>
      <c r="I1143" s="98"/>
    </row>
    <row r="1144" spans="1:9" ht="20.25" hidden="1" customHeight="1">
      <c r="A1144" s="110">
        <v>21704</v>
      </c>
      <c r="B1144" s="116" t="s">
        <v>1077</v>
      </c>
      <c r="C1144" s="121">
        <f>C1145+C1146</f>
        <v>0</v>
      </c>
      <c r="D1144" s="121">
        <f>D1145+D1146</f>
        <v>0</v>
      </c>
      <c r="E1144" s="118">
        <f t="shared" si="83"/>
        <v>0</v>
      </c>
      <c r="F1144" s="119" t="str">
        <f t="shared" si="84"/>
        <v xml:space="preserve"> </v>
      </c>
      <c r="G1144" s="101">
        <v>2170203</v>
      </c>
      <c r="H1144" s="102" t="s">
        <v>1064</v>
      </c>
      <c r="I1144" s="98"/>
    </row>
    <row r="1145" spans="1:9" ht="20.25" hidden="1" customHeight="1">
      <c r="A1145" s="110">
        <v>2170401</v>
      </c>
      <c r="B1145" s="111" t="s">
        <v>1078</v>
      </c>
      <c r="C1145" s="120">
        <f>I1158</f>
        <v>0</v>
      </c>
      <c r="D1145" s="120"/>
      <c r="E1145" s="113">
        <f t="shared" si="83"/>
        <v>0</v>
      </c>
      <c r="F1145" s="114" t="str">
        <f t="shared" si="84"/>
        <v xml:space="preserve"> </v>
      </c>
      <c r="G1145" s="101">
        <v>2170204</v>
      </c>
      <c r="H1145" s="102" t="s">
        <v>1065</v>
      </c>
      <c r="I1145" s="98"/>
    </row>
    <row r="1146" spans="1:9" ht="20.25" hidden="1" customHeight="1">
      <c r="A1146" s="110">
        <v>2170499</v>
      </c>
      <c r="B1146" s="111" t="s">
        <v>1079</v>
      </c>
      <c r="C1146" s="120">
        <f>I1159</f>
        <v>0</v>
      </c>
      <c r="D1146" s="120"/>
      <c r="E1146" s="113">
        <f t="shared" si="83"/>
        <v>0</v>
      </c>
      <c r="F1146" s="114" t="str">
        <f t="shared" si="84"/>
        <v xml:space="preserve"> </v>
      </c>
      <c r="G1146" s="101">
        <v>2170205</v>
      </c>
      <c r="H1146" s="102" t="s">
        <v>1066</v>
      </c>
      <c r="I1146" s="98"/>
    </row>
    <row r="1147" spans="1:9" ht="20.25" hidden="1" customHeight="1">
      <c r="A1147" s="116">
        <v>21799</v>
      </c>
      <c r="B1147" s="116" t="s">
        <v>1080</v>
      </c>
      <c r="C1147" s="117">
        <f>C1148</f>
        <v>0</v>
      </c>
      <c r="D1147" s="117">
        <f>D1148</f>
        <v>0</v>
      </c>
      <c r="E1147" s="118">
        <f t="shared" si="83"/>
        <v>0</v>
      </c>
      <c r="F1147" s="119" t="str">
        <f t="shared" si="84"/>
        <v xml:space="preserve"> </v>
      </c>
      <c r="G1147" s="101">
        <v>2170206</v>
      </c>
      <c r="H1147" s="102" t="s">
        <v>1067</v>
      </c>
      <c r="I1147" s="98"/>
    </row>
    <row r="1148" spans="1:9" ht="20.25" hidden="1" customHeight="1">
      <c r="A1148" s="110">
        <v>2179999</v>
      </c>
      <c r="B1148" s="111" t="s">
        <v>1081</v>
      </c>
      <c r="C1148" s="112">
        <f>I1161</f>
        <v>0</v>
      </c>
      <c r="D1148" s="112"/>
      <c r="E1148" s="113">
        <f t="shared" si="83"/>
        <v>0</v>
      </c>
      <c r="F1148" s="114" t="str">
        <f t="shared" si="84"/>
        <v xml:space="preserve"> </v>
      </c>
      <c r="G1148" s="101">
        <v>2170207</v>
      </c>
      <c r="H1148" s="102" t="s">
        <v>1068</v>
      </c>
      <c r="I1148" s="98"/>
    </row>
    <row r="1149" spans="1:9" ht="20.25" hidden="1" customHeight="1">
      <c r="A1149" s="116">
        <v>219</v>
      </c>
      <c r="B1149" s="116" t="s">
        <v>1082</v>
      </c>
      <c r="C1149" s="121">
        <f>SUM(C1150:C1158)</f>
        <v>0</v>
      </c>
      <c r="D1149" s="121">
        <f>SUM(D1150:D1158)</f>
        <v>0</v>
      </c>
      <c r="E1149" s="118">
        <f t="shared" si="83"/>
        <v>0</v>
      </c>
      <c r="F1149" s="119" t="str">
        <f t="shared" si="84"/>
        <v xml:space="preserve"> </v>
      </c>
      <c r="G1149" s="101">
        <v>2170208</v>
      </c>
      <c r="H1149" s="102" t="s">
        <v>1069</v>
      </c>
      <c r="I1149" s="98"/>
    </row>
    <row r="1150" spans="1:9" ht="20.25" hidden="1" customHeight="1">
      <c r="A1150" s="110">
        <v>21901</v>
      </c>
      <c r="B1150" s="116" t="s">
        <v>1083</v>
      </c>
      <c r="C1150" s="120">
        <f t="shared" ref="C1150:C1158" si="88">I1163</f>
        <v>0</v>
      </c>
      <c r="D1150" s="120"/>
      <c r="E1150" s="113">
        <f t="shared" si="83"/>
        <v>0</v>
      </c>
      <c r="F1150" s="114" t="str">
        <f t="shared" si="84"/>
        <v xml:space="preserve"> </v>
      </c>
      <c r="G1150" s="101">
        <v>2170299</v>
      </c>
      <c r="H1150" s="102" t="s">
        <v>1070</v>
      </c>
      <c r="I1150" s="98"/>
    </row>
    <row r="1151" spans="1:9" ht="20.25" hidden="1" customHeight="1">
      <c r="A1151" s="110">
        <v>21902</v>
      </c>
      <c r="B1151" s="116" t="s">
        <v>1084</v>
      </c>
      <c r="C1151" s="120">
        <f t="shared" si="88"/>
        <v>0</v>
      </c>
      <c r="D1151" s="120"/>
      <c r="E1151" s="113">
        <f t="shared" si="83"/>
        <v>0</v>
      </c>
      <c r="F1151" s="114" t="str">
        <f t="shared" si="84"/>
        <v xml:space="preserve"> </v>
      </c>
      <c r="G1151" s="101">
        <v>21703</v>
      </c>
      <c r="H1151" s="100" t="s">
        <v>1071</v>
      </c>
      <c r="I1151" s="98"/>
    </row>
    <row r="1152" spans="1:9" ht="20.25" hidden="1" customHeight="1">
      <c r="A1152" s="110">
        <v>21903</v>
      </c>
      <c r="B1152" s="116" t="s">
        <v>1085</v>
      </c>
      <c r="C1152" s="120">
        <f t="shared" si="88"/>
        <v>0</v>
      </c>
      <c r="D1152" s="120"/>
      <c r="E1152" s="113">
        <f t="shared" si="83"/>
        <v>0</v>
      </c>
      <c r="F1152" s="114" t="str">
        <f t="shared" si="84"/>
        <v xml:space="preserve"> </v>
      </c>
      <c r="G1152" s="101">
        <v>2170301</v>
      </c>
      <c r="H1152" s="102" t="s">
        <v>1072</v>
      </c>
      <c r="I1152" s="98"/>
    </row>
    <row r="1153" spans="1:9" ht="20.25" hidden="1" customHeight="1">
      <c r="A1153" s="110">
        <v>21904</v>
      </c>
      <c r="B1153" s="116" t="s">
        <v>1086</v>
      </c>
      <c r="C1153" s="120">
        <f t="shared" si="88"/>
        <v>0</v>
      </c>
      <c r="D1153" s="120"/>
      <c r="E1153" s="113">
        <f t="shared" si="83"/>
        <v>0</v>
      </c>
      <c r="F1153" s="114" t="str">
        <f t="shared" si="84"/>
        <v xml:space="preserve"> </v>
      </c>
      <c r="G1153" s="101">
        <v>2170302</v>
      </c>
      <c r="H1153" s="102" t="s">
        <v>1073</v>
      </c>
      <c r="I1153" s="98"/>
    </row>
    <row r="1154" spans="1:9" ht="20.25" hidden="1" customHeight="1">
      <c r="A1154" s="110">
        <v>21905</v>
      </c>
      <c r="B1154" s="116" t="s">
        <v>1087</v>
      </c>
      <c r="C1154" s="120">
        <f t="shared" si="88"/>
        <v>0</v>
      </c>
      <c r="D1154" s="120"/>
      <c r="E1154" s="113">
        <f t="shared" si="83"/>
        <v>0</v>
      </c>
      <c r="F1154" s="114" t="str">
        <f t="shared" si="84"/>
        <v xml:space="preserve"> </v>
      </c>
      <c r="G1154" s="101">
        <v>2170303</v>
      </c>
      <c r="H1154" s="102" t="s">
        <v>1074</v>
      </c>
      <c r="I1154" s="98"/>
    </row>
    <row r="1155" spans="1:9" ht="20.25" hidden="1" customHeight="1">
      <c r="A1155" s="110">
        <v>21906</v>
      </c>
      <c r="B1155" s="116" t="s">
        <v>1088</v>
      </c>
      <c r="C1155" s="120">
        <f t="shared" si="88"/>
        <v>0</v>
      </c>
      <c r="D1155" s="120"/>
      <c r="E1155" s="113">
        <f t="shared" si="83"/>
        <v>0</v>
      </c>
      <c r="F1155" s="114" t="str">
        <f t="shared" si="84"/>
        <v xml:space="preserve"> </v>
      </c>
      <c r="G1155" s="101">
        <v>2170304</v>
      </c>
      <c r="H1155" s="102" t="s">
        <v>1075</v>
      </c>
      <c r="I1155" s="98"/>
    </row>
    <row r="1156" spans="1:9" ht="20.25" hidden="1" customHeight="1">
      <c r="A1156" s="110">
        <v>21907</v>
      </c>
      <c r="B1156" s="116" t="s">
        <v>1089</v>
      </c>
      <c r="C1156" s="120">
        <f t="shared" si="88"/>
        <v>0</v>
      </c>
      <c r="D1156" s="120"/>
      <c r="E1156" s="113">
        <f t="shared" si="83"/>
        <v>0</v>
      </c>
      <c r="F1156" s="114" t="str">
        <f t="shared" si="84"/>
        <v xml:space="preserve"> </v>
      </c>
      <c r="G1156" s="101">
        <v>2170399</v>
      </c>
      <c r="H1156" s="102" t="s">
        <v>1076</v>
      </c>
      <c r="I1156" s="98"/>
    </row>
    <row r="1157" spans="1:9" ht="20.25" hidden="1" customHeight="1">
      <c r="A1157" s="110">
        <v>21908</v>
      </c>
      <c r="B1157" s="116" t="s">
        <v>1090</v>
      </c>
      <c r="C1157" s="120">
        <f t="shared" si="88"/>
        <v>0</v>
      </c>
      <c r="D1157" s="120"/>
      <c r="E1157" s="113">
        <f t="shared" si="83"/>
        <v>0</v>
      </c>
      <c r="F1157" s="114" t="str">
        <f t="shared" si="84"/>
        <v xml:space="preserve"> </v>
      </c>
      <c r="G1157" s="101">
        <v>21704</v>
      </c>
      <c r="H1157" s="100" t="s">
        <v>1077</v>
      </c>
      <c r="I1157" s="98"/>
    </row>
    <row r="1158" spans="1:9" ht="20.25" hidden="1" customHeight="1">
      <c r="A1158" s="110">
        <v>21999</v>
      </c>
      <c r="B1158" s="116" t="s">
        <v>1091</v>
      </c>
      <c r="C1158" s="120">
        <f t="shared" si="88"/>
        <v>0</v>
      </c>
      <c r="D1158" s="120"/>
      <c r="E1158" s="113">
        <f t="shared" si="83"/>
        <v>0</v>
      </c>
      <c r="F1158" s="114" t="str">
        <f t="shared" si="84"/>
        <v xml:space="preserve"> </v>
      </c>
      <c r="G1158" s="101">
        <v>2170401</v>
      </c>
      <c r="H1158" s="102" t="s">
        <v>1078</v>
      </c>
      <c r="I1158" s="98"/>
    </row>
    <row r="1159" spans="1:9" ht="20.25" hidden="1" customHeight="1">
      <c r="A1159" s="116">
        <v>220</v>
      </c>
      <c r="B1159" s="116" t="s">
        <v>1092</v>
      </c>
      <c r="C1159" s="117">
        <f>C1160+C1187+C1202</f>
        <v>0</v>
      </c>
      <c r="D1159" s="117">
        <f>D1160+D1187+D1202</f>
        <v>0</v>
      </c>
      <c r="E1159" s="118">
        <f t="shared" ref="E1159:E1222" si="89">D1159-C1159</f>
        <v>0</v>
      </c>
      <c r="F1159" s="119" t="str">
        <f t="shared" ref="F1159:F1222" si="90">IF(C1159&lt;&gt;0,E1159/C1159*100," ")</f>
        <v xml:space="preserve"> </v>
      </c>
      <c r="G1159" s="101">
        <v>2170499</v>
      </c>
      <c r="H1159" s="102" t="s">
        <v>1079</v>
      </c>
      <c r="I1159" s="98"/>
    </row>
    <row r="1160" spans="1:9" ht="20.25" hidden="1" customHeight="1">
      <c r="A1160" s="116">
        <v>22001</v>
      </c>
      <c r="B1160" s="116" t="s">
        <v>1093</v>
      </c>
      <c r="C1160" s="117">
        <f>SUM(C1161:C1186)</f>
        <v>0</v>
      </c>
      <c r="D1160" s="117">
        <f>SUM(D1161:D1186)</f>
        <v>0</v>
      </c>
      <c r="E1160" s="118">
        <f t="shared" si="89"/>
        <v>0</v>
      </c>
      <c r="F1160" s="119" t="str">
        <f t="shared" si="90"/>
        <v xml:space="preserve"> </v>
      </c>
      <c r="G1160" s="100">
        <v>21799</v>
      </c>
      <c r="H1160" s="100" t="s">
        <v>1080</v>
      </c>
      <c r="I1160" s="98"/>
    </row>
    <row r="1161" spans="1:9" ht="20.25" hidden="1" customHeight="1">
      <c r="A1161" s="110">
        <v>2200101</v>
      </c>
      <c r="B1161" s="111" t="s">
        <v>82</v>
      </c>
      <c r="C1161" s="112">
        <f t="shared" ref="C1161:C1186" si="91">I1174</f>
        <v>0</v>
      </c>
      <c r="D1161" s="112"/>
      <c r="E1161" s="113">
        <f t="shared" si="89"/>
        <v>0</v>
      </c>
      <c r="F1161" s="114" t="str">
        <f t="shared" si="90"/>
        <v xml:space="preserve"> </v>
      </c>
      <c r="G1161" s="101">
        <v>2179901</v>
      </c>
      <c r="H1161" s="102" t="s">
        <v>1081</v>
      </c>
      <c r="I1161" s="98"/>
    </row>
    <row r="1162" spans="1:9" ht="20.25" hidden="1" customHeight="1">
      <c r="A1162" s="110">
        <v>2200102</v>
      </c>
      <c r="B1162" s="111" t="s">
        <v>83</v>
      </c>
      <c r="C1162" s="112">
        <f t="shared" si="91"/>
        <v>0</v>
      </c>
      <c r="D1162" s="112"/>
      <c r="E1162" s="113">
        <f t="shared" si="89"/>
        <v>0</v>
      </c>
      <c r="F1162" s="114" t="str">
        <f t="shared" si="90"/>
        <v xml:space="preserve"> </v>
      </c>
      <c r="G1162" s="100">
        <v>219</v>
      </c>
      <c r="H1162" s="100" t="s">
        <v>1082</v>
      </c>
      <c r="I1162" s="98"/>
    </row>
    <row r="1163" spans="1:9" ht="20.25" hidden="1" customHeight="1">
      <c r="A1163" s="110">
        <v>2200103</v>
      </c>
      <c r="B1163" s="111" t="s">
        <v>84</v>
      </c>
      <c r="C1163" s="112">
        <f t="shared" si="91"/>
        <v>0</v>
      </c>
      <c r="D1163" s="112"/>
      <c r="E1163" s="113">
        <f t="shared" si="89"/>
        <v>0</v>
      </c>
      <c r="F1163" s="114" t="str">
        <f t="shared" si="90"/>
        <v xml:space="preserve"> </v>
      </c>
      <c r="G1163" s="101">
        <v>21901</v>
      </c>
      <c r="H1163" s="100" t="s">
        <v>1083</v>
      </c>
      <c r="I1163" s="98"/>
    </row>
    <row r="1164" spans="1:9" ht="20.25" hidden="1" customHeight="1">
      <c r="A1164" s="110">
        <v>2200104</v>
      </c>
      <c r="B1164" s="111" t="s">
        <v>1094</v>
      </c>
      <c r="C1164" s="112">
        <f t="shared" si="91"/>
        <v>0</v>
      </c>
      <c r="D1164" s="112"/>
      <c r="E1164" s="113">
        <f t="shared" si="89"/>
        <v>0</v>
      </c>
      <c r="F1164" s="114" t="str">
        <f t="shared" si="90"/>
        <v xml:space="preserve"> </v>
      </c>
      <c r="G1164" s="101">
        <v>21902</v>
      </c>
      <c r="H1164" s="100" t="s">
        <v>1084</v>
      </c>
      <c r="I1164" s="98"/>
    </row>
    <row r="1165" spans="1:9" ht="20.25" hidden="1" customHeight="1">
      <c r="A1165" s="110">
        <v>2200106</v>
      </c>
      <c r="B1165" s="111" t="s">
        <v>1095</v>
      </c>
      <c r="C1165" s="112">
        <f t="shared" si="91"/>
        <v>0</v>
      </c>
      <c r="D1165" s="112"/>
      <c r="E1165" s="113">
        <f t="shared" si="89"/>
        <v>0</v>
      </c>
      <c r="F1165" s="114" t="str">
        <f t="shared" si="90"/>
        <v xml:space="preserve"> </v>
      </c>
      <c r="G1165" s="101">
        <v>21903</v>
      </c>
      <c r="H1165" s="100" t="s">
        <v>1085</v>
      </c>
      <c r="I1165" s="98"/>
    </row>
    <row r="1166" spans="1:9" ht="20.25" hidden="1" customHeight="1">
      <c r="A1166" s="110">
        <v>2200107</v>
      </c>
      <c r="B1166" s="111" t="s">
        <v>1096</v>
      </c>
      <c r="C1166" s="112">
        <f t="shared" si="91"/>
        <v>0</v>
      </c>
      <c r="D1166" s="112"/>
      <c r="E1166" s="113">
        <f t="shared" si="89"/>
        <v>0</v>
      </c>
      <c r="F1166" s="114" t="str">
        <f t="shared" si="90"/>
        <v xml:space="preserve"> </v>
      </c>
      <c r="G1166" s="101">
        <v>21904</v>
      </c>
      <c r="H1166" s="100" t="s">
        <v>1086</v>
      </c>
      <c r="I1166" s="98"/>
    </row>
    <row r="1167" spans="1:9" ht="20.25" hidden="1" customHeight="1">
      <c r="A1167" s="110">
        <v>2200108</v>
      </c>
      <c r="B1167" s="111" t="s">
        <v>1097</v>
      </c>
      <c r="C1167" s="112">
        <f t="shared" si="91"/>
        <v>0</v>
      </c>
      <c r="D1167" s="112"/>
      <c r="E1167" s="113">
        <f t="shared" si="89"/>
        <v>0</v>
      </c>
      <c r="F1167" s="114" t="str">
        <f t="shared" si="90"/>
        <v xml:space="preserve"> </v>
      </c>
      <c r="G1167" s="101">
        <v>21905</v>
      </c>
      <c r="H1167" s="100" t="s">
        <v>1087</v>
      </c>
      <c r="I1167" s="98"/>
    </row>
    <row r="1168" spans="1:9" ht="20.25" hidden="1" customHeight="1">
      <c r="A1168" s="110">
        <v>2200109</v>
      </c>
      <c r="B1168" s="111" t="s">
        <v>1098</v>
      </c>
      <c r="C1168" s="112">
        <f t="shared" si="91"/>
        <v>0</v>
      </c>
      <c r="D1168" s="112"/>
      <c r="E1168" s="113">
        <f t="shared" si="89"/>
        <v>0</v>
      </c>
      <c r="F1168" s="114" t="str">
        <f t="shared" si="90"/>
        <v xml:space="preserve"> </v>
      </c>
      <c r="G1168" s="101">
        <v>21906</v>
      </c>
      <c r="H1168" s="100" t="s">
        <v>1088</v>
      </c>
      <c r="I1168" s="98"/>
    </row>
    <row r="1169" spans="1:9" ht="20.25" hidden="1" customHeight="1">
      <c r="A1169" s="110">
        <v>2200112</v>
      </c>
      <c r="B1169" s="111" t="s">
        <v>1099</v>
      </c>
      <c r="C1169" s="112">
        <f t="shared" si="91"/>
        <v>0</v>
      </c>
      <c r="D1169" s="112"/>
      <c r="E1169" s="113">
        <f t="shared" si="89"/>
        <v>0</v>
      </c>
      <c r="F1169" s="114" t="str">
        <f t="shared" si="90"/>
        <v xml:space="preserve"> </v>
      </c>
      <c r="G1169" s="101">
        <v>21907</v>
      </c>
      <c r="H1169" s="100" t="s">
        <v>1089</v>
      </c>
      <c r="I1169" s="98"/>
    </row>
    <row r="1170" spans="1:9" ht="20.25" hidden="1" customHeight="1">
      <c r="A1170" s="110">
        <v>2200113</v>
      </c>
      <c r="B1170" s="111" t="s">
        <v>1100</v>
      </c>
      <c r="C1170" s="112">
        <f t="shared" si="91"/>
        <v>0</v>
      </c>
      <c r="D1170" s="112"/>
      <c r="E1170" s="113">
        <f t="shared" si="89"/>
        <v>0</v>
      </c>
      <c r="F1170" s="114" t="str">
        <f t="shared" si="90"/>
        <v xml:space="preserve"> </v>
      </c>
      <c r="G1170" s="101">
        <v>21908</v>
      </c>
      <c r="H1170" s="100" t="s">
        <v>1090</v>
      </c>
      <c r="I1170" s="98"/>
    </row>
    <row r="1171" spans="1:9" ht="20.25" hidden="1" customHeight="1">
      <c r="A1171" s="110">
        <v>2200114</v>
      </c>
      <c r="B1171" s="111" t="s">
        <v>1101</v>
      </c>
      <c r="C1171" s="112">
        <f t="shared" si="91"/>
        <v>0</v>
      </c>
      <c r="D1171" s="112"/>
      <c r="E1171" s="113">
        <f t="shared" si="89"/>
        <v>0</v>
      </c>
      <c r="F1171" s="114" t="str">
        <f t="shared" si="90"/>
        <v xml:space="preserve"> </v>
      </c>
      <c r="G1171" s="101">
        <v>21999</v>
      </c>
      <c r="H1171" s="100" t="s">
        <v>1091</v>
      </c>
      <c r="I1171" s="98"/>
    </row>
    <row r="1172" spans="1:9" ht="20.25" hidden="1" customHeight="1">
      <c r="A1172" s="110">
        <v>2200115</v>
      </c>
      <c r="B1172" s="111" t="s">
        <v>1102</v>
      </c>
      <c r="C1172" s="112">
        <f t="shared" si="91"/>
        <v>0</v>
      </c>
      <c r="D1172" s="112"/>
      <c r="E1172" s="113">
        <f t="shared" si="89"/>
        <v>0</v>
      </c>
      <c r="F1172" s="114" t="str">
        <f t="shared" si="90"/>
        <v xml:space="preserve"> </v>
      </c>
      <c r="G1172" s="100">
        <v>220</v>
      </c>
      <c r="H1172" s="100" t="s">
        <v>1092</v>
      </c>
      <c r="I1172" s="98"/>
    </row>
    <row r="1173" spans="1:9" ht="20.25" hidden="1" customHeight="1">
      <c r="A1173" s="110">
        <v>2200116</v>
      </c>
      <c r="B1173" s="111" t="s">
        <v>1103</v>
      </c>
      <c r="C1173" s="112">
        <f t="shared" si="91"/>
        <v>0</v>
      </c>
      <c r="D1173" s="112"/>
      <c r="E1173" s="113">
        <f t="shared" si="89"/>
        <v>0</v>
      </c>
      <c r="F1173" s="114" t="str">
        <f t="shared" si="90"/>
        <v xml:space="preserve"> </v>
      </c>
      <c r="G1173" s="100">
        <v>22001</v>
      </c>
      <c r="H1173" s="100" t="s">
        <v>1093</v>
      </c>
      <c r="I1173" s="98"/>
    </row>
    <row r="1174" spans="1:9" ht="20.25" hidden="1" customHeight="1">
      <c r="A1174" s="110">
        <v>2200119</v>
      </c>
      <c r="B1174" s="111" t="s">
        <v>1104</v>
      </c>
      <c r="C1174" s="112">
        <f t="shared" si="91"/>
        <v>0</v>
      </c>
      <c r="D1174" s="112"/>
      <c r="E1174" s="113">
        <f t="shared" si="89"/>
        <v>0</v>
      </c>
      <c r="F1174" s="114" t="str">
        <f t="shared" si="90"/>
        <v xml:space="preserve"> </v>
      </c>
      <c r="G1174" s="101">
        <v>2200101</v>
      </c>
      <c r="H1174" s="102" t="s">
        <v>82</v>
      </c>
      <c r="I1174" s="98"/>
    </row>
    <row r="1175" spans="1:9" ht="20.25" hidden="1" customHeight="1">
      <c r="A1175" s="110">
        <v>2200120</v>
      </c>
      <c r="B1175" s="111" t="s">
        <v>1105</v>
      </c>
      <c r="C1175" s="112">
        <f t="shared" si="91"/>
        <v>0</v>
      </c>
      <c r="D1175" s="112"/>
      <c r="E1175" s="113">
        <f t="shared" si="89"/>
        <v>0</v>
      </c>
      <c r="F1175" s="114" t="str">
        <f t="shared" si="90"/>
        <v xml:space="preserve"> </v>
      </c>
      <c r="G1175" s="101">
        <v>2200102</v>
      </c>
      <c r="H1175" s="102" t="s">
        <v>83</v>
      </c>
      <c r="I1175" s="98"/>
    </row>
    <row r="1176" spans="1:9" ht="20.25" hidden="1" customHeight="1">
      <c r="A1176" s="110">
        <v>2200121</v>
      </c>
      <c r="B1176" s="111" t="s">
        <v>1106</v>
      </c>
      <c r="C1176" s="112">
        <f t="shared" si="91"/>
        <v>0</v>
      </c>
      <c r="D1176" s="112"/>
      <c r="E1176" s="113">
        <f t="shared" si="89"/>
        <v>0</v>
      </c>
      <c r="F1176" s="114" t="str">
        <f t="shared" si="90"/>
        <v xml:space="preserve"> </v>
      </c>
      <c r="G1176" s="101">
        <v>2200103</v>
      </c>
      <c r="H1176" s="102" t="s">
        <v>84</v>
      </c>
      <c r="I1176" s="98"/>
    </row>
    <row r="1177" spans="1:9" ht="20.25" hidden="1" customHeight="1">
      <c r="A1177" s="110">
        <v>2200122</v>
      </c>
      <c r="B1177" s="111" t="s">
        <v>1107</v>
      </c>
      <c r="C1177" s="112">
        <f t="shared" si="91"/>
        <v>0</v>
      </c>
      <c r="D1177" s="112"/>
      <c r="E1177" s="113">
        <f t="shared" si="89"/>
        <v>0</v>
      </c>
      <c r="F1177" s="114" t="str">
        <f t="shared" si="90"/>
        <v xml:space="preserve"> </v>
      </c>
      <c r="G1177" s="101">
        <v>2200104</v>
      </c>
      <c r="H1177" s="102" t="s">
        <v>1094</v>
      </c>
      <c r="I1177" s="98"/>
    </row>
    <row r="1178" spans="1:9" ht="20.25" hidden="1" customHeight="1">
      <c r="A1178" s="110">
        <v>2200123</v>
      </c>
      <c r="B1178" s="111" t="s">
        <v>1108</v>
      </c>
      <c r="C1178" s="112">
        <f t="shared" si="91"/>
        <v>0</v>
      </c>
      <c r="D1178" s="112"/>
      <c r="E1178" s="113">
        <f t="shared" si="89"/>
        <v>0</v>
      </c>
      <c r="F1178" s="114" t="str">
        <f t="shared" si="90"/>
        <v xml:space="preserve"> </v>
      </c>
      <c r="G1178" s="101">
        <v>2200106</v>
      </c>
      <c r="H1178" s="102" t="s">
        <v>1095</v>
      </c>
      <c r="I1178" s="98"/>
    </row>
    <row r="1179" spans="1:9" ht="20.25" hidden="1" customHeight="1">
      <c r="A1179" s="110">
        <v>2200124</v>
      </c>
      <c r="B1179" s="111" t="s">
        <v>1109</v>
      </c>
      <c r="C1179" s="112">
        <f t="shared" si="91"/>
        <v>0</v>
      </c>
      <c r="D1179" s="112"/>
      <c r="E1179" s="113">
        <f t="shared" si="89"/>
        <v>0</v>
      </c>
      <c r="F1179" s="114" t="str">
        <f t="shared" si="90"/>
        <v xml:space="preserve"> </v>
      </c>
      <c r="G1179" s="101">
        <v>2200107</v>
      </c>
      <c r="H1179" s="102" t="s">
        <v>1096</v>
      </c>
      <c r="I1179" s="98"/>
    </row>
    <row r="1180" spans="1:9" ht="20.25" hidden="1" customHeight="1">
      <c r="A1180" s="110">
        <v>2200125</v>
      </c>
      <c r="B1180" s="111" t="s">
        <v>1110</v>
      </c>
      <c r="C1180" s="112">
        <f t="shared" si="91"/>
        <v>0</v>
      </c>
      <c r="D1180" s="112"/>
      <c r="E1180" s="113">
        <f t="shared" si="89"/>
        <v>0</v>
      </c>
      <c r="F1180" s="114" t="str">
        <f t="shared" si="90"/>
        <v xml:space="preserve"> </v>
      </c>
      <c r="G1180" s="101">
        <v>2200108</v>
      </c>
      <c r="H1180" s="102" t="s">
        <v>1097</v>
      </c>
      <c r="I1180" s="98"/>
    </row>
    <row r="1181" spans="1:9" ht="20.25" hidden="1" customHeight="1">
      <c r="A1181" s="110">
        <v>2200126</v>
      </c>
      <c r="B1181" s="111" t="s">
        <v>1111</v>
      </c>
      <c r="C1181" s="112">
        <f t="shared" si="91"/>
        <v>0</v>
      </c>
      <c r="D1181" s="112"/>
      <c r="E1181" s="113">
        <f t="shared" si="89"/>
        <v>0</v>
      </c>
      <c r="F1181" s="114" t="str">
        <f t="shared" si="90"/>
        <v xml:space="preserve"> </v>
      </c>
      <c r="G1181" s="101">
        <v>2200109</v>
      </c>
      <c r="H1181" s="102" t="s">
        <v>1098</v>
      </c>
      <c r="I1181" s="98"/>
    </row>
    <row r="1182" spans="1:9" ht="20.25" hidden="1" customHeight="1">
      <c r="A1182" s="110">
        <v>2200127</v>
      </c>
      <c r="B1182" s="111" t="s">
        <v>1112</v>
      </c>
      <c r="C1182" s="112">
        <f t="shared" si="91"/>
        <v>0</v>
      </c>
      <c r="D1182" s="112"/>
      <c r="E1182" s="113">
        <f t="shared" si="89"/>
        <v>0</v>
      </c>
      <c r="F1182" s="114" t="str">
        <f t="shared" si="90"/>
        <v xml:space="preserve"> </v>
      </c>
      <c r="G1182" s="101">
        <v>2200112</v>
      </c>
      <c r="H1182" s="102" t="s">
        <v>1099</v>
      </c>
      <c r="I1182" s="98"/>
    </row>
    <row r="1183" spans="1:9" ht="20.25" hidden="1" customHeight="1">
      <c r="A1183" s="110">
        <v>2200128</v>
      </c>
      <c r="B1183" s="111" t="s">
        <v>1113</v>
      </c>
      <c r="C1183" s="112">
        <f t="shared" si="91"/>
        <v>0</v>
      </c>
      <c r="D1183" s="112"/>
      <c r="E1183" s="113">
        <f t="shared" si="89"/>
        <v>0</v>
      </c>
      <c r="F1183" s="114" t="str">
        <f t="shared" si="90"/>
        <v xml:space="preserve"> </v>
      </c>
      <c r="G1183" s="101">
        <v>2200113</v>
      </c>
      <c r="H1183" s="102" t="s">
        <v>1100</v>
      </c>
      <c r="I1183" s="98"/>
    </row>
    <row r="1184" spans="1:9" ht="20.25" hidden="1" customHeight="1">
      <c r="A1184" s="110">
        <v>2200129</v>
      </c>
      <c r="B1184" s="111" t="s">
        <v>1114</v>
      </c>
      <c r="C1184" s="112">
        <f t="shared" si="91"/>
        <v>0</v>
      </c>
      <c r="D1184" s="112"/>
      <c r="E1184" s="113">
        <f t="shared" si="89"/>
        <v>0</v>
      </c>
      <c r="F1184" s="114" t="str">
        <f t="shared" si="90"/>
        <v xml:space="preserve"> </v>
      </c>
      <c r="G1184" s="101">
        <v>2200114</v>
      </c>
      <c r="H1184" s="102" t="s">
        <v>1101</v>
      </c>
      <c r="I1184" s="98"/>
    </row>
    <row r="1185" spans="1:9" ht="20.25" hidden="1" customHeight="1">
      <c r="A1185" s="110">
        <v>2200150</v>
      </c>
      <c r="B1185" s="111" t="s">
        <v>91</v>
      </c>
      <c r="C1185" s="112">
        <f t="shared" si="91"/>
        <v>0</v>
      </c>
      <c r="D1185" s="112"/>
      <c r="E1185" s="113">
        <f t="shared" si="89"/>
        <v>0</v>
      </c>
      <c r="F1185" s="114" t="str">
        <f t="shared" si="90"/>
        <v xml:space="preserve"> </v>
      </c>
      <c r="G1185" s="101">
        <v>2200115</v>
      </c>
      <c r="H1185" s="102" t="s">
        <v>1102</v>
      </c>
      <c r="I1185" s="98"/>
    </row>
    <row r="1186" spans="1:9" ht="20.25" hidden="1" customHeight="1">
      <c r="A1186" s="110">
        <v>2200199</v>
      </c>
      <c r="B1186" s="111" t="s">
        <v>1115</v>
      </c>
      <c r="C1186" s="112">
        <f t="shared" si="91"/>
        <v>0</v>
      </c>
      <c r="D1186" s="112"/>
      <c r="E1186" s="113">
        <f t="shared" si="89"/>
        <v>0</v>
      </c>
      <c r="F1186" s="114" t="str">
        <f t="shared" si="90"/>
        <v xml:space="preserve"> </v>
      </c>
      <c r="G1186" s="101">
        <v>2200116</v>
      </c>
      <c r="H1186" s="102" t="s">
        <v>1103</v>
      </c>
      <c r="I1186" s="98"/>
    </row>
    <row r="1187" spans="1:9" ht="20.25" hidden="1" customHeight="1">
      <c r="A1187" s="116">
        <v>22005</v>
      </c>
      <c r="B1187" s="116" t="s">
        <v>1116</v>
      </c>
      <c r="C1187" s="117">
        <f>SUM(C1188:C1201)</f>
        <v>0</v>
      </c>
      <c r="D1187" s="117">
        <f>SUM(D1188:D1201)</f>
        <v>0</v>
      </c>
      <c r="E1187" s="118">
        <f t="shared" si="89"/>
        <v>0</v>
      </c>
      <c r="F1187" s="119" t="str">
        <f t="shared" si="90"/>
        <v xml:space="preserve"> </v>
      </c>
      <c r="G1187" s="101">
        <v>2200119</v>
      </c>
      <c r="H1187" s="102" t="s">
        <v>1104</v>
      </c>
      <c r="I1187" s="98"/>
    </row>
    <row r="1188" spans="1:9" ht="20.25" hidden="1" customHeight="1">
      <c r="A1188" s="110">
        <v>2200501</v>
      </c>
      <c r="B1188" s="111" t="s">
        <v>82</v>
      </c>
      <c r="C1188" s="120">
        <f t="shared" ref="C1188:C1201" si="92">I1201</f>
        <v>0</v>
      </c>
      <c r="D1188" s="120"/>
      <c r="E1188" s="113">
        <f t="shared" si="89"/>
        <v>0</v>
      </c>
      <c r="F1188" s="114" t="str">
        <f t="shared" si="90"/>
        <v xml:space="preserve"> </v>
      </c>
      <c r="G1188" s="101">
        <v>2200120</v>
      </c>
      <c r="H1188" s="102" t="s">
        <v>1105</v>
      </c>
      <c r="I1188" s="98"/>
    </row>
    <row r="1189" spans="1:9" ht="20.25" hidden="1" customHeight="1">
      <c r="A1189" s="110">
        <v>2200502</v>
      </c>
      <c r="B1189" s="111" t="s">
        <v>83</v>
      </c>
      <c r="C1189" s="120">
        <f t="shared" si="92"/>
        <v>0</v>
      </c>
      <c r="D1189" s="120"/>
      <c r="E1189" s="113">
        <f t="shared" si="89"/>
        <v>0</v>
      </c>
      <c r="F1189" s="114" t="str">
        <f t="shared" si="90"/>
        <v xml:space="preserve"> </v>
      </c>
      <c r="G1189" s="101">
        <v>2200121</v>
      </c>
      <c r="H1189" s="102" t="s">
        <v>1106</v>
      </c>
      <c r="I1189" s="98"/>
    </row>
    <row r="1190" spans="1:9" ht="20.25" hidden="1" customHeight="1">
      <c r="A1190" s="110">
        <v>2200503</v>
      </c>
      <c r="B1190" s="111" t="s">
        <v>84</v>
      </c>
      <c r="C1190" s="120">
        <f t="shared" si="92"/>
        <v>0</v>
      </c>
      <c r="D1190" s="120"/>
      <c r="E1190" s="113">
        <f t="shared" si="89"/>
        <v>0</v>
      </c>
      <c r="F1190" s="114" t="str">
        <f t="shared" si="90"/>
        <v xml:space="preserve"> </v>
      </c>
      <c r="G1190" s="101">
        <v>2200122</v>
      </c>
      <c r="H1190" s="102" t="s">
        <v>1107</v>
      </c>
      <c r="I1190" s="98"/>
    </row>
    <row r="1191" spans="1:9" ht="20.25" hidden="1" customHeight="1">
      <c r="A1191" s="110">
        <v>2200504</v>
      </c>
      <c r="B1191" s="111" t="s">
        <v>1117</v>
      </c>
      <c r="C1191" s="120">
        <f t="shared" si="92"/>
        <v>0</v>
      </c>
      <c r="D1191" s="120"/>
      <c r="E1191" s="113">
        <f t="shared" si="89"/>
        <v>0</v>
      </c>
      <c r="F1191" s="114" t="str">
        <f t="shared" si="90"/>
        <v xml:space="preserve"> </v>
      </c>
      <c r="G1191" s="101">
        <v>2200123</v>
      </c>
      <c r="H1191" s="102" t="s">
        <v>1108</v>
      </c>
      <c r="I1191" s="98"/>
    </row>
    <row r="1192" spans="1:9" ht="20.25" hidden="1" customHeight="1">
      <c r="A1192" s="110">
        <v>2200506</v>
      </c>
      <c r="B1192" s="111" t="s">
        <v>1118</v>
      </c>
      <c r="C1192" s="120">
        <f t="shared" si="92"/>
        <v>0</v>
      </c>
      <c r="D1192" s="120"/>
      <c r="E1192" s="113">
        <f t="shared" si="89"/>
        <v>0</v>
      </c>
      <c r="F1192" s="114" t="str">
        <f t="shared" si="90"/>
        <v xml:space="preserve"> </v>
      </c>
      <c r="G1192" s="101">
        <v>2200124</v>
      </c>
      <c r="H1192" s="102" t="s">
        <v>1109</v>
      </c>
      <c r="I1192" s="98"/>
    </row>
    <row r="1193" spans="1:9" ht="20.25" hidden="1" customHeight="1">
      <c r="A1193" s="110">
        <v>2200507</v>
      </c>
      <c r="B1193" s="111" t="s">
        <v>1119</v>
      </c>
      <c r="C1193" s="120">
        <f t="shared" si="92"/>
        <v>0</v>
      </c>
      <c r="D1193" s="120"/>
      <c r="E1193" s="113">
        <f t="shared" si="89"/>
        <v>0</v>
      </c>
      <c r="F1193" s="114" t="str">
        <f t="shared" si="90"/>
        <v xml:space="preserve"> </v>
      </c>
      <c r="G1193" s="101">
        <v>2200125</v>
      </c>
      <c r="H1193" s="102" t="s">
        <v>1110</v>
      </c>
      <c r="I1193" s="98"/>
    </row>
    <row r="1194" spans="1:9" ht="20.25" hidden="1" customHeight="1">
      <c r="A1194" s="110">
        <v>2200508</v>
      </c>
      <c r="B1194" s="111" t="s">
        <v>1120</v>
      </c>
      <c r="C1194" s="120">
        <f t="shared" si="92"/>
        <v>0</v>
      </c>
      <c r="D1194" s="120"/>
      <c r="E1194" s="113">
        <f t="shared" si="89"/>
        <v>0</v>
      </c>
      <c r="F1194" s="114" t="str">
        <f t="shared" si="90"/>
        <v xml:space="preserve"> </v>
      </c>
      <c r="G1194" s="101">
        <v>2200126</v>
      </c>
      <c r="H1194" s="102" t="s">
        <v>1111</v>
      </c>
      <c r="I1194" s="98"/>
    </row>
    <row r="1195" spans="1:9" ht="20.25" hidden="1" customHeight="1">
      <c r="A1195" s="110">
        <v>2200509</v>
      </c>
      <c r="B1195" s="111" t="s">
        <v>1121</v>
      </c>
      <c r="C1195" s="120">
        <f t="shared" si="92"/>
        <v>0</v>
      </c>
      <c r="D1195" s="120"/>
      <c r="E1195" s="113">
        <f t="shared" si="89"/>
        <v>0</v>
      </c>
      <c r="F1195" s="114" t="str">
        <f t="shared" si="90"/>
        <v xml:space="preserve"> </v>
      </c>
      <c r="G1195" s="101">
        <v>2200127</v>
      </c>
      <c r="H1195" s="102" t="s">
        <v>1112</v>
      </c>
      <c r="I1195" s="98"/>
    </row>
    <row r="1196" spans="1:9" ht="20.25" hidden="1" customHeight="1">
      <c r="A1196" s="110">
        <v>2200510</v>
      </c>
      <c r="B1196" s="111" t="s">
        <v>1122</v>
      </c>
      <c r="C1196" s="120">
        <f t="shared" si="92"/>
        <v>0</v>
      </c>
      <c r="D1196" s="120"/>
      <c r="E1196" s="113">
        <f t="shared" si="89"/>
        <v>0</v>
      </c>
      <c r="F1196" s="114" t="str">
        <f t="shared" si="90"/>
        <v xml:space="preserve"> </v>
      </c>
      <c r="G1196" s="101">
        <v>2200128</v>
      </c>
      <c r="H1196" s="102" t="s">
        <v>1113</v>
      </c>
      <c r="I1196" s="98"/>
    </row>
    <row r="1197" spans="1:9" ht="20.25" hidden="1" customHeight="1">
      <c r="A1197" s="110">
        <v>2200511</v>
      </c>
      <c r="B1197" s="111" t="s">
        <v>1123</v>
      </c>
      <c r="C1197" s="120">
        <f t="shared" si="92"/>
        <v>0</v>
      </c>
      <c r="D1197" s="120"/>
      <c r="E1197" s="113">
        <f t="shared" si="89"/>
        <v>0</v>
      </c>
      <c r="F1197" s="114" t="str">
        <f t="shared" si="90"/>
        <v xml:space="preserve"> </v>
      </c>
      <c r="G1197" s="101">
        <v>2200129</v>
      </c>
      <c r="H1197" s="102" t="s">
        <v>1114</v>
      </c>
      <c r="I1197" s="98"/>
    </row>
    <row r="1198" spans="1:9" ht="20.25" hidden="1" customHeight="1">
      <c r="A1198" s="110">
        <v>2200512</v>
      </c>
      <c r="B1198" s="111" t="s">
        <v>1124</v>
      </c>
      <c r="C1198" s="120">
        <f t="shared" si="92"/>
        <v>0</v>
      </c>
      <c r="D1198" s="120"/>
      <c r="E1198" s="113">
        <f t="shared" si="89"/>
        <v>0</v>
      </c>
      <c r="F1198" s="114" t="str">
        <f t="shared" si="90"/>
        <v xml:space="preserve"> </v>
      </c>
      <c r="G1198" s="101">
        <v>2200150</v>
      </c>
      <c r="H1198" s="102" t="s">
        <v>91</v>
      </c>
      <c r="I1198" s="98"/>
    </row>
    <row r="1199" spans="1:9" ht="20.25" hidden="1" customHeight="1">
      <c r="A1199" s="110">
        <v>2200513</v>
      </c>
      <c r="B1199" s="111" t="s">
        <v>1125</v>
      </c>
      <c r="C1199" s="120">
        <f t="shared" si="92"/>
        <v>0</v>
      </c>
      <c r="D1199" s="120"/>
      <c r="E1199" s="113">
        <f t="shared" si="89"/>
        <v>0</v>
      </c>
      <c r="F1199" s="114" t="str">
        <f t="shared" si="90"/>
        <v xml:space="preserve"> </v>
      </c>
      <c r="G1199" s="101">
        <v>2200199</v>
      </c>
      <c r="H1199" s="102" t="s">
        <v>1115</v>
      </c>
      <c r="I1199" s="98"/>
    </row>
    <row r="1200" spans="1:9" ht="20.25" hidden="1" customHeight="1">
      <c r="A1200" s="110">
        <v>2200514</v>
      </c>
      <c r="B1200" s="111" t="s">
        <v>1126</v>
      </c>
      <c r="C1200" s="120">
        <f t="shared" si="92"/>
        <v>0</v>
      </c>
      <c r="D1200" s="120"/>
      <c r="E1200" s="113">
        <f t="shared" si="89"/>
        <v>0</v>
      </c>
      <c r="F1200" s="114" t="str">
        <f t="shared" si="90"/>
        <v xml:space="preserve"> </v>
      </c>
      <c r="G1200" s="100">
        <v>22005</v>
      </c>
      <c r="H1200" s="100" t="s">
        <v>1116</v>
      </c>
      <c r="I1200" s="98"/>
    </row>
    <row r="1201" spans="1:9" ht="20.25" hidden="1" customHeight="1">
      <c r="A1201" s="110">
        <v>2200599</v>
      </c>
      <c r="B1201" s="111" t="s">
        <v>1127</v>
      </c>
      <c r="C1201" s="120">
        <f t="shared" si="92"/>
        <v>0</v>
      </c>
      <c r="D1201" s="120"/>
      <c r="E1201" s="113">
        <f t="shared" si="89"/>
        <v>0</v>
      </c>
      <c r="F1201" s="114" t="str">
        <f t="shared" si="90"/>
        <v xml:space="preserve"> </v>
      </c>
      <c r="G1201" s="101">
        <v>2200501</v>
      </c>
      <c r="H1201" s="102" t="s">
        <v>82</v>
      </c>
      <c r="I1201" s="98"/>
    </row>
    <row r="1202" spans="1:9" ht="20.25" hidden="1" customHeight="1">
      <c r="A1202" s="116">
        <v>22099</v>
      </c>
      <c r="B1202" s="116" t="s">
        <v>1128</v>
      </c>
      <c r="C1202" s="121">
        <f>C1203</f>
        <v>0</v>
      </c>
      <c r="D1202" s="121">
        <f>D1203</f>
        <v>0</v>
      </c>
      <c r="E1202" s="118">
        <f t="shared" si="89"/>
        <v>0</v>
      </c>
      <c r="F1202" s="119" t="str">
        <f t="shared" si="90"/>
        <v xml:space="preserve"> </v>
      </c>
      <c r="G1202" s="101">
        <v>2200502</v>
      </c>
      <c r="H1202" s="102" t="s">
        <v>83</v>
      </c>
      <c r="I1202" s="98"/>
    </row>
    <row r="1203" spans="1:9" s="106" customFormat="1" ht="20.25" hidden="1" customHeight="1">
      <c r="A1203" s="122">
        <v>2209999</v>
      </c>
      <c r="B1203" s="123" t="s">
        <v>1129</v>
      </c>
      <c r="C1203" s="120">
        <f>I1216</f>
        <v>0</v>
      </c>
      <c r="D1203" s="120"/>
      <c r="E1203" s="113">
        <f t="shared" si="89"/>
        <v>0</v>
      </c>
      <c r="F1203" s="114" t="str">
        <f t="shared" si="90"/>
        <v xml:space="preserve"> </v>
      </c>
      <c r="G1203" s="104">
        <v>2200503</v>
      </c>
      <c r="H1203" s="105" t="s">
        <v>84</v>
      </c>
      <c r="I1203" s="98"/>
    </row>
    <row r="1204" spans="1:9" ht="20.25" customHeight="1">
      <c r="A1204" s="41">
        <v>221</v>
      </c>
      <c r="B1204" s="41" t="s">
        <v>1130</v>
      </c>
      <c r="C1204" s="158">
        <f>C1205+C1216+C1222</f>
        <v>146.4</v>
      </c>
      <c r="D1204" s="158">
        <f>D1205+D1216+D1222</f>
        <v>212</v>
      </c>
      <c r="E1204" s="99">
        <f t="shared" si="89"/>
        <v>65.599999999999994</v>
      </c>
      <c r="F1204" s="35">
        <f t="shared" si="90"/>
        <v>44.808743169398902</v>
      </c>
      <c r="G1204" s="101">
        <v>2200504</v>
      </c>
      <c r="H1204" s="102" t="s">
        <v>1117</v>
      </c>
      <c r="I1204" s="98"/>
    </row>
    <row r="1205" spans="1:9" ht="20.25" hidden="1" customHeight="1">
      <c r="A1205" s="116">
        <v>22101</v>
      </c>
      <c r="B1205" s="116" t="s">
        <v>1131</v>
      </c>
      <c r="C1205" s="117">
        <f>SUM(C1206:C1215)</f>
        <v>0</v>
      </c>
      <c r="D1205" s="117">
        <f>SUM(D1206:D1215)</f>
        <v>0</v>
      </c>
      <c r="E1205" s="118">
        <f t="shared" si="89"/>
        <v>0</v>
      </c>
      <c r="F1205" s="119" t="str">
        <f t="shared" si="90"/>
        <v xml:space="preserve"> </v>
      </c>
      <c r="G1205" s="101">
        <v>2200506</v>
      </c>
      <c r="H1205" s="102" t="s">
        <v>1118</v>
      </c>
      <c r="I1205" s="98"/>
    </row>
    <row r="1206" spans="1:9" ht="20.25" hidden="1" customHeight="1">
      <c r="A1206" s="110">
        <v>2210101</v>
      </c>
      <c r="B1206" s="111" t="s">
        <v>1132</v>
      </c>
      <c r="C1206" s="120">
        <f t="shared" ref="C1206:C1215" si="93">I1219</f>
        <v>0</v>
      </c>
      <c r="D1206" s="120"/>
      <c r="E1206" s="113">
        <f t="shared" si="89"/>
        <v>0</v>
      </c>
      <c r="F1206" s="114" t="str">
        <f t="shared" si="90"/>
        <v xml:space="preserve"> </v>
      </c>
      <c r="G1206" s="101">
        <v>2200507</v>
      </c>
      <c r="H1206" s="102" t="s">
        <v>1119</v>
      </c>
      <c r="I1206" s="98"/>
    </row>
    <row r="1207" spans="1:9" ht="20.25" hidden="1" customHeight="1">
      <c r="A1207" s="110">
        <v>2210102</v>
      </c>
      <c r="B1207" s="111" t="s">
        <v>1133</v>
      </c>
      <c r="C1207" s="120">
        <f t="shared" si="93"/>
        <v>0</v>
      </c>
      <c r="D1207" s="120"/>
      <c r="E1207" s="113">
        <f t="shared" si="89"/>
        <v>0</v>
      </c>
      <c r="F1207" s="114" t="str">
        <f t="shared" si="90"/>
        <v xml:space="preserve"> </v>
      </c>
      <c r="G1207" s="101">
        <v>2200508</v>
      </c>
      <c r="H1207" s="102" t="s">
        <v>1120</v>
      </c>
      <c r="I1207" s="98"/>
    </row>
    <row r="1208" spans="1:9" ht="20.25" hidden="1" customHeight="1">
      <c r="A1208" s="110">
        <v>2210103</v>
      </c>
      <c r="B1208" s="111" t="s">
        <v>1134</v>
      </c>
      <c r="C1208" s="120">
        <f t="shared" si="93"/>
        <v>0</v>
      </c>
      <c r="D1208" s="120"/>
      <c r="E1208" s="113">
        <f t="shared" si="89"/>
        <v>0</v>
      </c>
      <c r="F1208" s="114" t="str">
        <f t="shared" si="90"/>
        <v xml:space="preserve"> </v>
      </c>
      <c r="G1208" s="101">
        <v>2200509</v>
      </c>
      <c r="H1208" s="102" t="s">
        <v>1121</v>
      </c>
      <c r="I1208" s="98"/>
    </row>
    <row r="1209" spans="1:9" ht="20.25" hidden="1" customHeight="1">
      <c r="A1209" s="110">
        <v>2210104</v>
      </c>
      <c r="B1209" s="111" t="s">
        <v>1135</v>
      </c>
      <c r="C1209" s="120">
        <f t="shared" si="93"/>
        <v>0</v>
      </c>
      <c r="D1209" s="120"/>
      <c r="E1209" s="113">
        <f t="shared" si="89"/>
        <v>0</v>
      </c>
      <c r="F1209" s="114" t="str">
        <f t="shared" si="90"/>
        <v xml:space="preserve"> </v>
      </c>
      <c r="G1209" s="101">
        <v>2200510</v>
      </c>
      <c r="H1209" s="102" t="s">
        <v>1122</v>
      </c>
      <c r="I1209" s="98"/>
    </row>
    <row r="1210" spans="1:9" ht="20.25" hidden="1" customHeight="1">
      <c r="A1210" s="110">
        <v>2210105</v>
      </c>
      <c r="B1210" s="111" t="s">
        <v>1136</v>
      </c>
      <c r="C1210" s="120">
        <f t="shared" si="93"/>
        <v>0</v>
      </c>
      <c r="D1210" s="120"/>
      <c r="E1210" s="113">
        <f t="shared" si="89"/>
        <v>0</v>
      </c>
      <c r="F1210" s="114" t="str">
        <f t="shared" si="90"/>
        <v xml:space="preserve"> </v>
      </c>
      <c r="G1210" s="101">
        <v>2200511</v>
      </c>
      <c r="H1210" s="102" t="s">
        <v>1123</v>
      </c>
      <c r="I1210" s="98"/>
    </row>
    <row r="1211" spans="1:9" ht="20.25" hidden="1" customHeight="1">
      <c r="A1211" s="110">
        <v>2210106</v>
      </c>
      <c r="B1211" s="111" t="s">
        <v>1137</v>
      </c>
      <c r="C1211" s="120">
        <f t="shared" si="93"/>
        <v>0</v>
      </c>
      <c r="D1211" s="120"/>
      <c r="E1211" s="113">
        <f t="shared" si="89"/>
        <v>0</v>
      </c>
      <c r="F1211" s="114" t="str">
        <f t="shared" si="90"/>
        <v xml:space="preserve"> </v>
      </c>
      <c r="G1211" s="101">
        <v>2200512</v>
      </c>
      <c r="H1211" s="102" t="s">
        <v>1124</v>
      </c>
      <c r="I1211" s="98"/>
    </row>
    <row r="1212" spans="1:9" ht="20.25" hidden="1" customHeight="1">
      <c r="A1212" s="110">
        <v>2210107</v>
      </c>
      <c r="B1212" s="111" t="s">
        <v>1138</v>
      </c>
      <c r="C1212" s="120">
        <f t="shared" si="93"/>
        <v>0</v>
      </c>
      <c r="D1212" s="120"/>
      <c r="E1212" s="113">
        <f t="shared" si="89"/>
        <v>0</v>
      </c>
      <c r="F1212" s="114" t="str">
        <f t="shared" si="90"/>
        <v xml:space="preserve"> </v>
      </c>
      <c r="G1212" s="101">
        <v>2200513</v>
      </c>
      <c r="H1212" s="102" t="s">
        <v>1125</v>
      </c>
      <c r="I1212" s="98"/>
    </row>
    <row r="1213" spans="1:9" ht="20.25" hidden="1" customHeight="1">
      <c r="A1213" s="110">
        <v>2210108</v>
      </c>
      <c r="B1213" s="111" t="s">
        <v>1139</v>
      </c>
      <c r="C1213" s="120">
        <f t="shared" si="93"/>
        <v>0</v>
      </c>
      <c r="D1213" s="120"/>
      <c r="E1213" s="113">
        <f t="shared" si="89"/>
        <v>0</v>
      </c>
      <c r="F1213" s="114" t="str">
        <f t="shared" si="90"/>
        <v xml:space="preserve"> </v>
      </c>
      <c r="G1213" s="101">
        <v>2200514</v>
      </c>
      <c r="H1213" s="102" t="s">
        <v>1126</v>
      </c>
      <c r="I1213" s="98"/>
    </row>
    <row r="1214" spans="1:9" ht="20.25" hidden="1" customHeight="1">
      <c r="A1214" s="110">
        <v>2210109</v>
      </c>
      <c r="B1214" s="111" t="s">
        <v>1140</v>
      </c>
      <c r="C1214" s="120">
        <f t="shared" si="93"/>
        <v>0</v>
      </c>
      <c r="D1214" s="120"/>
      <c r="E1214" s="113">
        <f t="shared" si="89"/>
        <v>0</v>
      </c>
      <c r="F1214" s="114" t="str">
        <f t="shared" si="90"/>
        <v xml:space="preserve"> </v>
      </c>
      <c r="G1214" s="101">
        <v>2200599</v>
      </c>
      <c r="H1214" s="102" t="s">
        <v>1127</v>
      </c>
      <c r="I1214" s="98"/>
    </row>
    <row r="1215" spans="1:9" ht="20.25" hidden="1" customHeight="1">
      <c r="A1215" s="110">
        <v>2210199</v>
      </c>
      <c r="B1215" s="111" t="s">
        <v>1141</v>
      </c>
      <c r="C1215" s="120">
        <f t="shared" si="93"/>
        <v>0</v>
      </c>
      <c r="D1215" s="120"/>
      <c r="E1215" s="113">
        <f t="shared" si="89"/>
        <v>0</v>
      </c>
      <c r="F1215" s="114" t="str">
        <f t="shared" si="90"/>
        <v xml:space="preserve"> </v>
      </c>
      <c r="G1215" s="100">
        <v>22099</v>
      </c>
      <c r="H1215" s="100" t="s">
        <v>1128</v>
      </c>
      <c r="I1215" s="98"/>
    </row>
    <row r="1216" spans="1:9" ht="20.25" customHeight="1">
      <c r="A1216" s="41">
        <v>22102</v>
      </c>
      <c r="B1216" s="41" t="s">
        <v>1142</v>
      </c>
      <c r="C1216" s="158">
        <f>C1217+C1220+C1221</f>
        <v>146.4</v>
      </c>
      <c r="D1216" s="158">
        <f>D1217+D1220+D1221</f>
        <v>212</v>
      </c>
      <c r="E1216" s="99">
        <f t="shared" si="89"/>
        <v>65.599999999999994</v>
      </c>
      <c r="F1216" s="35">
        <f t="shared" si="90"/>
        <v>44.808743169398902</v>
      </c>
      <c r="G1216" s="101">
        <v>2209901</v>
      </c>
      <c r="H1216" s="102" t="s">
        <v>1129</v>
      </c>
      <c r="I1216" s="98"/>
    </row>
    <row r="1217" spans="1:9" ht="20.25" customHeight="1">
      <c r="A1217" s="42">
        <v>2210201</v>
      </c>
      <c r="B1217" s="43" t="s">
        <v>1143</v>
      </c>
      <c r="C1217" s="159">
        <f>C1218+C1219</f>
        <v>146.4</v>
      </c>
      <c r="D1217" s="159">
        <v>212</v>
      </c>
      <c r="E1217" s="103">
        <f t="shared" si="89"/>
        <v>65.599999999999994</v>
      </c>
      <c r="F1217" s="37">
        <f t="shared" si="90"/>
        <v>44.808743169398902</v>
      </c>
      <c r="G1217" s="100">
        <v>221</v>
      </c>
      <c r="H1217" s="100" t="s">
        <v>1130</v>
      </c>
      <c r="I1217" s="98"/>
    </row>
    <row r="1218" spans="1:9" ht="20.25" customHeight="1">
      <c r="A1218" s="42">
        <v>221020101</v>
      </c>
      <c r="B1218" s="43" t="s">
        <v>1144</v>
      </c>
      <c r="C1218" s="159">
        <v>146.4</v>
      </c>
      <c r="D1218" s="159"/>
      <c r="E1218" s="103">
        <f t="shared" si="89"/>
        <v>-146.4</v>
      </c>
      <c r="F1218" s="37">
        <f t="shared" si="90"/>
        <v>-100</v>
      </c>
      <c r="G1218" s="100">
        <v>22101</v>
      </c>
      <c r="H1218" s="100" t="s">
        <v>1131</v>
      </c>
      <c r="I1218" s="98"/>
    </row>
    <row r="1219" spans="1:9" ht="20.25" hidden="1" customHeight="1">
      <c r="A1219" s="110">
        <v>221020102</v>
      </c>
      <c r="B1219" s="111" t="s">
        <v>1145</v>
      </c>
      <c r="C1219" s="112">
        <f>I1232</f>
        <v>0</v>
      </c>
      <c r="D1219" s="112"/>
      <c r="E1219" s="113">
        <f t="shared" si="89"/>
        <v>0</v>
      </c>
      <c r="F1219" s="114" t="str">
        <f t="shared" si="90"/>
        <v xml:space="preserve"> </v>
      </c>
      <c r="G1219" s="101">
        <v>2210101</v>
      </c>
      <c r="H1219" s="102" t="s">
        <v>1132</v>
      </c>
      <c r="I1219" s="98"/>
    </row>
    <row r="1220" spans="1:9" ht="20.25" hidden="1" customHeight="1">
      <c r="A1220" s="110">
        <v>2210202</v>
      </c>
      <c r="B1220" s="111" t="s">
        <v>1146</v>
      </c>
      <c r="C1220" s="120">
        <f>I1233</f>
        <v>0</v>
      </c>
      <c r="D1220" s="120"/>
      <c r="E1220" s="113">
        <f t="shared" si="89"/>
        <v>0</v>
      </c>
      <c r="F1220" s="114" t="str">
        <f t="shared" si="90"/>
        <v xml:space="preserve"> </v>
      </c>
      <c r="G1220" s="101">
        <v>2210102</v>
      </c>
      <c r="H1220" s="102" t="s">
        <v>1133</v>
      </c>
      <c r="I1220" s="98"/>
    </row>
    <row r="1221" spans="1:9" ht="20.25" hidden="1" customHeight="1">
      <c r="A1221" s="110">
        <v>2210203</v>
      </c>
      <c r="B1221" s="111" t="s">
        <v>1147</v>
      </c>
      <c r="C1221" s="120">
        <f>I1234</f>
        <v>0</v>
      </c>
      <c r="D1221" s="120"/>
      <c r="E1221" s="113">
        <f t="shared" si="89"/>
        <v>0</v>
      </c>
      <c r="F1221" s="114" t="str">
        <f t="shared" si="90"/>
        <v xml:space="preserve"> </v>
      </c>
      <c r="G1221" s="101">
        <v>2210103</v>
      </c>
      <c r="H1221" s="102" t="s">
        <v>1134</v>
      </c>
      <c r="I1221" s="98"/>
    </row>
    <row r="1222" spans="1:9" ht="20.25" hidden="1" customHeight="1">
      <c r="A1222" s="116">
        <v>22103</v>
      </c>
      <c r="B1222" s="116" t="s">
        <v>1148</v>
      </c>
      <c r="C1222" s="117">
        <f>SUM(C1223:C1225)</f>
        <v>0</v>
      </c>
      <c r="D1222" s="117">
        <f>SUM(D1223:D1225)</f>
        <v>0</v>
      </c>
      <c r="E1222" s="118">
        <f t="shared" si="89"/>
        <v>0</v>
      </c>
      <c r="F1222" s="119" t="str">
        <f t="shared" si="90"/>
        <v xml:space="preserve"> </v>
      </c>
      <c r="G1222" s="101">
        <v>2210104</v>
      </c>
      <c r="H1222" s="102" t="s">
        <v>1135</v>
      </c>
      <c r="I1222" s="98"/>
    </row>
    <row r="1223" spans="1:9" ht="20.25" hidden="1" customHeight="1">
      <c r="A1223" s="110">
        <v>2210301</v>
      </c>
      <c r="B1223" s="111" t="s">
        <v>1149</v>
      </c>
      <c r="C1223" s="120">
        <f>I1236</f>
        <v>0</v>
      </c>
      <c r="D1223" s="120"/>
      <c r="E1223" s="113">
        <f t="shared" ref="E1223:E1286" si="94">D1223-C1223</f>
        <v>0</v>
      </c>
      <c r="F1223" s="114" t="str">
        <f t="shared" ref="F1223:F1286" si="95">IF(C1223&lt;&gt;0,E1223/C1223*100," ")</f>
        <v xml:space="preserve"> </v>
      </c>
      <c r="G1223" s="101">
        <v>2210105</v>
      </c>
      <c r="H1223" s="102" t="s">
        <v>1136</v>
      </c>
      <c r="I1223" s="98"/>
    </row>
    <row r="1224" spans="1:9" ht="20.25" hidden="1" customHeight="1">
      <c r="A1224" s="110">
        <v>2210302</v>
      </c>
      <c r="B1224" s="111" t="s">
        <v>1150</v>
      </c>
      <c r="C1224" s="120">
        <f>I1237</f>
        <v>0</v>
      </c>
      <c r="D1224" s="120"/>
      <c r="E1224" s="113">
        <f t="shared" si="94"/>
        <v>0</v>
      </c>
      <c r="F1224" s="114" t="str">
        <f t="shared" si="95"/>
        <v xml:space="preserve"> </v>
      </c>
      <c r="G1224" s="101">
        <v>2210106</v>
      </c>
      <c r="H1224" s="102" t="s">
        <v>1137</v>
      </c>
      <c r="I1224" s="98"/>
    </row>
    <row r="1225" spans="1:9" ht="20.25" hidden="1" customHeight="1">
      <c r="A1225" s="110">
        <v>2210399</v>
      </c>
      <c r="B1225" s="111" t="s">
        <v>1151</v>
      </c>
      <c r="C1225" s="120">
        <f>I1238</f>
        <v>0</v>
      </c>
      <c r="D1225" s="120"/>
      <c r="E1225" s="113">
        <f t="shared" si="94"/>
        <v>0</v>
      </c>
      <c r="F1225" s="114" t="str">
        <f t="shared" si="95"/>
        <v xml:space="preserve"> </v>
      </c>
      <c r="G1225" s="101">
        <v>2210107</v>
      </c>
      <c r="H1225" s="102" t="s">
        <v>1138</v>
      </c>
      <c r="I1225" s="98"/>
    </row>
    <row r="1226" spans="1:9" ht="20.25" hidden="1" customHeight="1">
      <c r="A1226" s="116">
        <v>222</v>
      </c>
      <c r="B1226" s="116" t="s">
        <v>1152</v>
      </c>
      <c r="C1226" s="117">
        <f>C1227+C1245+C1251+C1257</f>
        <v>0</v>
      </c>
      <c r="D1226" s="117">
        <f>D1227+D1245+D1251+D1257</f>
        <v>0</v>
      </c>
      <c r="E1226" s="118">
        <f t="shared" si="94"/>
        <v>0</v>
      </c>
      <c r="F1226" s="119" t="str">
        <f t="shared" si="95"/>
        <v xml:space="preserve"> </v>
      </c>
      <c r="G1226" s="101">
        <v>2210108</v>
      </c>
      <c r="H1226" s="102" t="s">
        <v>1139</v>
      </c>
      <c r="I1226" s="98"/>
    </row>
    <row r="1227" spans="1:9" ht="20.25" hidden="1" customHeight="1">
      <c r="A1227" s="116">
        <v>22201</v>
      </c>
      <c r="B1227" s="116" t="s">
        <v>1153</v>
      </c>
      <c r="C1227" s="117">
        <f>SUM(C1228:C1244)</f>
        <v>0</v>
      </c>
      <c r="D1227" s="117">
        <f>SUM(D1228:D1244)</f>
        <v>0</v>
      </c>
      <c r="E1227" s="118">
        <f t="shared" si="94"/>
        <v>0</v>
      </c>
      <c r="F1227" s="119" t="str">
        <f t="shared" si="95"/>
        <v xml:space="preserve"> </v>
      </c>
      <c r="G1227" s="101">
        <v>2210109</v>
      </c>
      <c r="H1227" s="102" t="s">
        <v>1140</v>
      </c>
      <c r="I1227" s="98"/>
    </row>
    <row r="1228" spans="1:9" ht="20.25" hidden="1" customHeight="1">
      <c r="A1228" s="110">
        <v>2220101</v>
      </c>
      <c r="B1228" s="111" t="s">
        <v>82</v>
      </c>
      <c r="C1228" s="112">
        <f>I1241+I1256</f>
        <v>0</v>
      </c>
      <c r="D1228" s="112"/>
      <c r="E1228" s="113">
        <f t="shared" si="94"/>
        <v>0</v>
      </c>
      <c r="F1228" s="114" t="str">
        <f t="shared" si="95"/>
        <v xml:space="preserve"> </v>
      </c>
      <c r="G1228" s="101">
        <v>2210199</v>
      </c>
      <c r="H1228" s="102" t="s">
        <v>1141</v>
      </c>
      <c r="I1228" s="98"/>
    </row>
    <row r="1229" spans="1:9" ht="20.25" hidden="1" customHeight="1">
      <c r="A1229" s="110">
        <v>2220102</v>
      </c>
      <c r="B1229" s="111" t="s">
        <v>83</v>
      </c>
      <c r="C1229" s="112">
        <f>I1242+I1257</f>
        <v>0</v>
      </c>
      <c r="D1229" s="112"/>
      <c r="E1229" s="113">
        <f t="shared" si="94"/>
        <v>0</v>
      </c>
      <c r="F1229" s="114" t="str">
        <f t="shared" si="95"/>
        <v xml:space="preserve"> </v>
      </c>
      <c r="G1229" s="100">
        <v>22102</v>
      </c>
      <c r="H1229" s="100" t="s">
        <v>1142</v>
      </c>
      <c r="I1229" s="98"/>
    </row>
    <row r="1230" spans="1:9" ht="20.25" hidden="1" customHeight="1">
      <c r="A1230" s="110">
        <v>2220103</v>
      </c>
      <c r="B1230" s="111" t="s">
        <v>84</v>
      </c>
      <c r="C1230" s="112">
        <f>I1243+I1258</f>
        <v>0</v>
      </c>
      <c r="D1230" s="112"/>
      <c r="E1230" s="113">
        <f t="shared" si="94"/>
        <v>0</v>
      </c>
      <c r="F1230" s="114" t="str">
        <f t="shared" si="95"/>
        <v xml:space="preserve"> </v>
      </c>
      <c r="G1230" s="101">
        <v>2210201</v>
      </c>
      <c r="H1230" s="102" t="s">
        <v>1143</v>
      </c>
      <c r="I1230" s="98"/>
    </row>
    <row r="1231" spans="1:9" ht="20.25" hidden="1" customHeight="1">
      <c r="A1231" s="110">
        <v>2220104</v>
      </c>
      <c r="B1231" s="111" t="s">
        <v>1154</v>
      </c>
      <c r="C1231" s="112">
        <f>I1244+I1262</f>
        <v>0</v>
      </c>
      <c r="D1231" s="112"/>
      <c r="E1231" s="113">
        <f t="shared" si="94"/>
        <v>0</v>
      </c>
      <c r="F1231" s="114" t="str">
        <f t="shared" si="95"/>
        <v xml:space="preserve"> </v>
      </c>
      <c r="G1231" s="101">
        <v>221020101</v>
      </c>
      <c r="H1231" s="102" t="s">
        <v>1144</v>
      </c>
      <c r="I1231" s="98"/>
    </row>
    <row r="1232" spans="1:9" ht="20.25" hidden="1" customHeight="1">
      <c r="A1232" s="110">
        <v>2220105</v>
      </c>
      <c r="B1232" s="111" t="s">
        <v>1155</v>
      </c>
      <c r="C1232" s="112">
        <f t="shared" ref="C1232:C1239" si="96">I1245</f>
        <v>0</v>
      </c>
      <c r="D1232" s="112"/>
      <c r="E1232" s="113">
        <f t="shared" si="94"/>
        <v>0</v>
      </c>
      <c r="F1232" s="114" t="str">
        <f t="shared" si="95"/>
        <v xml:space="preserve"> </v>
      </c>
      <c r="G1232" s="101">
        <v>221020102</v>
      </c>
      <c r="H1232" s="102" t="s">
        <v>1145</v>
      </c>
      <c r="I1232" s="98"/>
    </row>
    <row r="1233" spans="1:9" ht="20.25" hidden="1" customHeight="1">
      <c r="A1233" s="110">
        <v>2220106</v>
      </c>
      <c r="B1233" s="111" t="s">
        <v>1156</v>
      </c>
      <c r="C1233" s="112">
        <f t="shared" si="96"/>
        <v>0</v>
      </c>
      <c r="D1233" s="112"/>
      <c r="E1233" s="113">
        <f t="shared" si="94"/>
        <v>0</v>
      </c>
      <c r="F1233" s="114" t="str">
        <f t="shared" si="95"/>
        <v xml:space="preserve"> </v>
      </c>
      <c r="G1233" s="101">
        <v>2210202</v>
      </c>
      <c r="H1233" s="102" t="s">
        <v>1146</v>
      </c>
      <c r="I1233" s="98"/>
    </row>
    <row r="1234" spans="1:9" ht="20.25" hidden="1" customHeight="1">
      <c r="A1234" s="110">
        <v>2220107</v>
      </c>
      <c r="B1234" s="111" t="s">
        <v>1157</v>
      </c>
      <c r="C1234" s="112">
        <f t="shared" si="96"/>
        <v>0</v>
      </c>
      <c r="D1234" s="112"/>
      <c r="E1234" s="113">
        <f t="shared" si="94"/>
        <v>0</v>
      </c>
      <c r="F1234" s="114" t="str">
        <f t="shared" si="95"/>
        <v xml:space="preserve"> </v>
      </c>
      <c r="G1234" s="101">
        <v>2210203</v>
      </c>
      <c r="H1234" s="102" t="s">
        <v>1147</v>
      </c>
      <c r="I1234" s="98"/>
    </row>
    <row r="1235" spans="1:9" ht="20.25" hidden="1" customHeight="1">
      <c r="A1235" s="110">
        <v>2220112</v>
      </c>
      <c r="B1235" s="111" t="s">
        <v>1158</v>
      </c>
      <c r="C1235" s="112">
        <f t="shared" si="96"/>
        <v>0</v>
      </c>
      <c r="D1235" s="112"/>
      <c r="E1235" s="113">
        <f t="shared" si="94"/>
        <v>0</v>
      </c>
      <c r="F1235" s="114" t="str">
        <f t="shared" si="95"/>
        <v xml:space="preserve"> </v>
      </c>
      <c r="G1235" s="100">
        <v>22103</v>
      </c>
      <c r="H1235" s="100" t="s">
        <v>1148</v>
      </c>
      <c r="I1235" s="98"/>
    </row>
    <row r="1236" spans="1:9" ht="20.25" hidden="1" customHeight="1">
      <c r="A1236" s="110">
        <v>2220113</v>
      </c>
      <c r="B1236" s="111" t="s">
        <v>1159</v>
      </c>
      <c r="C1236" s="112">
        <f t="shared" si="96"/>
        <v>0</v>
      </c>
      <c r="D1236" s="112"/>
      <c r="E1236" s="113">
        <f t="shared" si="94"/>
        <v>0</v>
      </c>
      <c r="F1236" s="114" t="str">
        <f t="shared" si="95"/>
        <v xml:space="preserve"> </v>
      </c>
      <c r="G1236" s="101">
        <v>2210301</v>
      </c>
      <c r="H1236" s="102" t="s">
        <v>1149</v>
      </c>
      <c r="I1236" s="98"/>
    </row>
    <row r="1237" spans="1:9" ht="20.25" hidden="1" customHeight="1">
      <c r="A1237" s="110">
        <v>2220114</v>
      </c>
      <c r="B1237" s="111" t="s">
        <v>1160</v>
      </c>
      <c r="C1237" s="112">
        <f t="shared" si="96"/>
        <v>0</v>
      </c>
      <c r="D1237" s="112"/>
      <c r="E1237" s="113">
        <f t="shared" si="94"/>
        <v>0</v>
      </c>
      <c r="F1237" s="114" t="str">
        <f t="shared" si="95"/>
        <v xml:space="preserve"> </v>
      </c>
      <c r="G1237" s="101">
        <v>2210302</v>
      </c>
      <c r="H1237" s="102" t="s">
        <v>1150</v>
      </c>
      <c r="I1237" s="98"/>
    </row>
    <row r="1238" spans="1:9" ht="20.25" hidden="1" customHeight="1">
      <c r="A1238" s="110">
        <v>2220115</v>
      </c>
      <c r="B1238" s="111" t="s">
        <v>1161</v>
      </c>
      <c r="C1238" s="112">
        <f t="shared" si="96"/>
        <v>0</v>
      </c>
      <c r="D1238" s="112"/>
      <c r="E1238" s="113">
        <f t="shared" si="94"/>
        <v>0</v>
      </c>
      <c r="F1238" s="114" t="str">
        <f t="shared" si="95"/>
        <v xml:space="preserve"> </v>
      </c>
      <c r="G1238" s="101">
        <v>2210399</v>
      </c>
      <c r="H1238" s="102" t="s">
        <v>1151</v>
      </c>
      <c r="I1238" s="98"/>
    </row>
    <row r="1239" spans="1:9" ht="20.25" hidden="1" customHeight="1">
      <c r="A1239" s="110">
        <v>2220118</v>
      </c>
      <c r="B1239" s="111" t="s">
        <v>1162</v>
      </c>
      <c r="C1239" s="112">
        <f t="shared" si="96"/>
        <v>0</v>
      </c>
      <c r="D1239" s="112"/>
      <c r="E1239" s="113">
        <f t="shared" si="94"/>
        <v>0</v>
      </c>
      <c r="F1239" s="114" t="str">
        <f t="shared" si="95"/>
        <v xml:space="preserve"> </v>
      </c>
      <c r="G1239" s="100">
        <v>222</v>
      </c>
      <c r="H1239" s="100" t="s">
        <v>1152</v>
      </c>
      <c r="I1239" s="98"/>
    </row>
    <row r="1240" spans="1:9" ht="20.25" hidden="1" customHeight="1">
      <c r="A1240" s="110">
        <v>2220119</v>
      </c>
      <c r="B1240" s="111" t="s">
        <v>1163</v>
      </c>
      <c r="C1240" s="112">
        <f>I1265</f>
        <v>0</v>
      </c>
      <c r="D1240" s="112"/>
      <c r="E1240" s="113">
        <f t="shared" si="94"/>
        <v>0</v>
      </c>
      <c r="F1240" s="114" t="str">
        <f t="shared" si="95"/>
        <v xml:space="preserve"> </v>
      </c>
      <c r="G1240" s="100">
        <v>22201</v>
      </c>
      <c r="H1240" s="100" t="s">
        <v>1164</v>
      </c>
      <c r="I1240" s="98"/>
    </row>
    <row r="1241" spans="1:9" ht="20.25" hidden="1" customHeight="1">
      <c r="A1241" s="110">
        <v>2220120</v>
      </c>
      <c r="B1241" s="111" t="s">
        <v>1165</v>
      </c>
      <c r="C1241" s="112">
        <f>I1260+I1259+I1266</f>
        <v>0</v>
      </c>
      <c r="D1241" s="112"/>
      <c r="E1241" s="113">
        <f t="shared" si="94"/>
        <v>0</v>
      </c>
      <c r="F1241" s="114" t="str">
        <f t="shared" si="95"/>
        <v xml:space="preserve"> </v>
      </c>
      <c r="G1241" s="101">
        <v>2220101</v>
      </c>
      <c r="H1241" s="102" t="s">
        <v>82</v>
      </c>
      <c r="I1241" s="98"/>
    </row>
    <row r="1242" spans="1:9" ht="20.25" hidden="1" customHeight="1">
      <c r="A1242" s="110">
        <v>2220121</v>
      </c>
      <c r="B1242" s="111" t="s">
        <v>1166</v>
      </c>
      <c r="C1242" s="112">
        <f>I1264+I1263+I1261</f>
        <v>0</v>
      </c>
      <c r="D1242" s="112"/>
      <c r="E1242" s="113">
        <f t="shared" si="94"/>
        <v>0</v>
      </c>
      <c r="F1242" s="114" t="str">
        <f t="shared" si="95"/>
        <v xml:space="preserve"> </v>
      </c>
      <c r="G1242" s="101">
        <v>2220102</v>
      </c>
      <c r="H1242" s="102" t="s">
        <v>83</v>
      </c>
      <c r="I1242" s="98"/>
    </row>
    <row r="1243" spans="1:9" ht="20.25" hidden="1" customHeight="1">
      <c r="A1243" s="110">
        <v>2220150</v>
      </c>
      <c r="B1243" s="111" t="s">
        <v>91</v>
      </c>
      <c r="C1243" s="112">
        <f>I1253+I1267</f>
        <v>0</v>
      </c>
      <c r="D1243" s="112"/>
      <c r="E1243" s="113">
        <f t="shared" si="94"/>
        <v>0</v>
      </c>
      <c r="F1243" s="114" t="str">
        <f t="shared" si="95"/>
        <v xml:space="preserve"> </v>
      </c>
      <c r="G1243" s="101">
        <v>2220103</v>
      </c>
      <c r="H1243" s="102" t="s">
        <v>84</v>
      </c>
      <c r="I1243" s="98"/>
    </row>
    <row r="1244" spans="1:9" ht="20.25" hidden="1" customHeight="1">
      <c r="A1244" s="110">
        <v>2220199</v>
      </c>
      <c r="B1244" s="111" t="s">
        <v>1167</v>
      </c>
      <c r="C1244" s="112">
        <f>I1254+I1268</f>
        <v>0</v>
      </c>
      <c r="D1244" s="112"/>
      <c r="E1244" s="113">
        <f t="shared" si="94"/>
        <v>0</v>
      </c>
      <c r="F1244" s="114" t="str">
        <f t="shared" si="95"/>
        <v xml:space="preserve"> </v>
      </c>
      <c r="G1244" s="101">
        <v>2220104</v>
      </c>
      <c r="H1244" s="102" t="s">
        <v>1168</v>
      </c>
      <c r="I1244" s="98"/>
    </row>
    <row r="1245" spans="1:9" s="106" customFormat="1" ht="20.25" hidden="1" customHeight="1">
      <c r="A1245" s="122">
        <v>22203</v>
      </c>
      <c r="B1245" s="124" t="s">
        <v>1169</v>
      </c>
      <c r="C1245" s="121">
        <f>SUM(C1246:C1250)</f>
        <v>0</v>
      </c>
      <c r="D1245" s="121">
        <f>SUM(D1246:D1250)</f>
        <v>0</v>
      </c>
      <c r="E1245" s="118">
        <f t="shared" si="94"/>
        <v>0</v>
      </c>
      <c r="F1245" s="119" t="str">
        <f t="shared" si="95"/>
        <v xml:space="preserve"> </v>
      </c>
      <c r="G1245" s="104">
        <v>2220105</v>
      </c>
      <c r="H1245" s="105" t="s">
        <v>1170</v>
      </c>
      <c r="I1245" s="98"/>
    </row>
    <row r="1246" spans="1:9" ht="20.25" hidden="1" customHeight="1">
      <c r="A1246" s="110">
        <v>2220301</v>
      </c>
      <c r="B1246" s="111" t="s">
        <v>1171</v>
      </c>
      <c r="C1246" s="120">
        <f>I1270</f>
        <v>0</v>
      </c>
      <c r="D1246" s="120"/>
      <c r="E1246" s="113">
        <f t="shared" si="94"/>
        <v>0</v>
      </c>
      <c r="F1246" s="114" t="str">
        <f t="shared" si="95"/>
        <v xml:space="preserve"> </v>
      </c>
      <c r="G1246" s="101">
        <v>2220106</v>
      </c>
      <c r="H1246" s="102" t="s">
        <v>1172</v>
      </c>
      <c r="I1246" s="98"/>
    </row>
    <row r="1247" spans="1:9" ht="20.25" hidden="1" customHeight="1">
      <c r="A1247" s="110">
        <v>2220303</v>
      </c>
      <c r="B1247" s="111" t="s">
        <v>1173</v>
      </c>
      <c r="C1247" s="120">
        <f>I1271</f>
        <v>0</v>
      </c>
      <c r="D1247" s="120"/>
      <c r="E1247" s="113">
        <f t="shared" si="94"/>
        <v>0</v>
      </c>
      <c r="F1247" s="114" t="str">
        <f t="shared" si="95"/>
        <v xml:space="preserve"> </v>
      </c>
      <c r="G1247" s="101">
        <v>2220107</v>
      </c>
      <c r="H1247" s="102" t="s">
        <v>1157</v>
      </c>
      <c r="I1247" s="98"/>
    </row>
    <row r="1248" spans="1:9" ht="20.25" hidden="1" customHeight="1">
      <c r="A1248" s="110">
        <v>2220304</v>
      </c>
      <c r="B1248" s="111" t="s">
        <v>1174</v>
      </c>
      <c r="C1248" s="120">
        <f>I1272</f>
        <v>0</v>
      </c>
      <c r="D1248" s="120"/>
      <c r="E1248" s="113">
        <f t="shared" si="94"/>
        <v>0</v>
      </c>
      <c r="F1248" s="114" t="str">
        <f t="shared" si="95"/>
        <v xml:space="preserve"> </v>
      </c>
      <c r="G1248" s="101">
        <v>2220112</v>
      </c>
      <c r="H1248" s="102" t="s">
        <v>1158</v>
      </c>
      <c r="I1248" s="98"/>
    </row>
    <row r="1249" spans="1:9" ht="20.25" hidden="1" customHeight="1">
      <c r="A1249" s="110">
        <v>2220305</v>
      </c>
      <c r="B1249" s="111" t="s">
        <v>1175</v>
      </c>
      <c r="C1249" s="120">
        <v>0</v>
      </c>
      <c r="D1249" s="120"/>
      <c r="E1249" s="113">
        <f t="shared" si="94"/>
        <v>0</v>
      </c>
      <c r="F1249" s="114" t="str">
        <f t="shared" si="95"/>
        <v xml:space="preserve"> </v>
      </c>
      <c r="G1249" s="101">
        <v>2220113</v>
      </c>
      <c r="H1249" s="102" t="s">
        <v>1159</v>
      </c>
      <c r="I1249" s="98"/>
    </row>
    <row r="1250" spans="1:9" ht="20.25" hidden="1" customHeight="1">
      <c r="A1250" s="110">
        <v>2220399</v>
      </c>
      <c r="B1250" s="111" t="s">
        <v>1176</v>
      </c>
      <c r="C1250" s="120">
        <f>I1273</f>
        <v>0</v>
      </c>
      <c r="D1250" s="120"/>
      <c r="E1250" s="113">
        <f t="shared" si="94"/>
        <v>0</v>
      </c>
      <c r="F1250" s="114" t="str">
        <f t="shared" si="95"/>
        <v xml:space="preserve"> </v>
      </c>
      <c r="G1250" s="101">
        <v>2220114</v>
      </c>
      <c r="H1250" s="102" t="s">
        <v>1160</v>
      </c>
      <c r="I1250" s="98"/>
    </row>
    <row r="1251" spans="1:9" ht="20.25" hidden="1" customHeight="1">
      <c r="A1251" s="116">
        <v>22204</v>
      </c>
      <c r="B1251" s="116" t="s">
        <v>1177</v>
      </c>
      <c r="C1251" s="117">
        <f>SUM(C1252:C1256)</f>
        <v>0</v>
      </c>
      <c r="D1251" s="117">
        <f>SUM(D1252:D1256)</f>
        <v>0</v>
      </c>
      <c r="E1251" s="118">
        <f t="shared" si="94"/>
        <v>0</v>
      </c>
      <c r="F1251" s="119" t="str">
        <f t="shared" si="95"/>
        <v xml:space="preserve"> </v>
      </c>
      <c r="G1251" s="101">
        <v>2220115</v>
      </c>
      <c r="H1251" s="102" t="s">
        <v>1161</v>
      </c>
      <c r="I1251" s="98"/>
    </row>
    <row r="1252" spans="1:9" ht="20.25" hidden="1" customHeight="1">
      <c r="A1252" s="110">
        <v>2220401</v>
      </c>
      <c r="B1252" s="111" t="s">
        <v>1178</v>
      </c>
      <c r="C1252" s="112">
        <f>I1275</f>
        <v>0</v>
      </c>
      <c r="D1252" s="112"/>
      <c r="E1252" s="113">
        <f t="shared" si="94"/>
        <v>0</v>
      </c>
      <c r="F1252" s="114" t="str">
        <f t="shared" si="95"/>
        <v xml:space="preserve"> </v>
      </c>
      <c r="G1252" s="101">
        <v>2220118</v>
      </c>
      <c r="H1252" s="102" t="s">
        <v>1162</v>
      </c>
      <c r="I1252" s="98"/>
    </row>
    <row r="1253" spans="1:9" ht="20.25" hidden="1" customHeight="1">
      <c r="A1253" s="110">
        <v>2220402</v>
      </c>
      <c r="B1253" s="111" t="s">
        <v>1179</v>
      </c>
      <c r="C1253" s="112">
        <f>I1276</f>
        <v>0</v>
      </c>
      <c r="D1253" s="112"/>
      <c r="E1253" s="113">
        <f t="shared" si="94"/>
        <v>0</v>
      </c>
      <c r="F1253" s="114" t="str">
        <f t="shared" si="95"/>
        <v xml:space="preserve"> </v>
      </c>
      <c r="G1253" s="101">
        <v>2220150</v>
      </c>
      <c r="H1253" s="102" t="s">
        <v>91</v>
      </c>
      <c r="I1253" s="98"/>
    </row>
    <row r="1254" spans="1:9" ht="20.25" hidden="1" customHeight="1">
      <c r="A1254" s="110">
        <v>2220403</v>
      </c>
      <c r="B1254" s="111" t="s">
        <v>1180</v>
      </c>
      <c r="C1254" s="112">
        <f>I1277</f>
        <v>0</v>
      </c>
      <c r="D1254" s="112"/>
      <c r="E1254" s="113">
        <f t="shared" si="94"/>
        <v>0</v>
      </c>
      <c r="F1254" s="114" t="str">
        <f t="shared" si="95"/>
        <v xml:space="preserve"> </v>
      </c>
      <c r="G1254" s="101">
        <v>2220199</v>
      </c>
      <c r="H1254" s="102" t="s">
        <v>1181</v>
      </c>
      <c r="I1254" s="98"/>
    </row>
    <row r="1255" spans="1:9" ht="20.25" hidden="1" customHeight="1">
      <c r="A1255" s="110">
        <v>2220404</v>
      </c>
      <c r="B1255" s="111" t="s">
        <v>1182</v>
      </c>
      <c r="C1255" s="112">
        <f>I1278</f>
        <v>0</v>
      </c>
      <c r="D1255" s="112"/>
      <c r="E1255" s="113">
        <f t="shared" si="94"/>
        <v>0</v>
      </c>
      <c r="F1255" s="114" t="str">
        <f t="shared" si="95"/>
        <v xml:space="preserve"> </v>
      </c>
      <c r="G1255" s="101">
        <v>22202</v>
      </c>
      <c r="H1255" s="100" t="s">
        <v>1183</v>
      </c>
      <c r="I1255" s="98"/>
    </row>
    <row r="1256" spans="1:9" ht="20.25" hidden="1" customHeight="1">
      <c r="A1256" s="110">
        <v>2220499</v>
      </c>
      <c r="B1256" s="111" t="s">
        <v>1184</v>
      </c>
      <c r="C1256" s="112">
        <f>I1279</f>
        <v>0</v>
      </c>
      <c r="D1256" s="112"/>
      <c r="E1256" s="113">
        <f t="shared" si="94"/>
        <v>0</v>
      </c>
      <c r="F1256" s="114" t="str">
        <f t="shared" si="95"/>
        <v xml:space="preserve"> </v>
      </c>
      <c r="G1256" s="101">
        <v>2220201</v>
      </c>
      <c r="H1256" s="102" t="s">
        <v>82</v>
      </c>
      <c r="I1256" s="98"/>
    </row>
    <row r="1257" spans="1:9" ht="20.25" hidden="1" customHeight="1">
      <c r="A1257" s="116">
        <v>22205</v>
      </c>
      <c r="B1257" s="116" t="s">
        <v>1185</v>
      </c>
      <c r="C1257" s="117">
        <f>SUM(C1258:C1268)</f>
        <v>0</v>
      </c>
      <c r="D1257" s="117">
        <f>SUM(D1258:D1268)</f>
        <v>0</v>
      </c>
      <c r="E1257" s="118">
        <f t="shared" si="94"/>
        <v>0</v>
      </c>
      <c r="F1257" s="119" t="str">
        <f t="shared" si="95"/>
        <v xml:space="preserve"> </v>
      </c>
      <c r="G1257" s="101">
        <v>2220202</v>
      </c>
      <c r="H1257" s="102" t="s">
        <v>83</v>
      </c>
      <c r="I1257" s="98"/>
    </row>
    <row r="1258" spans="1:9" ht="20.25" hidden="1" customHeight="1">
      <c r="A1258" s="110">
        <v>2220501</v>
      </c>
      <c r="B1258" s="111" t="s">
        <v>1186</v>
      </c>
      <c r="C1258" s="120">
        <f t="shared" ref="C1258:C1268" si="97">I1281</f>
        <v>0</v>
      </c>
      <c r="D1258" s="120"/>
      <c r="E1258" s="113">
        <f t="shared" si="94"/>
        <v>0</v>
      </c>
      <c r="F1258" s="114" t="str">
        <f t="shared" si="95"/>
        <v xml:space="preserve"> </v>
      </c>
      <c r="G1258" s="101">
        <v>2220203</v>
      </c>
      <c r="H1258" s="102" t="s">
        <v>84</v>
      </c>
      <c r="I1258" s="98"/>
    </row>
    <row r="1259" spans="1:9" ht="20.25" hidden="1" customHeight="1">
      <c r="A1259" s="110">
        <v>2220502</v>
      </c>
      <c r="B1259" s="111" t="s">
        <v>1187</v>
      </c>
      <c r="C1259" s="120">
        <f t="shared" si="97"/>
        <v>0</v>
      </c>
      <c r="D1259" s="120"/>
      <c r="E1259" s="113">
        <f t="shared" si="94"/>
        <v>0</v>
      </c>
      <c r="F1259" s="114" t="str">
        <f t="shared" si="95"/>
        <v xml:space="preserve"> </v>
      </c>
      <c r="G1259" s="101">
        <v>2220204</v>
      </c>
      <c r="H1259" s="102" t="s">
        <v>1188</v>
      </c>
      <c r="I1259" s="98"/>
    </row>
    <row r="1260" spans="1:9" ht="20.25" hidden="1" customHeight="1">
      <c r="A1260" s="110">
        <v>2220503</v>
      </c>
      <c r="B1260" s="111" t="s">
        <v>1189</v>
      </c>
      <c r="C1260" s="120">
        <f t="shared" si="97"/>
        <v>0</v>
      </c>
      <c r="D1260" s="120"/>
      <c r="E1260" s="113">
        <f t="shared" si="94"/>
        <v>0</v>
      </c>
      <c r="F1260" s="114" t="str">
        <f t="shared" si="95"/>
        <v xml:space="preserve"> </v>
      </c>
      <c r="G1260" s="101">
        <v>2220205</v>
      </c>
      <c r="H1260" s="102" t="s">
        <v>1190</v>
      </c>
      <c r="I1260" s="98"/>
    </row>
    <row r="1261" spans="1:9" ht="20.25" hidden="1" customHeight="1">
      <c r="A1261" s="110">
        <v>2220504</v>
      </c>
      <c r="B1261" s="111" t="s">
        <v>1191</v>
      </c>
      <c r="C1261" s="120">
        <f t="shared" si="97"/>
        <v>0</v>
      </c>
      <c r="D1261" s="120"/>
      <c r="E1261" s="113">
        <f t="shared" si="94"/>
        <v>0</v>
      </c>
      <c r="F1261" s="114" t="str">
        <f t="shared" si="95"/>
        <v xml:space="preserve"> </v>
      </c>
      <c r="G1261" s="101">
        <v>2220206</v>
      </c>
      <c r="H1261" s="102" t="s">
        <v>1192</v>
      </c>
      <c r="I1261" s="98"/>
    </row>
    <row r="1262" spans="1:9" ht="20.25" hidden="1" customHeight="1">
      <c r="A1262" s="110">
        <v>2220505</v>
      </c>
      <c r="B1262" s="111" t="s">
        <v>1193</v>
      </c>
      <c r="C1262" s="120">
        <f t="shared" si="97"/>
        <v>0</v>
      </c>
      <c r="D1262" s="120"/>
      <c r="E1262" s="113">
        <f t="shared" si="94"/>
        <v>0</v>
      </c>
      <c r="F1262" s="114" t="str">
        <f t="shared" si="95"/>
        <v xml:space="preserve"> </v>
      </c>
      <c r="G1262" s="101">
        <v>2220207</v>
      </c>
      <c r="H1262" s="102" t="s">
        <v>1194</v>
      </c>
      <c r="I1262" s="98"/>
    </row>
    <row r="1263" spans="1:9" ht="20.25" hidden="1" customHeight="1">
      <c r="A1263" s="110">
        <v>2220506</v>
      </c>
      <c r="B1263" s="111" t="s">
        <v>1195</v>
      </c>
      <c r="C1263" s="120">
        <f t="shared" si="97"/>
        <v>0</v>
      </c>
      <c r="D1263" s="120"/>
      <c r="E1263" s="113">
        <f t="shared" si="94"/>
        <v>0</v>
      </c>
      <c r="F1263" s="114" t="str">
        <f t="shared" si="95"/>
        <v xml:space="preserve"> </v>
      </c>
      <c r="G1263" s="101">
        <v>2220209</v>
      </c>
      <c r="H1263" s="102" t="s">
        <v>1196</v>
      </c>
      <c r="I1263" s="98"/>
    </row>
    <row r="1264" spans="1:9" ht="20.25" hidden="1" customHeight="1">
      <c r="A1264" s="110">
        <v>2220507</v>
      </c>
      <c r="B1264" s="111" t="s">
        <v>1197</v>
      </c>
      <c r="C1264" s="120">
        <f t="shared" si="97"/>
        <v>0</v>
      </c>
      <c r="D1264" s="120"/>
      <c r="E1264" s="113">
        <f t="shared" si="94"/>
        <v>0</v>
      </c>
      <c r="F1264" s="114" t="str">
        <f t="shared" si="95"/>
        <v xml:space="preserve"> </v>
      </c>
      <c r="G1264" s="101">
        <v>2220210</v>
      </c>
      <c r="H1264" s="102" t="s">
        <v>1198</v>
      </c>
      <c r="I1264" s="98"/>
    </row>
    <row r="1265" spans="1:9" ht="20.25" hidden="1" customHeight="1">
      <c r="A1265" s="110">
        <v>2220508</v>
      </c>
      <c r="B1265" s="111" t="s">
        <v>1199</v>
      </c>
      <c r="C1265" s="120">
        <f t="shared" si="97"/>
        <v>0</v>
      </c>
      <c r="D1265" s="120"/>
      <c r="E1265" s="113">
        <f t="shared" si="94"/>
        <v>0</v>
      </c>
      <c r="F1265" s="114" t="str">
        <f t="shared" si="95"/>
        <v xml:space="preserve"> </v>
      </c>
      <c r="G1265" s="101">
        <v>2220211</v>
      </c>
      <c r="H1265" s="102" t="s">
        <v>1200</v>
      </c>
      <c r="I1265" s="98"/>
    </row>
    <row r="1266" spans="1:9" ht="20.25" hidden="1" customHeight="1">
      <c r="A1266" s="110">
        <v>2220509</v>
      </c>
      <c r="B1266" s="111" t="s">
        <v>1201</v>
      </c>
      <c r="C1266" s="120">
        <f t="shared" si="97"/>
        <v>0</v>
      </c>
      <c r="D1266" s="120"/>
      <c r="E1266" s="113">
        <f t="shared" si="94"/>
        <v>0</v>
      </c>
      <c r="F1266" s="114" t="str">
        <f t="shared" si="95"/>
        <v xml:space="preserve"> </v>
      </c>
      <c r="G1266" s="101">
        <v>2220212</v>
      </c>
      <c r="H1266" s="102" t="s">
        <v>1202</v>
      </c>
      <c r="I1266" s="98"/>
    </row>
    <row r="1267" spans="1:9" ht="20.25" hidden="1" customHeight="1">
      <c r="A1267" s="110">
        <v>2220510</v>
      </c>
      <c r="B1267" s="111" t="s">
        <v>1203</v>
      </c>
      <c r="C1267" s="120">
        <f t="shared" si="97"/>
        <v>0</v>
      </c>
      <c r="D1267" s="120"/>
      <c r="E1267" s="113">
        <f t="shared" si="94"/>
        <v>0</v>
      </c>
      <c r="F1267" s="114" t="str">
        <f t="shared" si="95"/>
        <v xml:space="preserve"> </v>
      </c>
      <c r="G1267" s="101">
        <v>2220250</v>
      </c>
      <c r="H1267" s="102" t="s">
        <v>91</v>
      </c>
      <c r="I1267" s="98"/>
    </row>
    <row r="1268" spans="1:9" ht="20.25" hidden="1" customHeight="1">
      <c r="A1268" s="110">
        <v>2220599</v>
      </c>
      <c r="B1268" s="111" t="s">
        <v>1204</v>
      </c>
      <c r="C1268" s="120">
        <f t="shared" si="97"/>
        <v>0</v>
      </c>
      <c r="D1268" s="120"/>
      <c r="E1268" s="113">
        <f t="shared" si="94"/>
        <v>0</v>
      </c>
      <c r="F1268" s="114" t="str">
        <f t="shared" si="95"/>
        <v xml:space="preserve"> </v>
      </c>
      <c r="G1268" s="101">
        <v>2220299</v>
      </c>
      <c r="H1268" s="102" t="s">
        <v>1205</v>
      </c>
      <c r="I1268" s="98"/>
    </row>
    <row r="1269" spans="1:9" ht="20.25" customHeight="1">
      <c r="A1269" s="41">
        <v>224</v>
      </c>
      <c r="B1269" s="41" t="s">
        <v>1206</v>
      </c>
      <c r="C1269" s="158">
        <f>C1270+C1282+C1288+C1294+C1302+C1315+C1319+C1323</f>
        <v>63.099999999999994</v>
      </c>
      <c r="D1269" s="158">
        <f>D1270+D1282+D1288+D1294+D1302+D1315+D1319+D1323</f>
        <v>76</v>
      </c>
      <c r="E1269" s="99">
        <f t="shared" si="94"/>
        <v>12.900000000000006</v>
      </c>
      <c r="F1269" s="35">
        <f t="shared" si="95"/>
        <v>20.443740095087172</v>
      </c>
      <c r="G1269" s="101">
        <v>22203</v>
      </c>
      <c r="H1269" s="100" t="s">
        <v>1169</v>
      </c>
      <c r="I1269" s="98"/>
    </row>
    <row r="1270" spans="1:9" ht="20.25" customHeight="1">
      <c r="A1270" s="41">
        <v>22401</v>
      </c>
      <c r="B1270" s="41" t="s">
        <v>1207</v>
      </c>
      <c r="C1270" s="158">
        <f>SUM(C1271:C1281)</f>
        <v>5</v>
      </c>
      <c r="D1270" s="158">
        <f>SUM(D1271:D1281)</f>
        <v>61</v>
      </c>
      <c r="E1270" s="99">
        <f t="shared" si="94"/>
        <v>56</v>
      </c>
      <c r="F1270" s="35">
        <f t="shared" si="95"/>
        <v>1120</v>
      </c>
      <c r="G1270" s="101">
        <v>2220301</v>
      </c>
      <c r="H1270" s="102" t="s">
        <v>1171</v>
      </c>
      <c r="I1270" s="98"/>
    </row>
    <row r="1271" spans="1:9" ht="20.25" hidden="1" customHeight="1">
      <c r="A1271" s="110">
        <v>2240101</v>
      </c>
      <c r="B1271" s="111" t="s">
        <v>82</v>
      </c>
      <c r="C1271" s="112">
        <f>I1294</f>
        <v>0</v>
      </c>
      <c r="D1271" s="112"/>
      <c r="E1271" s="113">
        <f t="shared" si="94"/>
        <v>0</v>
      </c>
      <c r="F1271" s="114" t="str">
        <f t="shared" si="95"/>
        <v xml:space="preserve"> </v>
      </c>
      <c r="G1271" s="101">
        <v>2220303</v>
      </c>
      <c r="H1271" s="102" t="s">
        <v>1173</v>
      </c>
      <c r="I1271" s="98"/>
    </row>
    <row r="1272" spans="1:9" ht="20.25" hidden="1" customHeight="1">
      <c r="A1272" s="110">
        <v>2240102</v>
      </c>
      <c r="B1272" s="111" t="s">
        <v>83</v>
      </c>
      <c r="C1272" s="112">
        <f>I1295</f>
        <v>0</v>
      </c>
      <c r="D1272" s="112"/>
      <c r="E1272" s="113">
        <f t="shared" si="94"/>
        <v>0</v>
      </c>
      <c r="F1272" s="114" t="str">
        <f t="shared" si="95"/>
        <v xml:space="preserve"> </v>
      </c>
      <c r="G1272" s="101">
        <v>2220304</v>
      </c>
      <c r="H1272" s="102" t="s">
        <v>1174</v>
      </c>
      <c r="I1272" s="98"/>
    </row>
    <row r="1273" spans="1:9" ht="20.25" hidden="1" customHeight="1">
      <c r="A1273" s="110">
        <v>2240103</v>
      </c>
      <c r="B1273" s="111" t="s">
        <v>84</v>
      </c>
      <c r="C1273" s="112">
        <f>I1296</f>
        <v>0</v>
      </c>
      <c r="D1273" s="112"/>
      <c r="E1273" s="113">
        <f t="shared" si="94"/>
        <v>0</v>
      </c>
      <c r="F1273" s="114" t="str">
        <f t="shared" si="95"/>
        <v xml:space="preserve"> </v>
      </c>
      <c r="G1273" s="101">
        <v>2220399</v>
      </c>
      <c r="H1273" s="102" t="s">
        <v>1176</v>
      </c>
      <c r="I1273" s="98"/>
    </row>
    <row r="1274" spans="1:9" ht="20.25" hidden="1" customHeight="1">
      <c r="A1274" s="110">
        <v>2240104</v>
      </c>
      <c r="B1274" s="111" t="s">
        <v>1208</v>
      </c>
      <c r="C1274" s="112">
        <f>I1297</f>
        <v>0</v>
      </c>
      <c r="D1274" s="112"/>
      <c r="E1274" s="113">
        <f t="shared" si="94"/>
        <v>0</v>
      </c>
      <c r="F1274" s="114" t="str">
        <f t="shared" si="95"/>
        <v xml:space="preserve"> </v>
      </c>
      <c r="G1274" s="100">
        <v>22204</v>
      </c>
      <c r="H1274" s="100" t="s">
        <v>1177</v>
      </c>
      <c r="I1274" s="98"/>
    </row>
    <row r="1275" spans="1:9" ht="20.25" hidden="1" customHeight="1">
      <c r="A1275" s="110">
        <v>2240105</v>
      </c>
      <c r="B1275" s="111" t="s">
        <v>1209</v>
      </c>
      <c r="C1275" s="112">
        <f>I1298</f>
        <v>0</v>
      </c>
      <c r="D1275" s="112"/>
      <c r="E1275" s="113">
        <f t="shared" si="94"/>
        <v>0</v>
      </c>
      <c r="F1275" s="114" t="str">
        <f t="shared" si="95"/>
        <v xml:space="preserve"> </v>
      </c>
      <c r="G1275" s="101">
        <v>2220401</v>
      </c>
      <c r="H1275" s="102" t="s">
        <v>1178</v>
      </c>
      <c r="I1275" s="98"/>
    </row>
    <row r="1276" spans="1:9" ht="20.25" customHeight="1">
      <c r="A1276" s="42">
        <v>2240106</v>
      </c>
      <c r="B1276" s="43" t="s">
        <v>1210</v>
      </c>
      <c r="C1276" s="159">
        <v>5</v>
      </c>
      <c r="D1276" s="159">
        <v>10</v>
      </c>
      <c r="E1276" s="103">
        <f t="shared" si="94"/>
        <v>5</v>
      </c>
      <c r="F1276" s="37">
        <f t="shared" si="95"/>
        <v>100</v>
      </c>
      <c r="G1276" s="101">
        <v>2220402</v>
      </c>
      <c r="H1276" s="102" t="s">
        <v>1179</v>
      </c>
      <c r="I1276" s="98"/>
    </row>
    <row r="1277" spans="1:9" ht="20.25" hidden="1" customHeight="1">
      <c r="A1277" s="110">
        <v>2240107</v>
      </c>
      <c r="B1277" s="111" t="s">
        <v>1211</v>
      </c>
      <c r="C1277" s="112">
        <f>I1300</f>
        <v>0</v>
      </c>
      <c r="D1277" s="112"/>
      <c r="E1277" s="113">
        <f t="shared" si="94"/>
        <v>0</v>
      </c>
      <c r="F1277" s="114" t="str">
        <f t="shared" si="95"/>
        <v xml:space="preserve"> </v>
      </c>
      <c r="G1277" s="101">
        <v>2220403</v>
      </c>
      <c r="H1277" s="102" t="s">
        <v>1180</v>
      </c>
      <c r="I1277" s="98"/>
    </row>
    <row r="1278" spans="1:9" ht="20.25" hidden="1" customHeight="1">
      <c r="A1278" s="110">
        <v>2240108</v>
      </c>
      <c r="B1278" s="111" t="s">
        <v>1212</v>
      </c>
      <c r="C1278" s="112">
        <f>I1301</f>
        <v>0</v>
      </c>
      <c r="D1278" s="112"/>
      <c r="E1278" s="113">
        <f t="shared" si="94"/>
        <v>0</v>
      </c>
      <c r="F1278" s="114" t="str">
        <f t="shared" si="95"/>
        <v xml:space="preserve"> </v>
      </c>
      <c r="G1278" s="101">
        <v>2220404</v>
      </c>
      <c r="H1278" s="102" t="s">
        <v>1182</v>
      </c>
      <c r="I1278" s="98"/>
    </row>
    <row r="1279" spans="1:9" ht="20.25" hidden="1" customHeight="1">
      <c r="A1279" s="110">
        <v>2240109</v>
      </c>
      <c r="B1279" s="111" t="s">
        <v>1213</v>
      </c>
      <c r="C1279" s="112">
        <f>I1302</f>
        <v>0</v>
      </c>
      <c r="D1279" s="112"/>
      <c r="E1279" s="113">
        <f t="shared" si="94"/>
        <v>0</v>
      </c>
      <c r="F1279" s="114" t="str">
        <f t="shared" si="95"/>
        <v xml:space="preserve"> </v>
      </c>
      <c r="G1279" s="101">
        <v>2220499</v>
      </c>
      <c r="H1279" s="102" t="s">
        <v>1184</v>
      </c>
      <c r="I1279" s="98"/>
    </row>
    <row r="1280" spans="1:9" ht="20.25" hidden="1" customHeight="1">
      <c r="A1280" s="110">
        <v>2240150</v>
      </c>
      <c r="B1280" s="111" t="s">
        <v>91</v>
      </c>
      <c r="C1280" s="112">
        <f>I1303</f>
        <v>0</v>
      </c>
      <c r="D1280" s="112"/>
      <c r="E1280" s="113">
        <f t="shared" si="94"/>
        <v>0</v>
      </c>
      <c r="F1280" s="114" t="str">
        <f t="shared" si="95"/>
        <v xml:space="preserve"> </v>
      </c>
      <c r="G1280" s="100">
        <v>22205</v>
      </c>
      <c r="H1280" s="100" t="s">
        <v>1185</v>
      </c>
      <c r="I1280" s="98"/>
    </row>
    <row r="1281" spans="1:9" ht="20.25" customHeight="1">
      <c r="A1281" s="42">
        <v>2240199</v>
      </c>
      <c r="B1281" s="43" t="s">
        <v>1214</v>
      </c>
      <c r="C1281" s="159">
        <f>I1304</f>
        <v>0</v>
      </c>
      <c r="D1281" s="159">
        <v>51</v>
      </c>
      <c r="E1281" s="103">
        <f t="shared" si="94"/>
        <v>51</v>
      </c>
      <c r="F1281" s="37" t="str">
        <f t="shared" si="95"/>
        <v xml:space="preserve"> </v>
      </c>
      <c r="G1281" s="101">
        <v>2220501</v>
      </c>
      <c r="H1281" s="102" t="s">
        <v>1186</v>
      </c>
      <c r="I1281" s="98"/>
    </row>
    <row r="1282" spans="1:9" ht="20.25" customHeight="1">
      <c r="A1282" s="41">
        <v>22402</v>
      </c>
      <c r="B1282" s="41" t="s">
        <v>1215</v>
      </c>
      <c r="C1282" s="158">
        <f>SUM(C1283:C1287)</f>
        <v>46.8</v>
      </c>
      <c r="D1282" s="158">
        <f>SUM(D1283:D1287)</f>
        <v>15</v>
      </c>
      <c r="E1282" s="99">
        <f t="shared" si="94"/>
        <v>-31.799999999999997</v>
      </c>
      <c r="F1282" s="35">
        <f t="shared" si="95"/>
        <v>-67.948717948717956</v>
      </c>
      <c r="G1282" s="101">
        <v>2220502</v>
      </c>
      <c r="H1282" s="102" t="s">
        <v>1187</v>
      </c>
      <c r="I1282" s="98"/>
    </row>
    <row r="1283" spans="1:9" ht="20.25" hidden="1" customHeight="1">
      <c r="A1283" s="110">
        <v>2240201</v>
      </c>
      <c r="B1283" s="111" t="s">
        <v>82</v>
      </c>
      <c r="C1283" s="112">
        <f>I1306</f>
        <v>0</v>
      </c>
      <c r="D1283" s="112"/>
      <c r="E1283" s="113">
        <f t="shared" si="94"/>
        <v>0</v>
      </c>
      <c r="F1283" s="114" t="str">
        <f t="shared" si="95"/>
        <v xml:space="preserve"> </v>
      </c>
      <c r="G1283" s="101">
        <v>2220503</v>
      </c>
      <c r="H1283" s="102" t="s">
        <v>1189</v>
      </c>
      <c r="I1283" s="98"/>
    </row>
    <row r="1284" spans="1:9" ht="20.25" hidden="1" customHeight="1">
      <c r="A1284" s="110">
        <v>2240202</v>
      </c>
      <c r="B1284" s="111" t="s">
        <v>83</v>
      </c>
      <c r="C1284" s="112">
        <f>I1307</f>
        <v>0</v>
      </c>
      <c r="D1284" s="112"/>
      <c r="E1284" s="113">
        <f t="shared" si="94"/>
        <v>0</v>
      </c>
      <c r="F1284" s="114" t="str">
        <f t="shared" si="95"/>
        <v xml:space="preserve"> </v>
      </c>
      <c r="G1284" s="101">
        <v>2220504</v>
      </c>
      <c r="H1284" s="102" t="s">
        <v>1191</v>
      </c>
      <c r="I1284" s="98"/>
    </row>
    <row r="1285" spans="1:9" ht="20.25" hidden="1" customHeight="1">
      <c r="A1285" s="110">
        <v>2240203</v>
      </c>
      <c r="B1285" s="111" t="s">
        <v>84</v>
      </c>
      <c r="C1285" s="112">
        <f>I1308</f>
        <v>0</v>
      </c>
      <c r="D1285" s="112"/>
      <c r="E1285" s="113">
        <f t="shared" si="94"/>
        <v>0</v>
      </c>
      <c r="F1285" s="114" t="str">
        <f t="shared" si="95"/>
        <v xml:space="preserve"> </v>
      </c>
      <c r="G1285" s="101">
        <v>2220505</v>
      </c>
      <c r="H1285" s="102" t="s">
        <v>1193</v>
      </c>
      <c r="I1285" s="98"/>
    </row>
    <row r="1286" spans="1:9" ht="20.25" hidden="1" customHeight="1">
      <c r="A1286" s="110">
        <v>2240204</v>
      </c>
      <c r="B1286" s="111" t="s">
        <v>1216</v>
      </c>
      <c r="C1286" s="112">
        <f>I1309</f>
        <v>0</v>
      </c>
      <c r="D1286" s="112"/>
      <c r="E1286" s="113">
        <f t="shared" si="94"/>
        <v>0</v>
      </c>
      <c r="F1286" s="114" t="str">
        <f t="shared" si="95"/>
        <v xml:space="preserve"> </v>
      </c>
      <c r="G1286" s="101">
        <v>2220506</v>
      </c>
      <c r="H1286" s="102" t="s">
        <v>1195</v>
      </c>
      <c r="I1286" s="98"/>
    </row>
    <row r="1287" spans="1:9" ht="20.25" customHeight="1">
      <c r="A1287" s="42">
        <v>2240299</v>
      </c>
      <c r="B1287" s="43" t="s">
        <v>1217</v>
      </c>
      <c r="C1287" s="159">
        <v>46.8</v>
      </c>
      <c r="D1287" s="159">
        <v>15</v>
      </c>
      <c r="E1287" s="103">
        <f t="shared" ref="E1287:E1346" si="98">D1287-C1287</f>
        <v>-31.799999999999997</v>
      </c>
      <c r="F1287" s="37">
        <f t="shared" ref="F1287:F1348" si="99">IF(C1287&lt;&gt;0,E1287/C1287*100," ")</f>
        <v>-67.948717948717956</v>
      </c>
      <c r="G1287" s="101">
        <v>2220507</v>
      </c>
      <c r="H1287" s="102" t="s">
        <v>1197</v>
      </c>
      <c r="I1287" s="98"/>
    </row>
    <row r="1288" spans="1:9" ht="20.25" hidden="1" customHeight="1">
      <c r="A1288" s="116">
        <v>22403</v>
      </c>
      <c r="B1288" s="116" t="s">
        <v>1218</v>
      </c>
      <c r="C1288" s="121">
        <f>SUM(C1289:C1293)</f>
        <v>0</v>
      </c>
      <c r="D1288" s="121">
        <f>SUM(D1289:D1293)</f>
        <v>0</v>
      </c>
      <c r="E1288" s="118">
        <f t="shared" si="98"/>
        <v>0</v>
      </c>
      <c r="F1288" s="119" t="str">
        <f t="shared" si="99"/>
        <v xml:space="preserve"> </v>
      </c>
      <c r="G1288" s="101">
        <v>2220508</v>
      </c>
      <c r="H1288" s="102" t="s">
        <v>1199</v>
      </c>
      <c r="I1288" s="98"/>
    </row>
    <row r="1289" spans="1:9" ht="20.25" hidden="1" customHeight="1">
      <c r="A1289" s="110">
        <v>2240301</v>
      </c>
      <c r="B1289" s="111" t="s">
        <v>82</v>
      </c>
      <c r="C1289" s="120">
        <f>I1312</f>
        <v>0</v>
      </c>
      <c r="D1289" s="120"/>
      <c r="E1289" s="113">
        <f t="shared" si="98"/>
        <v>0</v>
      </c>
      <c r="F1289" s="114" t="str">
        <f t="shared" si="99"/>
        <v xml:space="preserve"> </v>
      </c>
      <c r="G1289" s="101">
        <v>2220509</v>
      </c>
      <c r="H1289" s="102" t="s">
        <v>1201</v>
      </c>
      <c r="I1289" s="98"/>
    </row>
    <row r="1290" spans="1:9" ht="20.25" hidden="1" customHeight="1">
      <c r="A1290" s="110">
        <v>2240302</v>
      </c>
      <c r="B1290" s="111" t="s">
        <v>83</v>
      </c>
      <c r="C1290" s="120">
        <f>I1313</f>
        <v>0</v>
      </c>
      <c r="D1290" s="120"/>
      <c r="E1290" s="113">
        <f t="shared" si="98"/>
        <v>0</v>
      </c>
      <c r="F1290" s="114" t="str">
        <f t="shared" si="99"/>
        <v xml:space="preserve"> </v>
      </c>
      <c r="G1290" s="101">
        <v>2220510</v>
      </c>
      <c r="H1290" s="102" t="s">
        <v>1203</v>
      </c>
      <c r="I1290" s="98"/>
    </row>
    <row r="1291" spans="1:9" ht="20.25" hidden="1" customHeight="1">
      <c r="A1291" s="110">
        <v>2240303</v>
      </c>
      <c r="B1291" s="111" t="s">
        <v>84</v>
      </c>
      <c r="C1291" s="120">
        <f>I1314</f>
        <v>0</v>
      </c>
      <c r="D1291" s="120"/>
      <c r="E1291" s="113">
        <f t="shared" si="98"/>
        <v>0</v>
      </c>
      <c r="F1291" s="114" t="str">
        <f t="shared" si="99"/>
        <v xml:space="preserve"> </v>
      </c>
      <c r="G1291" s="101">
        <v>2220599</v>
      </c>
      <c r="H1291" s="102" t="s">
        <v>1204</v>
      </c>
      <c r="I1291" s="98"/>
    </row>
    <row r="1292" spans="1:9" ht="20.25" hidden="1" customHeight="1">
      <c r="A1292" s="110">
        <v>2240304</v>
      </c>
      <c r="B1292" s="111" t="s">
        <v>1219</v>
      </c>
      <c r="C1292" s="120">
        <f>I1315</f>
        <v>0</v>
      </c>
      <c r="D1292" s="120"/>
      <c r="E1292" s="113">
        <f t="shared" si="98"/>
        <v>0</v>
      </c>
      <c r="F1292" s="114" t="str">
        <f t="shared" si="99"/>
        <v xml:space="preserve"> </v>
      </c>
      <c r="G1292" s="100">
        <v>224</v>
      </c>
      <c r="H1292" s="100" t="s">
        <v>1206</v>
      </c>
      <c r="I1292" s="98"/>
    </row>
    <row r="1293" spans="1:9" ht="20.25" hidden="1" customHeight="1">
      <c r="A1293" s="110">
        <v>2240399</v>
      </c>
      <c r="B1293" s="111" t="s">
        <v>1220</v>
      </c>
      <c r="C1293" s="120">
        <f>I1316</f>
        <v>0</v>
      </c>
      <c r="D1293" s="120"/>
      <c r="E1293" s="113">
        <f t="shared" si="98"/>
        <v>0</v>
      </c>
      <c r="F1293" s="114" t="str">
        <f t="shared" si="99"/>
        <v xml:space="preserve"> </v>
      </c>
      <c r="G1293" s="100">
        <v>22401</v>
      </c>
      <c r="H1293" s="100" t="s">
        <v>1207</v>
      </c>
      <c r="I1293" s="98"/>
    </row>
    <row r="1294" spans="1:9" ht="20.25" hidden="1" customHeight="1">
      <c r="A1294" s="116">
        <v>22404</v>
      </c>
      <c r="B1294" s="116" t="s">
        <v>1221</v>
      </c>
      <c r="C1294" s="121">
        <f>SUM(C1295:C1301)</f>
        <v>0</v>
      </c>
      <c r="D1294" s="121">
        <f>SUM(D1295:D1301)</f>
        <v>0</v>
      </c>
      <c r="E1294" s="118">
        <f t="shared" si="98"/>
        <v>0</v>
      </c>
      <c r="F1294" s="119" t="str">
        <f t="shared" si="99"/>
        <v xml:space="preserve"> </v>
      </c>
      <c r="G1294" s="101">
        <v>2240101</v>
      </c>
      <c r="H1294" s="102" t="s">
        <v>82</v>
      </c>
      <c r="I1294" s="98"/>
    </row>
    <row r="1295" spans="1:9" ht="20.25" hidden="1" customHeight="1">
      <c r="A1295" s="110">
        <v>2240401</v>
      </c>
      <c r="B1295" s="111" t="s">
        <v>82</v>
      </c>
      <c r="C1295" s="120">
        <f t="shared" ref="C1295:C1301" si="100">I1318</f>
        <v>0</v>
      </c>
      <c r="D1295" s="120"/>
      <c r="E1295" s="113">
        <f t="shared" si="98"/>
        <v>0</v>
      </c>
      <c r="F1295" s="114" t="str">
        <f t="shared" si="99"/>
        <v xml:space="preserve"> </v>
      </c>
      <c r="G1295" s="101">
        <v>2240102</v>
      </c>
      <c r="H1295" s="102" t="s">
        <v>83</v>
      </c>
      <c r="I1295" s="98"/>
    </row>
    <row r="1296" spans="1:9" ht="20.25" hidden="1" customHeight="1">
      <c r="A1296" s="110">
        <v>2240402</v>
      </c>
      <c r="B1296" s="111" t="s">
        <v>83</v>
      </c>
      <c r="C1296" s="120">
        <f t="shared" si="100"/>
        <v>0</v>
      </c>
      <c r="D1296" s="120"/>
      <c r="E1296" s="113">
        <f t="shared" si="98"/>
        <v>0</v>
      </c>
      <c r="F1296" s="114" t="str">
        <f t="shared" si="99"/>
        <v xml:space="preserve"> </v>
      </c>
      <c r="G1296" s="101">
        <v>2240103</v>
      </c>
      <c r="H1296" s="102" t="s">
        <v>84</v>
      </c>
      <c r="I1296" s="98"/>
    </row>
    <row r="1297" spans="1:9" ht="20.25" hidden="1" customHeight="1">
      <c r="A1297" s="110">
        <v>2240403</v>
      </c>
      <c r="B1297" s="111" t="s">
        <v>84</v>
      </c>
      <c r="C1297" s="120">
        <f t="shared" si="100"/>
        <v>0</v>
      </c>
      <c r="D1297" s="120"/>
      <c r="E1297" s="113">
        <f t="shared" si="98"/>
        <v>0</v>
      </c>
      <c r="F1297" s="114" t="str">
        <f t="shared" si="99"/>
        <v xml:space="preserve"> </v>
      </c>
      <c r="G1297" s="101">
        <v>2240104</v>
      </c>
      <c r="H1297" s="102" t="s">
        <v>1208</v>
      </c>
      <c r="I1297" s="98"/>
    </row>
    <row r="1298" spans="1:9" ht="20.25" hidden="1" customHeight="1">
      <c r="A1298" s="110">
        <v>2240404</v>
      </c>
      <c r="B1298" s="111" t="s">
        <v>1222</v>
      </c>
      <c r="C1298" s="120">
        <f t="shared" si="100"/>
        <v>0</v>
      </c>
      <c r="D1298" s="120"/>
      <c r="E1298" s="113">
        <f t="shared" si="98"/>
        <v>0</v>
      </c>
      <c r="F1298" s="114" t="str">
        <f t="shared" si="99"/>
        <v xml:space="preserve"> </v>
      </c>
      <c r="G1298" s="101">
        <v>2240105</v>
      </c>
      <c r="H1298" s="102" t="s">
        <v>1209</v>
      </c>
      <c r="I1298" s="98"/>
    </row>
    <row r="1299" spans="1:9" ht="20.25" hidden="1" customHeight="1">
      <c r="A1299" s="110">
        <v>2240405</v>
      </c>
      <c r="B1299" s="111" t="s">
        <v>1223</v>
      </c>
      <c r="C1299" s="120">
        <f t="shared" si="100"/>
        <v>0</v>
      </c>
      <c r="D1299" s="120"/>
      <c r="E1299" s="113">
        <f t="shared" si="98"/>
        <v>0</v>
      </c>
      <c r="F1299" s="114" t="str">
        <f t="shared" si="99"/>
        <v xml:space="preserve"> </v>
      </c>
      <c r="G1299" s="101">
        <v>2240106</v>
      </c>
      <c r="H1299" s="102" t="s">
        <v>1210</v>
      </c>
      <c r="I1299" s="98"/>
    </row>
    <row r="1300" spans="1:9" ht="20.25" hidden="1" customHeight="1">
      <c r="A1300" s="110">
        <v>2240450</v>
      </c>
      <c r="B1300" s="111" t="s">
        <v>91</v>
      </c>
      <c r="C1300" s="120">
        <f t="shared" si="100"/>
        <v>0</v>
      </c>
      <c r="D1300" s="120"/>
      <c r="E1300" s="113">
        <f t="shared" si="98"/>
        <v>0</v>
      </c>
      <c r="F1300" s="114" t="str">
        <f t="shared" si="99"/>
        <v xml:space="preserve"> </v>
      </c>
      <c r="G1300" s="101">
        <v>2240107</v>
      </c>
      <c r="H1300" s="102" t="s">
        <v>1211</v>
      </c>
      <c r="I1300" s="98"/>
    </row>
    <row r="1301" spans="1:9" ht="20.25" hidden="1" customHeight="1">
      <c r="A1301" s="110">
        <v>2240499</v>
      </c>
      <c r="B1301" s="111" t="s">
        <v>1224</v>
      </c>
      <c r="C1301" s="120">
        <f t="shared" si="100"/>
        <v>0</v>
      </c>
      <c r="D1301" s="120"/>
      <c r="E1301" s="113">
        <f t="shared" si="98"/>
        <v>0</v>
      </c>
      <c r="F1301" s="114" t="str">
        <f t="shared" si="99"/>
        <v xml:space="preserve"> </v>
      </c>
      <c r="G1301" s="101">
        <v>2240108</v>
      </c>
      <c r="H1301" s="102" t="s">
        <v>1212</v>
      </c>
      <c r="I1301" s="98"/>
    </row>
    <row r="1302" spans="1:9" ht="20.25" hidden="1" customHeight="1">
      <c r="A1302" s="116">
        <v>22405</v>
      </c>
      <c r="B1302" s="116" t="s">
        <v>1225</v>
      </c>
      <c r="C1302" s="121">
        <f>SUM(C1303:C1314)</f>
        <v>0</v>
      </c>
      <c r="D1302" s="121">
        <f>SUM(D1303:D1314)</f>
        <v>0</v>
      </c>
      <c r="E1302" s="118">
        <f t="shared" si="98"/>
        <v>0</v>
      </c>
      <c r="F1302" s="119" t="str">
        <f t="shared" si="99"/>
        <v xml:space="preserve"> </v>
      </c>
      <c r="G1302" s="101">
        <v>2240109</v>
      </c>
      <c r="H1302" s="102" t="s">
        <v>1213</v>
      </c>
      <c r="I1302" s="98"/>
    </row>
    <row r="1303" spans="1:9" ht="20.25" hidden="1" customHeight="1">
      <c r="A1303" s="110">
        <v>2240501</v>
      </c>
      <c r="B1303" s="111" t="s">
        <v>82</v>
      </c>
      <c r="C1303" s="120">
        <f t="shared" ref="C1303:C1314" si="101">I1326</f>
        <v>0</v>
      </c>
      <c r="D1303" s="120"/>
      <c r="E1303" s="113">
        <f t="shared" si="98"/>
        <v>0</v>
      </c>
      <c r="F1303" s="114" t="str">
        <f t="shared" si="99"/>
        <v xml:space="preserve"> </v>
      </c>
      <c r="G1303" s="101">
        <v>2240150</v>
      </c>
      <c r="H1303" s="102" t="s">
        <v>91</v>
      </c>
      <c r="I1303" s="98"/>
    </row>
    <row r="1304" spans="1:9" ht="20.25" hidden="1" customHeight="1">
      <c r="A1304" s="110">
        <v>2240502</v>
      </c>
      <c r="B1304" s="111" t="s">
        <v>83</v>
      </c>
      <c r="C1304" s="120">
        <f t="shared" si="101"/>
        <v>0</v>
      </c>
      <c r="D1304" s="120"/>
      <c r="E1304" s="113">
        <f t="shared" si="98"/>
        <v>0</v>
      </c>
      <c r="F1304" s="114" t="str">
        <f t="shared" si="99"/>
        <v xml:space="preserve"> </v>
      </c>
      <c r="G1304" s="101">
        <v>2240199</v>
      </c>
      <c r="H1304" s="102" t="s">
        <v>1214</v>
      </c>
      <c r="I1304" s="98"/>
    </row>
    <row r="1305" spans="1:9" ht="20.25" hidden="1" customHeight="1">
      <c r="A1305" s="110">
        <v>2240503</v>
      </c>
      <c r="B1305" s="111" t="s">
        <v>84</v>
      </c>
      <c r="C1305" s="120">
        <f t="shared" si="101"/>
        <v>0</v>
      </c>
      <c r="D1305" s="120"/>
      <c r="E1305" s="113">
        <f t="shared" si="98"/>
        <v>0</v>
      </c>
      <c r="F1305" s="114" t="str">
        <f t="shared" si="99"/>
        <v xml:space="preserve"> </v>
      </c>
      <c r="G1305" s="100">
        <v>22402</v>
      </c>
      <c r="H1305" s="100" t="s">
        <v>1215</v>
      </c>
      <c r="I1305" s="98"/>
    </row>
    <row r="1306" spans="1:9" ht="20.25" hidden="1" customHeight="1">
      <c r="A1306" s="110">
        <v>2240504</v>
      </c>
      <c r="B1306" s="111" t="s">
        <v>1226</v>
      </c>
      <c r="C1306" s="120">
        <f t="shared" si="101"/>
        <v>0</v>
      </c>
      <c r="D1306" s="120"/>
      <c r="E1306" s="113">
        <f t="shared" si="98"/>
        <v>0</v>
      </c>
      <c r="F1306" s="114" t="str">
        <f t="shared" si="99"/>
        <v xml:space="preserve"> </v>
      </c>
      <c r="G1306" s="101">
        <v>2240201</v>
      </c>
      <c r="H1306" s="102" t="s">
        <v>82</v>
      </c>
      <c r="I1306" s="98"/>
    </row>
    <row r="1307" spans="1:9" ht="20.25" hidden="1" customHeight="1">
      <c r="A1307" s="110">
        <v>2240505</v>
      </c>
      <c r="B1307" s="111" t="s">
        <v>1227</v>
      </c>
      <c r="C1307" s="120">
        <f t="shared" si="101"/>
        <v>0</v>
      </c>
      <c r="D1307" s="120"/>
      <c r="E1307" s="113">
        <f t="shared" si="98"/>
        <v>0</v>
      </c>
      <c r="F1307" s="114" t="str">
        <f t="shared" si="99"/>
        <v xml:space="preserve"> </v>
      </c>
      <c r="G1307" s="101">
        <v>2240202</v>
      </c>
      <c r="H1307" s="102" t="s">
        <v>83</v>
      </c>
      <c r="I1307" s="98"/>
    </row>
    <row r="1308" spans="1:9" ht="20.25" hidden="1" customHeight="1">
      <c r="A1308" s="110">
        <v>2240506</v>
      </c>
      <c r="B1308" s="111" t="s">
        <v>1228</v>
      </c>
      <c r="C1308" s="120">
        <f t="shared" si="101"/>
        <v>0</v>
      </c>
      <c r="D1308" s="120"/>
      <c r="E1308" s="113">
        <f t="shared" si="98"/>
        <v>0</v>
      </c>
      <c r="F1308" s="114" t="str">
        <f t="shared" si="99"/>
        <v xml:space="preserve"> </v>
      </c>
      <c r="G1308" s="101">
        <v>2240203</v>
      </c>
      <c r="H1308" s="102" t="s">
        <v>84</v>
      </c>
      <c r="I1308" s="98"/>
    </row>
    <row r="1309" spans="1:9" ht="20.25" hidden="1" customHeight="1">
      <c r="A1309" s="110">
        <v>2240507</v>
      </c>
      <c r="B1309" s="111" t="s">
        <v>1229</v>
      </c>
      <c r="C1309" s="120">
        <f t="shared" si="101"/>
        <v>0</v>
      </c>
      <c r="D1309" s="120"/>
      <c r="E1309" s="113">
        <f t="shared" si="98"/>
        <v>0</v>
      </c>
      <c r="F1309" s="114" t="str">
        <f t="shared" si="99"/>
        <v xml:space="preserve"> </v>
      </c>
      <c r="G1309" s="101">
        <v>2240204</v>
      </c>
      <c r="H1309" s="102" t="s">
        <v>1216</v>
      </c>
      <c r="I1309" s="98"/>
    </row>
    <row r="1310" spans="1:9" ht="20.25" hidden="1" customHeight="1">
      <c r="A1310" s="110">
        <v>2240508</v>
      </c>
      <c r="B1310" s="111" t="s">
        <v>1230</v>
      </c>
      <c r="C1310" s="120">
        <f t="shared" si="101"/>
        <v>0</v>
      </c>
      <c r="D1310" s="120"/>
      <c r="E1310" s="113">
        <f t="shared" si="98"/>
        <v>0</v>
      </c>
      <c r="F1310" s="114" t="str">
        <f t="shared" si="99"/>
        <v xml:space="preserve"> </v>
      </c>
      <c r="G1310" s="101">
        <v>2240299</v>
      </c>
      <c r="H1310" s="102" t="s">
        <v>1217</v>
      </c>
      <c r="I1310" s="98"/>
    </row>
    <row r="1311" spans="1:9" ht="20.25" hidden="1" customHeight="1">
      <c r="A1311" s="110">
        <v>2240509</v>
      </c>
      <c r="B1311" s="111" t="s">
        <v>1231</v>
      </c>
      <c r="C1311" s="120">
        <f t="shared" si="101"/>
        <v>0</v>
      </c>
      <c r="D1311" s="120"/>
      <c r="E1311" s="113">
        <f t="shared" si="98"/>
        <v>0</v>
      </c>
      <c r="F1311" s="114" t="str">
        <f t="shared" si="99"/>
        <v xml:space="preserve"> </v>
      </c>
      <c r="G1311" s="100">
        <v>22403</v>
      </c>
      <c r="H1311" s="100" t="s">
        <v>1218</v>
      </c>
      <c r="I1311" s="98"/>
    </row>
    <row r="1312" spans="1:9" ht="20.25" hidden="1" customHeight="1">
      <c r="A1312" s="110">
        <v>2240510</v>
      </c>
      <c r="B1312" s="111" t="s">
        <v>1232</v>
      </c>
      <c r="C1312" s="120">
        <f t="shared" si="101"/>
        <v>0</v>
      </c>
      <c r="D1312" s="120"/>
      <c r="E1312" s="113">
        <f t="shared" si="98"/>
        <v>0</v>
      </c>
      <c r="F1312" s="114" t="str">
        <f t="shared" si="99"/>
        <v xml:space="preserve"> </v>
      </c>
      <c r="G1312" s="101">
        <v>2240301</v>
      </c>
      <c r="H1312" s="102" t="s">
        <v>82</v>
      </c>
      <c r="I1312" s="98"/>
    </row>
    <row r="1313" spans="1:9" ht="20.25" hidden="1" customHeight="1">
      <c r="A1313" s="110">
        <v>2240550</v>
      </c>
      <c r="B1313" s="111" t="s">
        <v>1233</v>
      </c>
      <c r="C1313" s="120">
        <f t="shared" si="101"/>
        <v>0</v>
      </c>
      <c r="D1313" s="120"/>
      <c r="E1313" s="113">
        <f t="shared" si="98"/>
        <v>0</v>
      </c>
      <c r="F1313" s="114" t="str">
        <f t="shared" si="99"/>
        <v xml:space="preserve"> </v>
      </c>
      <c r="G1313" s="101">
        <v>2240302</v>
      </c>
      <c r="H1313" s="102" t="s">
        <v>83</v>
      </c>
      <c r="I1313" s="98"/>
    </row>
    <row r="1314" spans="1:9" ht="20.25" hidden="1" customHeight="1">
      <c r="A1314" s="110">
        <v>2240599</v>
      </c>
      <c r="B1314" s="111" t="s">
        <v>1234</v>
      </c>
      <c r="C1314" s="120">
        <f t="shared" si="101"/>
        <v>0</v>
      </c>
      <c r="D1314" s="120"/>
      <c r="E1314" s="113">
        <f t="shared" si="98"/>
        <v>0</v>
      </c>
      <c r="F1314" s="114" t="str">
        <f t="shared" si="99"/>
        <v xml:space="preserve"> </v>
      </c>
      <c r="G1314" s="101">
        <v>2240303</v>
      </c>
      <c r="H1314" s="102" t="s">
        <v>84</v>
      </c>
      <c r="I1314" s="98"/>
    </row>
    <row r="1315" spans="1:9" ht="20.25" hidden="1" customHeight="1">
      <c r="A1315" s="116">
        <v>22406</v>
      </c>
      <c r="B1315" s="116" t="s">
        <v>1235</v>
      </c>
      <c r="C1315" s="117">
        <f>SUM(C1316:C1318)</f>
        <v>0</v>
      </c>
      <c r="D1315" s="117">
        <f>SUM(D1316:D1318)</f>
        <v>0</v>
      </c>
      <c r="E1315" s="118">
        <f t="shared" si="98"/>
        <v>0</v>
      </c>
      <c r="F1315" s="119" t="str">
        <f t="shared" si="99"/>
        <v xml:space="preserve"> </v>
      </c>
      <c r="G1315" s="101">
        <v>2240304</v>
      </c>
      <c r="H1315" s="102" t="s">
        <v>1219</v>
      </c>
      <c r="I1315" s="98"/>
    </row>
    <row r="1316" spans="1:9" ht="20.25" hidden="1" customHeight="1">
      <c r="A1316" s="110">
        <v>2240601</v>
      </c>
      <c r="B1316" s="111" t="s">
        <v>1236</v>
      </c>
      <c r="C1316" s="112">
        <f>I1339</f>
        <v>0</v>
      </c>
      <c r="D1316" s="112"/>
      <c r="E1316" s="113">
        <f t="shared" si="98"/>
        <v>0</v>
      </c>
      <c r="F1316" s="114" t="str">
        <f t="shared" si="99"/>
        <v xml:space="preserve"> </v>
      </c>
      <c r="G1316" s="101">
        <v>2240399</v>
      </c>
      <c r="H1316" s="102" t="s">
        <v>1220</v>
      </c>
      <c r="I1316" s="98"/>
    </row>
    <row r="1317" spans="1:9" ht="20.25" hidden="1" customHeight="1">
      <c r="A1317" s="110">
        <v>2240602</v>
      </c>
      <c r="B1317" s="111" t="s">
        <v>1237</v>
      </c>
      <c r="C1317" s="112">
        <f>I1340</f>
        <v>0</v>
      </c>
      <c r="D1317" s="112"/>
      <c r="E1317" s="113">
        <f t="shared" si="98"/>
        <v>0</v>
      </c>
      <c r="F1317" s="114" t="str">
        <f t="shared" si="99"/>
        <v xml:space="preserve"> </v>
      </c>
      <c r="G1317" s="100">
        <v>22404</v>
      </c>
      <c r="H1317" s="100" t="s">
        <v>1221</v>
      </c>
      <c r="I1317" s="98"/>
    </row>
    <row r="1318" spans="1:9" ht="20.25" hidden="1" customHeight="1">
      <c r="A1318" s="110">
        <v>2240699</v>
      </c>
      <c r="B1318" s="111" t="s">
        <v>1238</v>
      </c>
      <c r="C1318" s="112">
        <f>I1341</f>
        <v>0</v>
      </c>
      <c r="D1318" s="112"/>
      <c r="E1318" s="113">
        <f t="shared" si="98"/>
        <v>0</v>
      </c>
      <c r="F1318" s="114" t="str">
        <f t="shared" si="99"/>
        <v xml:space="preserve"> </v>
      </c>
      <c r="G1318" s="101">
        <v>2240401</v>
      </c>
      <c r="H1318" s="102" t="s">
        <v>82</v>
      </c>
      <c r="I1318" s="98"/>
    </row>
    <row r="1319" spans="1:9" ht="20.25" customHeight="1">
      <c r="A1319" s="41">
        <v>22407</v>
      </c>
      <c r="B1319" s="41" t="s">
        <v>1239</v>
      </c>
      <c r="C1319" s="158">
        <f>SUM(C1320:C1322)</f>
        <v>11.3</v>
      </c>
      <c r="D1319" s="158">
        <f>SUM(D1320:D1322)</f>
        <v>0</v>
      </c>
      <c r="E1319" s="99">
        <f t="shared" si="98"/>
        <v>-11.3</v>
      </c>
      <c r="F1319" s="35">
        <f t="shared" si="99"/>
        <v>-100</v>
      </c>
      <c r="G1319" s="101">
        <v>2240402</v>
      </c>
      <c r="H1319" s="102" t="s">
        <v>83</v>
      </c>
      <c r="I1319" s="98"/>
    </row>
    <row r="1320" spans="1:9" ht="20.25" hidden="1" customHeight="1">
      <c r="A1320" s="110">
        <v>2240703</v>
      </c>
      <c r="B1320" s="111" t="s">
        <v>1240</v>
      </c>
      <c r="C1320" s="112">
        <v>0.4</v>
      </c>
      <c r="D1320" s="112"/>
      <c r="E1320" s="113">
        <f t="shared" si="98"/>
        <v>-0.4</v>
      </c>
      <c r="F1320" s="114">
        <f t="shared" si="99"/>
        <v>-100</v>
      </c>
      <c r="G1320" s="101">
        <v>2240403</v>
      </c>
      <c r="H1320" s="102" t="s">
        <v>84</v>
      </c>
      <c r="I1320" s="98"/>
    </row>
    <row r="1321" spans="1:9" ht="20.25" customHeight="1">
      <c r="A1321" s="42">
        <v>2240704</v>
      </c>
      <c r="B1321" s="43" t="s">
        <v>1241</v>
      </c>
      <c r="C1321" s="159">
        <v>1</v>
      </c>
      <c r="D1321" s="159"/>
      <c r="E1321" s="103">
        <f t="shared" si="98"/>
        <v>-1</v>
      </c>
      <c r="F1321" s="37">
        <f t="shared" si="99"/>
        <v>-100</v>
      </c>
      <c r="G1321" s="101">
        <v>2240404</v>
      </c>
      <c r="H1321" s="102" t="s">
        <v>1222</v>
      </c>
      <c r="I1321" s="98"/>
    </row>
    <row r="1322" spans="1:9" ht="20.25" customHeight="1">
      <c r="A1322" s="42">
        <v>2240799</v>
      </c>
      <c r="B1322" s="43" t="s">
        <v>1242</v>
      </c>
      <c r="C1322" s="159">
        <v>9.9</v>
      </c>
      <c r="D1322" s="159"/>
      <c r="E1322" s="103">
        <f t="shared" si="98"/>
        <v>-9.9</v>
      </c>
      <c r="F1322" s="37">
        <f t="shared" si="99"/>
        <v>-100</v>
      </c>
      <c r="G1322" s="101">
        <v>2240405</v>
      </c>
      <c r="H1322" s="102" t="s">
        <v>1223</v>
      </c>
      <c r="I1322" s="98"/>
    </row>
    <row r="1323" spans="1:9" ht="20.25" hidden="1" customHeight="1">
      <c r="A1323" s="116">
        <v>22499</v>
      </c>
      <c r="B1323" s="116" t="s">
        <v>1243</v>
      </c>
      <c r="C1323" s="121">
        <f>C1324</f>
        <v>0</v>
      </c>
      <c r="D1323" s="121">
        <f>D1324</f>
        <v>0</v>
      </c>
      <c r="E1323" s="118">
        <f t="shared" si="98"/>
        <v>0</v>
      </c>
      <c r="F1323" s="119" t="str">
        <f t="shared" si="99"/>
        <v xml:space="preserve"> </v>
      </c>
      <c r="G1323" s="101">
        <v>2240450</v>
      </c>
      <c r="H1323" s="102" t="s">
        <v>91</v>
      </c>
      <c r="I1323" s="98"/>
    </row>
    <row r="1324" spans="1:9" s="108" customFormat="1" ht="20.25" hidden="1" customHeight="1">
      <c r="A1324" s="110">
        <v>2249999</v>
      </c>
      <c r="B1324" s="111" t="s">
        <v>1244</v>
      </c>
      <c r="C1324" s="120">
        <f>I1348</f>
        <v>0</v>
      </c>
      <c r="D1324" s="120"/>
      <c r="E1324" s="113">
        <f t="shared" si="98"/>
        <v>0</v>
      </c>
      <c r="F1324" s="114" t="str">
        <f t="shared" si="99"/>
        <v xml:space="preserve"> </v>
      </c>
      <c r="G1324" s="101">
        <v>2240499</v>
      </c>
      <c r="H1324" s="102" t="s">
        <v>1224</v>
      </c>
      <c r="I1324" s="98"/>
    </row>
    <row r="1325" spans="1:9" ht="20.25" hidden="1" customHeight="1">
      <c r="A1325" s="116">
        <v>227</v>
      </c>
      <c r="B1325" s="116" t="s">
        <v>1245</v>
      </c>
      <c r="C1325" s="117">
        <f>I1349</f>
        <v>0</v>
      </c>
      <c r="D1325" s="117">
        <f>J1349</f>
        <v>0</v>
      </c>
      <c r="E1325" s="118">
        <f t="shared" si="98"/>
        <v>0</v>
      </c>
      <c r="F1325" s="119" t="str">
        <f t="shared" si="99"/>
        <v xml:space="preserve"> </v>
      </c>
      <c r="G1325" s="100">
        <v>22405</v>
      </c>
      <c r="H1325" s="100" t="s">
        <v>1225</v>
      </c>
      <c r="I1325" s="98"/>
    </row>
    <row r="1326" spans="1:9" ht="20.25" hidden="1" customHeight="1">
      <c r="A1326" s="116">
        <v>229</v>
      </c>
      <c r="B1326" s="116" t="s">
        <v>277</v>
      </c>
      <c r="C1326" s="117">
        <f>C1327+C1329</f>
        <v>0</v>
      </c>
      <c r="D1326" s="117">
        <f>D1327+D1329</f>
        <v>0</v>
      </c>
      <c r="E1326" s="118">
        <f t="shared" si="98"/>
        <v>0</v>
      </c>
      <c r="F1326" s="119" t="str">
        <f t="shared" si="99"/>
        <v xml:space="preserve"> </v>
      </c>
      <c r="G1326" s="101">
        <v>2240501</v>
      </c>
      <c r="H1326" s="102" t="s">
        <v>82</v>
      </c>
      <c r="I1326" s="98"/>
    </row>
    <row r="1327" spans="1:9" ht="20.25" hidden="1" customHeight="1">
      <c r="A1327" s="116">
        <v>22902</v>
      </c>
      <c r="B1327" s="116" t="s">
        <v>1246</v>
      </c>
      <c r="C1327" s="117">
        <f>C1328</f>
        <v>0</v>
      </c>
      <c r="D1327" s="117">
        <f>D1328</f>
        <v>0</v>
      </c>
      <c r="E1327" s="118">
        <f t="shared" si="98"/>
        <v>0</v>
      </c>
      <c r="F1327" s="119" t="str">
        <f t="shared" si="99"/>
        <v xml:space="preserve"> </v>
      </c>
      <c r="G1327" s="101">
        <v>2240502</v>
      </c>
      <c r="H1327" s="102" t="s">
        <v>83</v>
      </c>
      <c r="I1327" s="98"/>
    </row>
    <row r="1328" spans="1:9" s="108" customFormat="1" ht="20.25" hidden="1" customHeight="1">
      <c r="A1328" s="110">
        <v>2290201</v>
      </c>
      <c r="B1328" s="111" t="s">
        <v>1247</v>
      </c>
      <c r="C1328" s="112">
        <f>I1351</f>
        <v>0</v>
      </c>
      <c r="D1328" s="112"/>
      <c r="E1328" s="113">
        <f t="shared" si="98"/>
        <v>0</v>
      </c>
      <c r="F1328" s="114" t="str">
        <f t="shared" si="99"/>
        <v xml:space="preserve"> </v>
      </c>
      <c r="G1328" s="101">
        <v>2240503</v>
      </c>
      <c r="H1328" s="102" t="s">
        <v>84</v>
      </c>
      <c r="I1328" s="98"/>
    </row>
    <row r="1329" spans="1:9" ht="20.25" hidden="1" customHeight="1">
      <c r="A1329" s="116">
        <v>22999</v>
      </c>
      <c r="B1329" s="116" t="s">
        <v>1091</v>
      </c>
      <c r="C1329" s="117">
        <f>C1330</f>
        <v>0</v>
      </c>
      <c r="D1329" s="117">
        <f>D1330</f>
        <v>0</v>
      </c>
      <c r="E1329" s="118">
        <f t="shared" si="98"/>
        <v>0</v>
      </c>
      <c r="F1329" s="119" t="str">
        <f t="shared" si="99"/>
        <v xml:space="preserve"> </v>
      </c>
      <c r="G1329" s="101">
        <v>2240504</v>
      </c>
      <c r="H1329" s="102" t="s">
        <v>1226</v>
      </c>
      <c r="I1329" s="98"/>
    </row>
    <row r="1330" spans="1:9" ht="20.25" hidden="1" customHeight="1">
      <c r="A1330" s="110">
        <v>2299999</v>
      </c>
      <c r="B1330" s="111" t="s">
        <v>277</v>
      </c>
      <c r="C1330" s="112">
        <f>I1353</f>
        <v>0</v>
      </c>
      <c r="D1330" s="112"/>
      <c r="E1330" s="113">
        <f t="shared" si="98"/>
        <v>0</v>
      </c>
      <c r="F1330" s="114" t="str">
        <f t="shared" si="99"/>
        <v xml:space="preserve"> </v>
      </c>
      <c r="G1330" s="101">
        <v>2240505</v>
      </c>
      <c r="H1330" s="102" t="s">
        <v>1227</v>
      </c>
      <c r="I1330" s="98"/>
    </row>
    <row r="1331" spans="1:9" ht="20.25" hidden="1" customHeight="1">
      <c r="A1331" s="116">
        <v>232</v>
      </c>
      <c r="B1331" s="116" t="s">
        <v>1248</v>
      </c>
      <c r="C1331" s="117">
        <f>C1332+C1333+C1334</f>
        <v>0</v>
      </c>
      <c r="D1331" s="117">
        <f>D1332+D1333+D1334</f>
        <v>0</v>
      </c>
      <c r="E1331" s="118">
        <f t="shared" si="98"/>
        <v>0</v>
      </c>
      <c r="F1331" s="119" t="str">
        <f t="shared" si="99"/>
        <v xml:space="preserve"> </v>
      </c>
      <c r="G1331" s="101">
        <v>2240506</v>
      </c>
      <c r="H1331" s="102" t="s">
        <v>1228</v>
      </c>
      <c r="I1331" s="98"/>
    </row>
    <row r="1332" spans="1:9" ht="20.25" hidden="1" customHeight="1">
      <c r="A1332" s="116">
        <v>23201</v>
      </c>
      <c r="B1332" s="116" t="s">
        <v>1249</v>
      </c>
      <c r="C1332" s="117">
        <f>I1355</f>
        <v>0</v>
      </c>
      <c r="D1332" s="117">
        <f>J1355</f>
        <v>0</v>
      </c>
      <c r="E1332" s="118">
        <f t="shared" si="98"/>
        <v>0</v>
      </c>
      <c r="F1332" s="119" t="str">
        <f t="shared" si="99"/>
        <v xml:space="preserve"> </v>
      </c>
      <c r="G1332" s="101">
        <v>2240507</v>
      </c>
      <c r="H1332" s="102" t="s">
        <v>1229</v>
      </c>
      <c r="I1332" s="98"/>
    </row>
    <row r="1333" spans="1:9" ht="20.25" hidden="1" customHeight="1">
      <c r="A1333" s="116">
        <v>23202</v>
      </c>
      <c r="B1333" s="116" t="s">
        <v>1250</v>
      </c>
      <c r="C1333" s="117">
        <f>I1356</f>
        <v>0</v>
      </c>
      <c r="D1333" s="117">
        <f>J1356</f>
        <v>0</v>
      </c>
      <c r="E1333" s="118">
        <f t="shared" si="98"/>
        <v>0</v>
      </c>
      <c r="F1333" s="119" t="str">
        <f t="shared" si="99"/>
        <v xml:space="preserve"> </v>
      </c>
      <c r="G1333" s="101">
        <v>2240508</v>
      </c>
      <c r="H1333" s="102" t="s">
        <v>1230</v>
      </c>
      <c r="I1333" s="98"/>
    </row>
    <row r="1334" spans="1:9" ht="20.25" hidden="1" customHeight="1">
      <c r="A1334" s="116">
        <v>23203</v>
      </c>
      <c r="B1334" s="116" t="s">
        <v>1251</v>
      </c>
      <c r="C1334" s="117">
        <f>SUM(C1335:C1338)</f>
        <v>0</v>
      </c>
      <c r="D1334" s="117">
        <f>SUM(D1335:D1338)</f>
        <v>0</v>
      </c>
      <c r="E1334" s="118">
        <f t="shared" si="98"/>
        <v>0</v>
      </c>
      <c r="F1334" s="119" t="str">
        <f t="shared" si="99"/>
        <v xml:space="preserve"> </v>
      </c>
      <c r="G1334" s="101">
        <v>2240509</v>
      </c>
      <c r="H1334" s="102" t="s">
        <v>1231</v>
      </c>
      <c r="I1334" s="98"/>
    </row>
    <row r="1335" spans="1:9" ht="20.25" hidden="1" customHeight="1">
      <c r="A1335" s="110">
        <v>2320301</v>
      </c>
      <c r="B1335" s="111" t="s">
        <v>1252</v>
      </c>
      <c r="C1335" s="112">
        <f>I1358</f>
        <v>0</v>
      </c>
      <c r="D1335" s="112"/>
      <c r="E1335" s="113">
        <f t="shared" si="98"/>
        <v>0</v>
      </c>
      <c r="F1335" s="114" t="str">
        <f t="shared" si="99"/>
        <v xml:space="preserve"> </v>
      </c>
      <c r="G1335" s="101">
        <v>2240510</v>
      </c>
      <c r="H1335" s="102" t="s">
        <v>1232</v>
      </c>
      <c r="I1335" s="98"/>
    </row>
    <row r="1336" spans="1:9" ht="20.25" hidden="1" customHeight="1">
      <c r="A1336" s="110">
        <v>2320302</v>
      </c>
      <c r="B1336" s="111" t="s">
        <v>1253</v>
      </c>
      <c r="C1336" s="112">
        <f>I1359</f>
        <v>0</v>
      </c>
      <c r="D1336" s="112"/>
      <c r="E1336" s="113">
        <f t="shared" si="98"/>
        <v>0</v>
      </c>
      <c r="F1336" s="114" t="str">
        <f t="shared" si="99"/>
        <v xml:space="preserve"> </v>
      </c>
      <c r="G1336" s="101">
        <v>2240550</v>
      </c>
      <c r="H1336" s="102" t="s">
        <v>1233</v>
      </c>
      <c r="I1336" s="98"/>
    </row>
    <row r="1337" spans="1:9" ht="20.25" hidden="1" customHeight="1">
      <c r="A1337" s="110">
        <v>2320303</v>
      </c>
      <c r="B1337" s="111" t="s">
        <v>1254</v>
      </c>
      <c r="C1337" s="112">
        <f>I1360</f>
        <v>0</v>
      </c>
      <c r="D1337" s="112"/>
      <c r="E1337" s="113">
        <f t="shared" si="98"/>
        <v>0</v>
      </c>
      <c r="F1337" s="114" t="str">
        <f t="shared" si="99"/>
        <v xml:space="preserve"> </v>
      </c>
      <c r="G1337" s="101">
        <v>2240599</v>
      </c>
      <c r="H1337" s="102" t="s">
        <v>1234</v>
      </c>
      <c r="I1337" s="98"/>
    </row>
    <row r="1338" spans="1:9" ht="20.25" hidden="1" customHeight="1">
      <c r="A1338" s="110">
        <v>2320399</v>
      </c>
      <c r="B1338" s="111" t="s">
        <v>1255</v>
      </c>
      <c r="C1338" s="112">
        <f>I1361</f>
        <v>0</v>
      </c>
      <c r="D1338" s="112"/>
      <c r="E1338" s="113">
        <f t="shared" si="98"/>
        <v>0</v>
      </c>
      <c r="F1338" s="114" t="str">
        <f t="shared" si="99"/>
        <v xml:space="preserve"> </v>
      </c>
      <c r="G1338" s="100">
        <v>22406</v>
      </c>
      <c r="H1338" s="100" t="s">
        <v>1235</v>
      </c>
      <c r="I1338" s="98"/>
    </row>
    <row r="1339" spans="1:9" ht="20.25" hidden="1" customHeight="1">
      <c r="A1339" s="116">
        <v>233</v>
      </c>
      <c r="B1339" s="116" t="s">
        <v>1256</v>
      </c>
      <c r="C1339" s="117">
        <f>SUM(C1340:C1342)</f>
        <v>0</v>
      </c>
      <c r="D1339" s="117">
        <f>SUM(D1340:D1342)</f>
        <v>0</v>
      </c>
      <c r="E1339" s="118">
        <f t="shared" si="98"/>
        <v>0</v>
      </c>
      <c r="F1339" s="119" t="str">
        <f t="shared" si="99"/>
        <v xml:space="preserve"> </v>
      </c>
      <c r="G1339" s="101">
        <v>2240601</v>
      </c>
      <c r="H1339" s="102" t="s">
        <v>1236</v>
      </c>
      <c r="I1339" s="98"/>
    </row>
    <row r="1340" spans="1:9" ht="20.25" hidden="1" customHeight="1">
      <c r="A1340" s="110">
        <v>23301</v>
      </c>
      <c r="B1340" s="110" t="s">
        <v>1257</v>
      </c>
      <c r="C1340" s="120">
        <f>I1363</f>
        <v>0</v>
      </c>
      <c r="D1340" s="120"/>
      <c r="E1340" s="113">
        <f t="shared" si="98"/>
        <v>0</v>
      </c>
      <c r="F1340" s="114" t="str">
        <f t="shared" si="99"/>
        <v xml:space="preserve"> </v>
      </c>
      <c r="G1340" s="101">
        <v>2240602</v>
      </c>
      <c r="H1340" s="102" t="s">
        <v>1237</v>
      </c>
      <c r="I1340" s="98"/>
    </row>
    <row r="1341" spans="1:9" ht="20.25" hidden="1" customHeight="1">
      <c r="A1341" s="110">
        <v>23302</v>
      </c>
      <c r="B1341" s="110" t="s">
        <v>1258</v>
      </c>
      <c r="C1341" s="120">
        <f>I1364</f>
        <v>0</v>
      </c>
      <c r="D1341" s="120"/>
      <c r="E1341" s="113">
        <f t="shared" si="98"/>
        <v>0</v>
      </c>
      <c r="F1341" s="114" t="str">
        <f t="shared" si="99"/>
        <v xml:space="preserve"> </v>
      </c>
      <c r="G1341" s="101">
        <v>2240699</v>
      </c>
      <c r="H1341" s="102" t="s">
        <v>1238</v>
      </c>
      <c r="I1341" s="98"/>
    </row>
    <row r="1342" spans="1:9" ht="20.25" hidden="1" customHeight="1">
      <c r="A1342" s="110">
        <v>23303</v>
      </c>
      <c r="B1342" s="110" t="s">
        <v>1259</v>
      </c>
      <c r="C1342" s="120">
        <f>I1365</f>
        <v>0</v>
      </c>
      <c r="D1342" s="120"/>
      <c r="E1342" s="113">
        <f t="shared" si="98"/>
        <v>0</v>
      </c>
      <c r="F1342" s="114" t="str">
        <f t="shared" si="99"/>
        <v xml:space="preserve"> </v>
      </c>
      <c r="G1342" s="100">
        <v>22407</v>
      </c>
      <c r="H1342" s="100" t="s">
        <v>1239</v>
      </c>
      <c r="I1342" s="98"/>
    </row>
    <row r="1343" spans="1:9" ht="20.45" customHeight="1">
      <c r="A1343" s="148" t="s">
        <v>1260</v>
      </c>
      <c r="B1343" s="149"/>
      <c r="C1343" s="158">
        <v>1504</v>
      </c>
      <c r="D1343" s="158">
        <f>D1344+D1345</f>
        <v>1243</v>
      </c>
      <c r="E1343" s="99">
        <f t="shared" si="98"/>
        <v>-261</v>
      </c>
      <c r="F1343" s="35">
        <f t="shared" si="99"/>
        <v>-17.353723404255319</v>
      </c>
      <c r="G1343" s="101">
        <v>2240701</v>
      </c>
      <c r="H1343" s="102" t="s">
        <v>1261</v>
      </c>
      <c r="I1343" s="98"/>
    </row>
    <row r="1344" spans="1:9" ht="20.45" customHeight="1">
      <c r="A1344" s="41">
        <v>2300601</v>
      </c>
      <c r="B1344" s="44" t="s">
        <v>1262</v>
      </c>
      <c r="C1344" s="158"/>
      <c r="D1344" s="158"/>
      <c r="E1344" s="99">
        <f t="shared" si="98"/>
        <v>0</v>
      </c>
      <c r="F1344" s="35" t="str">
        <f t="shared" si="99"/>
        <v xml:space="preserve"> </v>
      </c>
      <c r="G1344" s="101">
        <v>2240702</v>
      </c>
      <c r="H1344" s="102" t="s">
        <v>1263</v>
      </c>
      <c r="I1344" s="98"/>
    </row>
    <row r="1345" spans="1:9" ht="20.45" customHeight="1">
      <c r="A1345" s="41">
        <v>2300602</v>
      </c>
      <c r="B1345" s="44" t="s">
        <v>1264</v>
      </c>
      <c r="C1345" s="158">
        <f>SUM(C1346:C1348)</f>
        <v>1504</v>
      </c>
      <c r="D1345" s="158">
        <f>SUM(D1346:D1348)</f>
        <v>1243</v>
      </c>
      <c r="E1345" s="99">
        <f t="shared" si="98"/>
        <v>-261</v>
      </c>
      <c r="F1345" s="35">
        <f t="shared" si="99"/>
        <v>-17.353723404255319</v>
      </c>
      <c r="G1345" s="101">
        <v>2240703</v>
      </c>
      <c r="H1345" s="102" t="s">
        <v>1240</v>
      </c>
      <c r="I1345" s="98"/>
    </row>
    <row r="1346" spans="1:9" ht="20.45" customHeight="1">
      <c r="A1346" s="42"/>
      <c r="B1346" s="43" t="s">
        <v>1265</v>
      </c>
      <c r="C1346" s="159">
        <v>722</v>
      </c>
      <c r="D1346" s="159">
        <v>722</v>
      </c>
      <c r="E1346" s="103">
        <f t="shared" si="98"/>
        <v>0</v>
      </c>
      <c r="F1346" s="37">
        <f t="shared" si="99"/>
        <v>0</v>
      </c>
      <c r="G1346" s="101">
        <v>2240704</v>
      </c>
      <c r="H1346" s="102" t="s">
        <v>1241</v>
      </c>
      <c r="I1346" s="98"/>
    </row>
    <row r="1347" spans="1:9" ht="20.45" customHeight="1">
      <c r="A1347" s="42"/>
      <c r="B1347" s="43" t="s">
        <v>1266</v>
      </c>
      <c r="C1347" s="159">
        <v>353</v>
      </c>
      <c r="D1347" s="130">
        <v>150</v>
      </c>
      <c r="E1347" s="103">
        <f>D1347-C1347</f>
        <v>-203</v>
      </c>
      <c r="F1347" s="37">
        <f t="shared" si="99"/>
        <v>-57.507082152974512</v>
      </c>
      <c r="G1347" s="101">
        <v>2240799</v>
      </c>
      <c r="H1347" s="102" t="s">
        <v>1242</v>
      </c>
      <c r="I1347" s="98"/>
    </row>
    <row r="1348" spans="1:9" ht="20.45" customHeight="1">
      <c r="A1348" s="42"/>
      <c r="B1348" s="43" t="s">
        <v>1267</v>
      </c>
      <c r="C1348" s="159">
        <v>429</v>
      </c>
      <c r="D1348" s="159">
        <v>371</v>
      </c>
      <c r="E1348" s="103">
        <f>D1348-C1348</f>
        <v>-58</v>
      </c>
      <c r="F1348" s="37">
        <f t="shared" si="99"/>
        <v>-13.519813519813519</v>
      </c>
      <c r="G1348" s="100">
        <v>22499</v>
      </c>
      <c r="H1348" s="100" t="s">
        <v>1243</v>
      </c>
      <c r="I1348" s="98"/>
    </row>
    <row r="1349" spans="1:9" ht="20.45" customHeight="1">
      <c r="A1349" s="148" t="s">
        <v>1274</v>
      </c>
      <c r="B1349" s="149"/>
      <c r="C1349" s="158">
        <f>C1350</f>
        <v>0</v>
      </c>
      <c r="D1349" s="158">
        <f>D1350</f>
        <v>0</v>
      </c>
      <c r="E1349" s="99">
        <f t="shared" ref="E1349:E1355" si="102">D1349-C1349</f>
        <v>0</v>
      </c>
      <c r="F1349" s="35" t="str">
        <f t="shared" ref="F1349:F1355" si="103">IF(C1349&lt;&gt;0,E1349/C1349*100," ")</f>
        <v xml:space="preserve"> </v>
      </c>
      <c r="G1349" s="100">
        <v>227</v>
      </c>
      <c r="H1349" s="100" t="s">
        <v>1245</v>
      </c>
      <c r="I1349" s="98"/>
    </row>
    <row r="1350" spans="1:9" ht="20.45" customHeight="1">
      <c r="A1350" s="42">
        <v>23103</v>
      </c>
      <c r="B1350" s="42" t="s">
        <v>1268</v>
      </c>
      <c r="C1350" s="159">
        <f>C1351</f>
        <v>0</v>
      </c>
      <c r="D1350" s="159"/>
      <c r="E1350" s="103">
        <f t="shared" si="102"/>
        <v>0</v>
      </c>
      <c r="F1350" s="37" t="str">
        <f t="shared" si="103"/>
        <v xml:space="preserve"> </v>
      </c>
      <c r="G1350" s="100">
        <v>229</v>
      </c>
      <c r="H1350" s="100" t="s">
        <v>277</v>
      </c>
      <c r="I1350" s="98"/>
    </row>
    <row r="1351" spans="1:9" ht="20.45" customHeight="1">
      <c r="A1351" s="42">
        <v>2310301</v>
      </c>
      <c r="B1351" s="43" t="s">
        <v>1269</v>
      </c>
      <c r="C1351" s="159"/>
      <c r="D1351" s="159"/>
      <c r="E1351" s="103">
        <f t="shared" si="102"/>
        <v>0</v>
      </c>
      <c r="F1351" s="37" t="str">
        <f t="shared" si="103"/>
        <v xml:space="preserve"> </v>
      </c>
      <c r="G1351" s="100">
        <v>22902</v>
      </c>
      <c r="H1351" s="100" t="s">
        <v>1246</v>
      </c>
      <c r="I1351" s="98"/>
    </row>
    <row r="1352" spans="1:9" ht="20.45" customHeight="1">
      <c r="A1352" s="148" t="s">
        <v>1273</v>
      </c>
      <c r="B1352" s="149"/>
      <c r="C1352" s="162">
        <f>C1353</f>
        <v>163.08499999999913</v>
      </c>
      <c r="D1352" s="162">
        <f>D1353</f>
        <v>0.28999999999905413</v>
      </c>
      <c r="E1352" s="99">
        <f t="shared" si="102"/>
        <v>-162.79500000000007</v>
      </c>
      <c r="F1352" s="35">
        <f t="shared" si="103"/>
        <v>-99.822178618512396</v>
      </c>
      <c r="G1352" s="100">
        <v>22999</v>
      </c>
      <c r="H1352" s="100" t="s">
        <v>1091</v>
      </c>
      <c r="I1352" s="98"/>
    </row>
    <row r="1353" spans="1:9" ht="20.45" customHeight="1">
      <c r="A1353" s="42">
        <v>23009</v>
      </c>
      <c r="B1353" s="45" t="s">
        <v>1270</v>
      </c>
      <c r="C1353" s="163">
        <f>C1355-C6-C1343-C1349</f>
        <v>163.08499999999913</v>
      </c>
      <c r="D1353" s="163">
        <f>D1355-D6-D1343-D1349</f>
        <v>0.28999999999905413</v>
      </c>
      <c r="E1353" s="103">
        <f t="shared" si="102"/>
        <v>-162.79500000000007</v>
      </c>
      <c r="F1353" s="37">
        <f t="shared" si="103"/>
        <v>-99.822178618512396</v>
      </c>
      <c r="G1353" s="101">
        <v>2299901</v>
      </c>
      <c r="H1353" s="102" t="s">
        <v>277</v>
      </c>
      <c r="I1353" s="98"/>
    </row>
    <row r="1354" spans="1:9" ht="20.45" customHeight="1">
      <c r="A1354" s="148" t="s">
        <v>1348</v>
      </c>
      <c r="B1354" s="149"/>
      <c r="C1354" s="162"/>
      <c r="D1354" s="162"/>
      <c r="E1354" s="103">
        <f t="shared" si="102"/>
        <v>0</v>
      </c>
      <c r="F1354" s="37" t="str">
        <f t="shared" si="103"/>
        <v xml:space="preserve"> </v>
      </c>
      <c r="G1354" s="100">
        <v>232</v>
      </c>
      <c r="H1354" s="100" t="s">
        <v>1248</v>
      </c>
      <c r="I1354" s="98"/>
    </row>
    <row r="1355" spans="1:9" ht="20.45" customHeight="1">
      <c r="A1355" s="141" t="s">
        <v>1271</v>
      </c>
      <c r="B1355" s="141"/>
      <c r="C1355" s="158">
        <f>全市一般预算收入!C70</f>
        <v>18870</v>
      </c>
      <c r="D1355" s="158">
        <f>全市一般预算收入!D70</f>
        <v>16857</v>
      </c>
      <c r="E1355" s="99">
        <f t="shared" si="102"/>
        <v>-2013</v>
      </c>
      <c r="F1355" s="35">
        <f t="shared" si="103"/>
        <v>-10.667726550079491</v>
      </c>
      <c r="G1355" s="101">
        <v>23201</v>
      </c>
      <c r="H1355" s="100" t="s">
        <v>1249</v>
      </c>
      <c r="I1355" s="98"/>
    </row>
    <row r="1356" spans="1:9" ht="17.45" customHeight="1">
      <c r="G1356" s="101">
        <v>23202</v>
      </c>
      <c r="H1356" s="100" t="s">
        <v>1250</v>
      </c>
      <c r="I1356" s="98"/>
    </row>
    <row r="1357" spans="1:9" ht="17.45" customHeight="1">
      <c r="G1357" s="101">
        <v>23203</v>
      </c>
      <c r="H1357" s="101" t="s">
        <v>1251</v>
      </c>
      <c r="I1357" s="98"/>
    </row>
    <row r="1358" spans="1:9" ht="17.45" customHeight="1">
      <c r="G1358" s="101">
        <v>2320301</v>
      </c>
      <c r="H1358" s="102" t="s">
        <v>1252</v>
      </c>
      <c r="I1358" s="98"/>
    </row>
    <row r="1359" spans="1:9">
      <c r="G1359" s="101">
        <v>2320302</v>
      </c>
      <c r="H1359" s="102" t="s">
        <v>1253</v>
      </c>
      <c r="I1359" s="98"/>
    </row>
    <row r="1360" spans="1:9">
      <c r="G1360" s="101">
        <v>2320303</v>
      </c>
      <c r="H1360" s="102" t="s">
        <v>1254</v>
      </c>
      <c r="I1360" s="98"/>
    </row>
    <row r="1361" spans="7:9">
      <c r="G1361" s="101">
        <v>2320304</v>
      </c>
      <c r="H1361" s="102" t="s">
        <v>1255</v>
      </c>
      <c r="I1361" s="98"/>
    </row>
    <row r="1362" spans="7:9">
      <c r="G1362" s="100">
        <v>233</v>
      </c>
      <c r="H1362" s="100" t="s">
        <v>1256</v>
      </c>
      <c r="I1362" s="98"/>
    </row>
    <row r="1363" spans="7:9">
      <c r="G1363" s="101">
        <v>23301</v>
      </c>
      <c r="H1363" s="101" t="s">
        <v>1257</v>
      </c>
      <c r="I1363" s="98"/>
    </row>
    <row r="1364" spans="7:9">
      <c r="G1364" s="101">
        <v>23302</v>
      </c>
      <c r="H1364" s="101" t="s">
        <v>1258</v>
      </c>
      <c r="I1364" s="98"/>
    </row>
    <row r="1365" spans="7:9">
      <c r="G1365" s="101">
        <v>23303</v>
      </c>
      <c r="H1365" s="101" t="s">
        <v>1259</v>
      </c>
      <c r="I1365" s="98"/>
    </row>
    <row r="1366" spans="7:9">
      <c r="I1366" s="109"/>
    </row>
  </sheetData>
  <autoFilter ref="A5:J1355">
    <filterColumn colId="2">
      <colorFilter dxfId="0"/>
    </filterColumn>
  </autoFilter>
  <mergeCells count="8">
    <mergeCell ref="A1355:B1355"/>
    <mergeCell ref="A2:F2"/>
    <mergeCell ref="A3:F3"/>
    <mergeCell ref="A6:B6"/>
    <mergeCell ref="A1343:B1343"/>
    <mergeCell ref="A1349:B1349"/>
    <mergeCell ref="A1352:B1352"/>
    <mergeCell ref="A1354:B1354"/>
  </mergeCells>
  <phoneticPr fontId="3" type="noConversion"/>
  <pageMargins left="0.70866141732283472" right="0.51181102362204722" top="0.74803149606299213" bottom="0.35433070866141736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7" workbookViewId="0">
      <selection activeCell="B12" sqref="B12"/>
    </sheetView>
  </sheetViews>
  <sheetFormatPr defaultColWidth="9" defaultRowHeight="14.25"/>
  <cols>
    <col min="1" max="1" width="13" style="11" customWidth="1"/>
    <col min="2" max="2" width="37" style="11" customWidth="1"/>
    <col min="3" max="3" width="12.5" style="46" customWidth="1"/>
    <col min="4" max="4" width="12.125" style="46" customWidth="1"/>
    <col min="5" max="5" width="12.5" style="47" hidden="1" customWidth="1"/>
    <col min="6" max="6" width="12.875" style="48" customWidth="1"/>
    <col min="7" max="16384" width="9" style="11"/>
  </cols>
  <sheetData>
    <row r="1" spans="1:6">
      <c r="A1" s="10" t="s">
        <v>1386</v>
      </c>
    </row>
    <row r="2" spans="1:6" ht="25.5">
      <c r="A2" s="142" t="s">
        <v>1383</v>
      </c>
      <c r="B2" s="142"/>
      <c r="C2" s="145"/>
      <c r="D2" s="145"/>
      <c r="E2" s="145"/>
      <c r="F2" s="142"/>
    </row>
    <row r="3" spans="1:6" ht="19.5" customHeight="1">
      <c r="A3" s="146" t="s">
        <v>1275</v>
      </c>
      <c r="B3" s="146"/>
      <c r="C3" s="147"/>
      <c r="D3" s="147"/>
      <c r="E3" s="147"/>
      <c r="F3" s="49" t="s">
        <v>0</v>
      </c>
    </row>
    <row r="4" spans="1:6" s="53" customFormat="1" ht="36.75" customHeight="1">
      <c r="A4" s="50" t="s">
        <v>1</v>
      </c>
      <c r="B4" s="50" t="s">
        <v>2</v>
      </c>
      <c r="C4" s="51" t="s">
        <v>1272</v>
      </c>
      <c r="D4" s="51" t="s">
        <v>1352</v>
      </c>
      <c r="E4" s="51" t="s">
        <v>1276</v>
      </c>
      <c r="F4" s="52" t="s">
        <v>1277</v>
      </c>
    </row>
    <row r="5" spans="1:6" s="55" customFormat="1" ht="20.25" customHeight="1">
      <c r="A5" s="139" t="s">
        <v>1278</v>
      </c>
      <c r="B5" s="140"/>
      <c r="C5" s="40">
        <f>C6+C11+C22+C30+C37+C41+C44+C48+C51+C57+C60+C65+C68</f>
        <v>17203.2</v>
      </c>
      <c r="D5" s="40">
        <f>D6+D11+D22+D30+D37+D41+D44+D48+D51+D57+D60+D65+D68</f>
        <v>15614</v>
      </c>
      <c r="E5" s="40">
        <f>D5-C5</f>
        <v>-1589.2000000000007</v>
      </c>
      <c r="F5" s="35">
        <f>IF(C5&lt;&gt;0,E5/C5*100," ")</f>
        <v>-9.2378162202380985</v>
      </c>
    </row>
    <row r="6" spans="1:6" s="55" customFormat="1" ht="20.25" customHeight="1">
      <c r="A6" s="56">
        <v>501</v>
      </c>
      <c r="B6" s="56" t="s">
        <v>1279</v>
      </c>
      <c r="C6" s="57">
        <f>SUM(C7:C10)</f>
        <v>2178</v>
      </c>
      <c r="D6" s="57">
        <f>SUM(D7:D10)</f>
        <v>2384</v>
      </c>
      <c r="E6" s="40">
        <f t="shared" ref="E6:E69" si="0">D6-C6</f>
        <v>206</v>
      </c>
      <c r="F6" s="35">
        <f t="shared" ref="F6:F69" si="1">IF(C6&lt;&gt;0,E6/C6*100," ")</f>
        <v>9.4582185491276398</v>
      </c>
    </row>
    <row r="7" spans="1:6" s="61" customFormat="1" ht="20.25" customHeight="1">
      <c r="A7" s="58">
        <v>50101</v>
      </c>
      <c r="B7" s="59" t="s">
        <v>1280</v>
      </c>
      <c r="C7" s="60">
        <v>1301</v>
      </c>
      <c r="D7" s="60">
        <v>1585</v>
      </c>
      <c r="E7" s="54">
        <f t="shared" si="0"/>
        <v>284</v>
      </c>
      <c r="F7" s="37">
        <f t="shared" si="1"/>
        <v>21.829362029208301</v>
      </c>
    </row>
    <row r="8" spans="1:6" s="61" customFormat="1" ht="20.25" customHeight="1">
      <c r="A8" s="58">
        <v>50102</v>
      </c>
      <c r="B8" s="59" t="s">
        <v>1281</v>
      </c>
      <c r="C8" s="60">
        <v>247</v>
      </c>
      <c r="D8" s="60">
        <v>269</v>
      </c>
      <c r="E8" s="54">
        <f t="shared" si="0"/>
        <v>22</v>
      </c>
      <c r="F8" s="37">
        <f t="shared" si="1"/>
        <v>8.9068825910931171</v>
      </c>
    </row>
    <row r="9" spans="1:6" s="61" customFormat="1" ht="20.25" customHeight="1">
      <c r="A9" s="58">
        <v>50103</v>
      </c>
      <c r="B9" s="59" t="s">
        <v>1282</v>
      </c>
      <c r="C9" s="60">
        <v>114</v>
      </c>
      <c r="D9" s="60">
        <v>170</v>
      </c>
      <c r="E9" s="54">
        <f t="shared" si="0"/>
        <v>56</v>
      </c>
      <c r="F9" s="37">
        <f t="shared" si="1"/>
        <v>49.122807017543856</v>
      </c>
    </row>
    <row r="10" spans="1:6" s="61" customFormat="1" ht="21" customHeight="1">
      <c r="A10" s="58">
        <v>50199</v>
      </c>
      <c r="B10" s="59" t="s">
        <v>1283</v>
      </c>
      <c r="C10" s="60">
        <v>516</v>
      </c>
      <c r="D10" s="60">
        <v>360</v>
      </c>
      <c r="E10" s="54">
        <f t="shared" si="0"/>
        <v>-156</v>
      </c>
      <c r="F10" s="37">
        <f t="shared" si="1"/>
        <v>-30.232558139534881</v>
      </c>
    </row>
    <row r="11" spans="1:6" s="55" customFormat="1" ht="20.25" customHeight="1">
      <c r="A11" s="56">
        <v>502</v>
      </c>
      <c r="B11" s="56" t="s">
        <v>1284</v>
      </c>
      <c r="C11" s="57">
        <f>SUM(C12:C21)</f>
        <v>3880.2</v>
      </c>
      <c r="D11" s="57">
        <f>SUM(D12:D21)</f>
        <v>5253</v>
      </c>
      <c r="E11" s="40">
        <f t="shared" si="0"/>
        <v>1372.8000000000002</v>
      </c>
      <c r="F11" s="35">
        <f t="shared" si="1"/>
        <v>35.379619607236748</v>
      </c>
    </row>
    <row r="12" spans="1:6" s="61" customFormat="1" ht="20.25" customHeight="1">
      <c r="A12" s="58">
        <v>50201</v>
      </c>
      <c r="B12" s="59" t="s">
        <v>1285</v>
      </c>
      <c r="C12" s="60">
        <v>619</v>
      </c>
      <c r="D12" s="60">
        <v>278</v>
      </c>
      <c r="E12" s="54">
        <f t="shared" si="0"/>
        <v>-341</v>
      </c>
      <c r="F12" s="37">
        <f t="shared" si="1"/>
        <v>-55.088852988691443</v>
      </c>
    </row>
    <row r="13" spans="1:6" s="61" customFormat="1" ht="20.25" customHeight="1">
      <c r="A13" s="58">
        <v>50202</v>
      </c>
      <c r="B13" s="59" t="s">
        <v>1286</v>
      </c>
      <c r="C13" s="60">
        <v>22</v>
      </c>
      <c r="D13" s="60">
        <v>24</v>
      </c>
      <c r="E13" s="54">
        <f t="shared" si="0"/>
        <v>2</v>
      </c>
      <c r="F13" s="37">
        <f t="shared" si="1"/>
        <v>9.0909090909090917</v>
      </c>
    </row>
    <row r="14" spans="1:6" s="61" customFormat="1" ht="20.25" customHeight="1">
      <c r="A14" s="58">
        <v>50203</v>
      </c>
      <c r="B14" s="59" t="s">
        <v>1287</v>
      </c>
      <c r="C14" s="60">
        <v>41</v>
      </c>
      <c r="D14" s="60">
        <v>93</v>
      </c>
      <c r="E14" s="54">
        <f t="shared" si="0"/>
        <v>52</v>
      </c>
      <c r="F14" s="37">
        <f t="shared" si="1"/>
        <v>126.82926829268293</v>
      </c>
    </row>
    <row r="15" spans="1:6" s="61" customFormat="1" ht="20.25" customHeight="1">
      <c r="A15" s="58">
        <v>50204</v>
      </c>
      <c r="B15" s="59" t="s">
        <v>1288</v>
      </c>
      <c r="C15" s="60">
        <v>95</v>
      </c>
      <c r="D15" s="60">
        <v>13</v>
      </c>
      <c r="E15" s="54">
        <f t="shared" si="0"/>
        <v>-82</v>
      </c>
      <c r="F15" s="37">
        <f t="shared" si="1"/>
        <v>-86.31578947368422</v>
      </c>
    </row>
    <row r="16" spans="1:6" s="61" customFormat="1" ht="20.25" customHeight="1">
      <c r="A16" s="58">
        <v>50205</v>
      </c>
      <c r="B16" s="59" t="s">
        <v>1289</v>
      </c>
      <c r="C16" s="60">
        <v>934</v>
      </c>
      <c r="D16" s="60">
        <v>116</v>
      </c>
      <c r="E16" s="54">
        <f t="shared" si="0"/>
        <v>-818</v>
      </c>
      <c r="F16" s="37">
        <f t="shared" si="1"/>
        <v>-87.580299785867226</v>
      </c>
    </row>
    <row r="17" spans="1:7" s="61" customFormat="1" ht="20.25" customHeight="1">
      <c r="A17" s="58">
        <v>50206</v>
      </c>
      <c r="B17" s="59" t="s">
        <v>1290</v>
      </c>
      <c r="C17" s="60">
        <v>45</v>
      </c>
      <c r="D17" s="60">
        <v>47</v>
      </c>
      <c r="E17" s="54">
        <f t="shared" si="0"/>
        <v>2</v>
      </c>
      <c r="F17" s="37">
        <f t="shared" si="1"/>
        <v>4.4444444444444446</v>
      </c>
    </row>
    <row r="18" spans="1:7" s="61" customFormat="1" ht="20.25" customHeight="1">
      <c r="A18" s="58">
        <v>50207</v>
      </c>
      <c r="B18" s="59" t="s">
        <v>1291</v>
      </c>
      <c r="C18" s="60"/>
      <c r="D18" s="60"/>
      <c r="E18" s="54">
        <f t="shared" si="0"/>
        <v>0</v>
      </c>
      <c r="F18" s="37" t="str">
        <f t="shared" si="1"/>
        <v xml:space="preserve"> </v>
      </c>
    </row>
    <row r="19" spans="1:7" s="61" customFormat="1" ht="20.25" customHeight="1">
      <c r="A19" s="58">
        <v>50208</v>
      </c>
      <c r="B19" s="59" t="s">
        <v>1292</v>
      </c>
      <c r="C19" s="60">
        <v>32</v>
      </c>
      <c r="D19" s="60">
        <v>33</v>
      </c>
      <c r="E19" s="54">
        <f t="shared" si="0"/>
        <v>1</v>
      </c>
      <c r="F19" s="37">
        <f t="shared" si="1"/>
        <v>3.125</v>
      </c>
    </row>
    <row r="20" spans="1:7" s="61" customFormat="1" ht="20.25" customHeight="1">
      <c r="A20" s="58">
        <v>50209</v>
      </c>
      <c r="B20" s="59" t="s">
        <v>1293</v>
      </c>
      <c r="C20" s="60">
        <v>0.2</v>
      </c>
      <c r="D20" s="60"/>
      <c r="E20" s="54">
        <f t="shared" si="0"/>
        <v>-0.2</v>
      </c>
      <c r="F20" s="37">
        <f t="shared" si="1"/>
        <v>-100</v>
      </c>
    </row>
    <row r="21" spans="1:7" s="61" customFormat="1" ht="20.25" customHeight="1">
      <c r="A21" s="58">
        <v>50299</v>
      </c>
      <c r="B21" s="59" t="s">
        <v>1294</v>
      </c>
      <c r="C21" s="60">
        <v>2092</v>
      </c>
      <c r="D21" s="60">
        <v>4649</v>
      </c>
      <c r="E21" s="54">
        <f t="shared" si="0"/>
        <v>2557</v>
      </c>
      <c r="F21" s="37">
        <f t="shared" si="1"/>
        <v>122.22753346080306</v>
      </c>
    </row>
    <row r="22" spans="1:7" s="55" customFormat="1" ht="20.25" customHeight="1">
      <c r="A22" s="56">
        <v>503</v>
      </c>
      <c r="B22" s="56" t="s">
        <v>1295</v>
      </c>
      <c r="C22" s="57">
        <f>SUM(C23:C29)</f>
        <v>1000</v>
      </c>
      <c r="D22" s="57">
        <f>SUM(D23:D29)</f>
        <v>140</v>
      </c>
      <c r="E22" s="40">
        <f t="shared" si="0"/>
        <v>-860</v>
      </c>
      <c r="F22" s="35">
        <f t="shared" si="1"/>
        <v>-86</v>
      </c>
    </row>
    <row r="23" spans="1:7" s="61" customFormat="1" ht="20.25" customHeight="1">
      <c r="A23" s="58">
        <v>50301</v>
      </c>
      <c r="B23" s="59" t="s">
        <v>1296</v>
      </c>
      <c r="C23" s="60"/>
      <c r="D23" s="60"/>
      <c r="E23" s="54">
        <f t="shared" si="0"/>
        <v>0</v>
      </c>
      <c r="F23" s="37" t="str">
        <f t="shared" si="1"/>
        <v xml:space="preserve"> </v>
      </c>
    </row>
    <row r="24" spans="1:7" s="61" customFormat="1" ht="20.25" customHeight="1">
      <c r="A24" s="58">
        <v>50302</v>
      </c>
      <c r="B24" s="59" t="s">
        <v>1297</v>
      </c>
      <c r="C24" s="60">
        <v>399</v>
      </c>
      <c r="D24" s="60"/>
      <c r="E24" s="54">
        <f t="shared" si="0"/>
        <v>-399</v>
      </c>
      <c r="F24" s="37">
        <f t="shared" si="1"/>
        <v>-100</v>
      </c>
    </row>
    <row r="25" spans="1:7" s="61" customFormat="1" ht="20.25" customHeight="1">
      <c r="A25" s="58">
        <v>50303</v>
      </c>
      <c r="B25" s="59" t="s">
        <v>1298</v>
      </c>
      <c r="C25" s="60"/>
      <c r="D25" s="60"/>
      <c r="E25" s="54">
        <f t="shared" si="0"/>
        <v>0</v>
      </c>
      <c r="F25" s="37" t="str">
        <f t="shared" si="1"/>
        <v xml:space="preserve"> </v>
      </c>
    </row>
    <row r="26" spans="1:7" s="61" customFormat="1" ht="20.25" customHeight="1">
      <c r="A26" s="58">
        <v>50305</v>
      </c>
      <c r="B26" s="59" t="s">
        <v>1299</v>
      </c>
      <c r="C26" s="60"/>
      <c r="D26" s="60"/>
      <c r="E26" s="54">
        <f t="shared" si="0"/>
        <v>0</v>
      </c>
      <c r="F26" s="37" t="str">
        <f t="shared" si="1"/>
        <v xml:space="preserve"> </v>
      </c>
    </row>
    <row r="27" spans="1:7" s="61" customFormat="1" ht="20.25" customHeight="1">
      <c r="A27" s="58">
        <v>50306</v>
      </c>
      <c r="B27" s="59" t="s">
        <v>1300</v>
      </c>
      <c r="C27" s="60">
        <v>5</v>
      </c>
      <c r="D27" s="60"/>
      <c r="E27" s="54">
        <f t="shared" si="0"/>
        <v>-5</v>
      </c>
      <c r="F27" s="37">
        <f t="shared" si="1"/>
        <v>-100</v>
      </c>
    </row>
    <row r="28" spans="1:7" s="61" customFormat="1" ht="20.25" customHeight="1">
      <c r="A28" s="58">
        <v>50307</v>
      </c>
      <c r="B28" s="59" t="s">
        <v>1301</v>
      </c>
      <c r="C28" s="60">
        <v>106</v>
      </c>
      <c r="D28" s="60"/>
      <c r="E28" s="54">
        <f t="shared" si="0"/>
        <v>-106</v>
      </c>
      <c r="F28" s="37">
        <f t="shared" si="1"/>
        <v>-100</v>
      </c>
    </row>
    <row r="29" spans="1:7" s="61" customFormat="1" ht="20.25" customHeight="1">
      <c r="A29" s="58">
        <v>50399</v>
      </c>
      <c r="B29" s="59" t="s">
        <v>1302</v>
      </c>
      <c r="C29" s="60">
        <v>490</v>
      </c>
      <c r="D29" s="60">
        <v>140</v>
      </c>
      <c r="E29" s="54">
        <f t="shared" si="0"/>
        <v>-350</v>
      </c>
      <c r="F29" s="37">
        <f t="shared" si="1"/>
        <v>-71.428571428571431</v>
      </c>
    </row>
    <row r="30" spans="1:7" s="55" customFormat="1" ht="20.25" customHeight="1">
      <c r="A30" s="56">
        <v>504</v>
      </c>
      <c r="B30" s="56" t="s">
        <v>1303</v>
      </c>
      <c r="C30" s="57">
        <f>SUM(C31:C36)</f>
        <v>0</v>
      </c>
      <c r="D30" s="57">
        <f>SUM(D31:D36)</f>
        <v>0</v>
      </c>
      <c r="E30" s="40">
        <f t="shared" si="0"/>
        <v>0</v>
      </c>
      <c r="F30" s="35" t="str">
        <f t="shared" si="1"/>
        <v xml:space="preserve"> </v>
      </c>
      <c r="G30" s="61"/>
    </row>
    <row r="31" spans="1:7" s="61" customFormat="1" ht="20.25" customHeight="1">
      <c r="A31" s="58">
        <v>50401</v>
      </c>
      <c r="B31" s="59" t="s">
        <v>1296</v>
      </c>
      <c r="C31" s="28"/>
      <c r="D31" s="21"/>
      <c r="E31" s="54">
        <f t="shared" si="0"/>
        <v>0</v>
      </c>
      <c r="F31" s="37" t="str">
        <f t="shared" si="1"/>
        <v xml:space="preserve"> </v>
      </c>
    </row>
    <row r="32" spans="1:7" s="61" customFormat="1" ht="20.25" customHeight="1">
      <c r="A32" s="58">
        <v>50402</v>
      </c>
      <c r="B32" s="59" t="s">
        <v>1297</v>
      </c>
      <c r="C32" s="60"/>
      <c r="D32" s="60"/>
      <c r="E32" s="54">
        <f t="shared" si="0"/>
        <v>0</v>
      </c>
      <c r="F32" s="37" t="str">
        <f t="shared" si="1"/>
        <v xml:space="preserve"> </v>
      </c>
    </row>
    <row r="33" spans="1:7" s="61" customFormat="1" ht="20.25" customHeight="1">
      <c r="A33" s="58">
        <v>50403</v>
      </c>
      <c r="B33" s="59" t="s">
        <v>1298</v>
      </c>
      <c r="C33" s="28"/>
      <c r="D33" s="21"/>
      <c r="E33" s="54">
        <f t="shared" si="0"/>
        <v>0</v>
      </c>
      <c r="F33" s="37" t="str">
        <f t="shared" si="1"/>
        <v xml:space="preserve"> </v>
      </c>
    </row>
    <row r="34" spans="1:7" s="61" customFormat="1" ht="20.25" customHeight="1">
      <c r="A34" s="58">
        <v>50404</v>
      </c>
      <c r="B34" s="59" t="s">
        <v>1300</v>
      </c>
      <c r="C34" s="60"/>
      <c r="D34" s="60"/>
      <c r="E34" s="54">
        <f t="shared" si="0"/>
        <v>0</v>
      </c>
      <c r="F34" s="37" t="str">
        <f t="shared" si="1"/>
        <v xml:space="preserve"> </v>
      </c>
    </row>
    <row r="35" spans="1:7" s="61" customFormat="1" ht="20.25" customHeight="1">
      <c r="A35" s="58">
        <v>50405</v>
      </c>
      <c r="B35" s="59" t="s">
        <v>1301</v>
      </c>
      <c r="C35" s="28"/>
      <c r="D35" s="21"/>
      <c r="E35" s="54">
        <f t="shared" si="0"/>
        <v>0</v>
      </c>
      <c r="F35" s="37" t="str">
        <f t="shared" si="1"/>
        <v xml:space="preserve"> </v>
      </c>
    </row>
    <row r="36" spans="1:7" s="61" customFormat="1" ht="20.25" customHeight="1">
      <c r="A36" s="58">
        <v>50499</v>
      </c>
      <c r="B36" s="59" t="s">
        <v>1302</v>
      </c>
      <c r="C36" s="28"/>
      <c r="D36" s="21"/>
      <c r="E36" s="54">
        <f t="shared" si="0"/>
        <v>0</v>
      </c>
      <c r="F36" s="37" t="str">
        <f t="shared" si="1"/>
        <v xml:space="preserve"> </v>
      </c>
    </row>
    <row r="37" spans="1:7" s="55" customFormat="1" ht="20.25" customHeight="1">
      <c r="A37" s="56">
        <v>505</v>
      </c>
      <c r="B37" s="56" t="s">
        <v>1304</v>
      </c>
      <c r="C37" s="57">
        <f>SUM(C38:C40)</f>
        <v>5063</v>
      </c>
      <c r="D37" s="57">
        <f>SUM(D38:D40)</f>
        <v>4325</v>
      </c>
      <c r="E37" s="40">
        <f t="shared" si="0"/>
        <v>-738</v>
      </c>
      <c r="F37" s="35">
        <f t="shared" si="1"/>
        <v>-14.576338139443019</v>
      </c>
      <c r="G37" s="61"/>
    </row>
    <row r="38" spans="1:7" s="61" customFormat="1" ht="20.25" customHeight="1">
      <c r="A38" s="58">
        <v>50501</v>
      </c>
      <c r="B38" s="59" t="s">
        <v>1305</v>
      </c>
      <c r="C38" s="60">
        <v>4135</v>
      </c>
      <c r="D38" s="60">
        <v>4325</v>
      </c>
      <c r="E38" s="54">
        <f t="shared" si="0"/>
        <v>190</v>
      </c>
      <c r="F38" s="37">
        <f t="shared" si="1"/>
        <v>4.5949214026602174</v>
      </c>
    </row>
    <row r="39" spans="1:7" s="61" customFormat="1" ht="20.25" customHeight="1">
      <c r="A39" s="58">
        <v>50502</v>
      </c>
      <c r="B39" s="59" t="s">
        <v>1306</v>
      </c>
      <c r="C39" s="60">
        <v>928</v>
      </c>
      <c r="D39" s="60"/>
      <c r="E39" s="54">
        <f t="shared" si="0"/>
        <v>-928</v>
      </c>
      <c r="F39" s="37">
        <f t="shared" si="1"/>
        <v>-100</v>
      </c>
    </row>
    <row r="40" spans="1:7" s="61" customFormat="1" ht="20.25" customHeight="1">
      <c r="A40" s="58">
        <v>50599</v>
      </c>
      <c r="B40" s="59" t="s">
        <v>1307</v>
      </c>
      <c r="C40" s="60"/>
      <c r="D40" s="60"/>
      <c r="E40" s="54">
        <f t="shared" si="0"/>
        <v>0</v>
      </c>
      <c r="F40" s="37" t="str">
        <f t="shared" si="1"/>
        <v xml:space="preserve"> </v>
      </c>
    </row>
    <row r="41" spans="1:7" s="55" customFormat="1" ht="20.25" customHeight="1">
      <c r="A41" s="56">
        <v>506</v>
      </c>
      <c r="B41" s="56" t="s">
        <v>1308</v>
      </c>
      <c r="C41" s="57">
        <f>SUM(C42:C43)</f>
        <v>219</v>
      </c>
      <c r="D41" s="57">
        <f>SUM(D42:D43)</f>
        <v>0</v>
      </c>
      <c r="E41" s="40">
        <f t="shared" si="0"/>
        <v>-219</v>
      </c>
      <c r="F41" s="35">
        <f t="shared" si="1"/>
        <v>-100</v>
      </c>
      <c r="G41" s="61"/>
    </row>
    <row r="42" spans="1:7" s="61" customFormat="1" ht="20.25" customHeight="1">
      <c r="A42" s="58">
        <v>50601</v>
      </c>
      <c r="B42" s="59" t="s">
        <v>1309</v>
      </c>
      <c r="C42" s="60">
        <v>219</v>
      </c>
      <c r="D42" s="60"/>
      <c r="E42" s="54">
        <f t="shared" si="0"/>
        <v>-219</v>
      </c>
      <c r="F42" s="37">
        <f t="shared" si="1"/>
        <v>-100</v>
      </c>
    </row>
    <row r="43" spans="1:7" s="61" customFormat="1" ht="20.25" customHeight="1">
      <c r="A43" s="58">
        <v>50602</v>
      </c>
      <c r="B43" s="59" t="s">
        <v>1310</v>
      </c>
      <c r="C43" s="60"/>
      <c r="D43" s="60"/>
      <c r="E43" s="54">
        <f t="shared" si="0"/>
        <v>0</v>
      </c>
      <c r="F43" s="37" t="str">
        <f t="shared" si="1"/>
        <v xml:space="preserve"> </v>
      </c>
    </row>
    <row r="44" spans="1:7" s="55" customFormat="1" ht="20.25" customHeight="1">
      <c r="A44" s="56">
        <v>507</v>
      </c>
      <c r="B44" s="56" t="s">
        <v>1311</v>
      </c>
      <c r="C44" s="57">
        <f>SUM(C45:C47)</f>
        <v>94</v>
      </c>
      <c r="D44" s="57">
        <f>SUM(D45:D47)</f>
        <v>20</v>
      </c>
      <c r="E44" s="40">
        <f t="shared" si="0"/>
        <v>-74</v>
      </c>
      <c r="F44" s="35">
        <f t="shared" si="1"/>
        <v>-78.723404255319153</v>
      </c>
      <c r="G44" s="61"/>
    </row>
    <row r="45" spans="1:7" s="61" customFormat="1" ht="20.25" customHeight="1">
      <c r="A45" s="58">
        <v>50701</v>
      </c>
      <c r="B45" s="59" t="s">
        <v>1312</v>
      </c>
      <c r="C45" s="60"/>
      <c r="D45" s="60"/>
      <c r="E45" s="54">
        <f t="shared" si="0"/>
        <v>0</v>
      </c>
      <c r="F45" s="37" t="str">
        <f t="shared" si="1"/>
        <v xml:space="preserve"> </v>
      </c>
    </row>
    <row r="46" spans="1:7" s="61" customFormat="1" ht="20.25" customHeight="1">
      <c r="A46" s="58">
        <v>50702</v>
      </c>
      <c r="B46" s="59" t="s">
        <v>1313</v>
      </c>
      <c r="C46" s="60"/>
      <c r="D46" s="60"/>
      <c r="E46" s="54">
        <f t="shared" si="0"/>
        <v>0</v>
      </c>
      <c r="F46" s="37" t="str">
        <f t="shared" si="1"/>
        <v xml:space="preserve"> </v>
      </c>
    </row>
    <row r="47" spans="1:7" s="61" customFormat="1" ht="20.25" customHeight="1">
      <c r="A47" s="58">
        <v>50799</v>
      </c>
      <c r="B47" s="59" t="s">
        <v>1314</v>
      </c>
      <c r="C47" s="60">
        <v>94</v>
      </c>
      <c r="D47" s="60">
        <v>20</v>
      </c>
      <c r="E47" s="54">
        <f t="shared" si="0"/>
        <v>-74</v>
      </c>
      <c r="F47" s="37">
        <f t="shared" si="1"/>
        <v>-78.723404255319153</v>
      </c>
    </row>
    <row r="48" spans="1:7" s="55" customFormat="1" ht="20.25" customHeight="1">
      <c r="A48" s="56">
        <v>508</v>
      </c>
      <c r="B48" s="56" t="s">
        <v>1315</v>
      </c>
      <c r="C48" s="57">
        <f>SUM(C49:C50)</f>
        <v>0</v>
      </c>
      <c r="D48" s="57">
        <f>SUM(D49:D50)</f>
        <v>0</v>
      </c>
      <c r="E48" s="40">
        <f t="shared" si="0"/>
        <v>0</v>
      </c>
      <c r="F48" s="35" t="str">
        <f t="shared" si="1"/>
        <v xml:space="preserve"> </v>
      </c>
      <c r="G48" s="61"/>
    </row>
    <row r="49" spans="1:7" s="61" customFormat="1" ht="20.25" customHeight="1">
      <c r="A49" s="58">
        <v>50801</v>
      </c>
      <c r="B49" s="59" t="s">
        <v>1316</v>
      </c>
      <c r="C49" s="60"/>
      <c r="D49" s="60"/>
      <c r="E49" s="54">
        <f t="shared" si="0"/>
        <v>0</v>
      </c>
      <c r="F49" s="37" t="str">
        <f t="shared" si="1"/>
        <v xml:space="preserve"> </v>
      </c>
    </row>
    <row r="50" spans="1:7" s="61" customFormat="1" ht="20.25" customHeight="1">
      <c r="A50" s="58">
        <v>50802</v>
      </c>
      <c r="B50" s="59" t="s">
        <v>1317</v>
      </c>
      <c r="C50" s="28"/>
      <c r="D50" s="21"/>
      <c r="E50" s="54">
        <f t="shared" si="0"/>
        <v>0</v>
      </c>
      <c r="F50" s="37" t="str">
        <f t="shared" si="1"/>
        <v xml:space="preserve"> </v>
      </c>
    </row>
    <row r="51" spans="1:7" s="55" customFormat="1" ht="20.25" customHeight="1">
      <c r="A51" s="56">
        <v>509</v>
      </c>
      <c r="B51" s="56" t="s">
        <v>1318</v>
      </c>
      <c r="C51" s="57">
        <f>SUM(C52:C56)</f>
        <v>4769</v>
      </c>
      <c r="D51" s="57">
        <f>SUM(D52:D56)</f>
        <v>3492</v>
      </c>
      <c r="E51" s="40">
        <f t="shared" si="0"/>
        <v>-1277</v>
      </c>
      <c r="F51" s="35">
        <f t="shared" si="1"/>
        <v>-26.777102117844407</v>
      </c>
      <c r="G51" s="61"/>
    </row>
    <row r="52" spans="1:7" s="61" customFormat="1" ht="20.25" customHeight="1">
      <c r="A52" s="58">
        <v>50901</v>
      </c>
      <c r="B52" s="59" t="s">
        <v>1319</v>
      </c>
      <c r="C52" s="60">
        <v>3115</v>
      </c>
      <c r="D52" s="60">
        <v>1837</v>
      </c>
      <c r="E52" s="54">
        <f t="shared" si="0"/>
        <v>-1278</v>
      </c>
      <c r="F52" s="37">
        <f t="shared" si="1"/>
        <v>-41.02728731942215</v>
      </c>
    </row>
    <row r="53" spans="1:7" s="61" customFormat="1" ht="20.25" customHeight="1">
      <c r="A53" s="58">
        <v>50902</v>
      </c>
      <c r="B53" s="59" t="s">
        <v>1320</v>
      </c>
      <c r="C53" s="60">
        <v>31</v>
      </c>
      <c r="D53" s="60">
        <v>21</v>
      </c>
      <c r="E53" s="54">
        <f t="shared" si="0"/>
        <v>-10</v>
      </c>
      <c r="F53" s="37">
        <f t="shared" si="1"/>
        <v>-32.258064516129032</v>
      </c>
    </row>
    <row r="54" spans="1:7" s="61" customFormat="1" ht="20.25" customHeight="1">
      <c r="A54" s="58">
        <v>50903</v>
      </c>
      <c r="B54" s="59" t="s">
        <v>1321</v>
      </c>
      <c r="C54" s="60">
        <v>13</v>
      </c>
      <c r="D54" s="60">
        <v>70</v>
      </c>
      <c r="E54" s="54">
        <f t="shared" si="0"/>
        <v>57</v>
      </c>
      <c r="F54" s="37">
        <f t="shared" si="1"/>
        <v>438.46153846153851</v>
      </c>
    </row>
    <row r="55" spans="1:7" s="61" customFormat="1" ht="20.25" customHeight="1">
      <c r="A55" s="58">
        <v>50905</v>
      </c>
      <c r="B55" s="59" t="s">
        <v>1322</v>
      </c>
      <c r="C55" s="60">
        <v>621</v>
      </c>
      <c r="D55" s="60">
        <v>781</v>
      </c>
      <c r="E55" s="54">
        <f t="shared" si="0"/>
        <v>160</v>
      </c>
      <c r="F55" s="37">
        <f t="shared" si="1"/>
        <v>25.764895330112719</v>
      </c>
    </row>
    <row r="56" spans="1:7" s="61" customFormat="1" ht="20.25" customHeight="1">
      <c r="A56" s="58">
        <v>50999</v>
      </c>
      <c r="B56" s="59" t="s">
        <v>1323</v>
      </c>
      <c r="C56" s="60">
        <v>989</v>
      </c>
      <c r="D56" s="60">
        <v>783</v>
      </c>
      <c r="E56" s="54">
        <f t="shared" si="0"/>
        <v>-206</v>
      </c>
      <c r="F56" s="37">
        <f t="shared" si="1"/>
        <v>-20.829120323559149</v>
      </c>
    </row>
    <row r="57" spans="1:7" s="55" customFormat="1" ht="20.25" customHeight="1">
      <c r="A57" s="56">
        <v>510</v>
      </c>
      <c r="B57" s="56" t="s">
        <v>1324</v>
      </c>
      <c r="C57" s="57">
        <f>SUM(C58:C59)</f>
        <v>0</v>
      </c>
      <c r="D57" s="57">
        <f>SUM(D58:D59)</f>
        <v>0</v>
      </c>
      <c r="E57" s="40">
        <f t="shared" si="0"/>
        <v>0</v>
      </c>
      <c r="F57" s="35" t="str">
        <f t="shared" si="1"/>
        <v xml:space="preserve"> </v>
      </c>
      <c r="G57" s="61"/>
    </row>
    <row r="58" spans="1:7" s="61" customFormat="1" ht="20.25" customHeight="1">
      <c r="A58" s="58">
        <v>51002</v>
      </c>
      <c r="B58" s="59" t="s">
        <v>1325</v>
      </c>
      <c r="C58" s="60"/>
      <c r="D58" s="60"/>
      <c r="E58" s="54">
        <f t="shared" si="0"/>
        <v>0</v>
      </c>
      <c r="F58" s="37" t="str">
        <f t="shared" si="1"/>
        <v xml:space="preserve"> </v>
      </c>
    </row>
    <row r="59" spans="1:7" s="61" customFormat="1" ht="20.25" customHeight="1">
      <c r="A59" s="58">
        <v>51003</v>
      </c>
      <c r="B59" s="59" t="s">
        <v>1326</v>
      </c>
      <c r="C59" s="28"/>
      <c r="D59" s="21"/>
      <c r="E59" s="54">
        <f t="shared" si="0"/>
        <v>0</v>
      </c>
      <c r="F59" s="37" t="str">
        <f t="shared" si="1"/>
        <v xml:space="preserve"> </v>
      </c>
    </row>
    <row r="60" spans="1:7" s="55" customFormat="1" ht="20.25" customHeight="1">
      <c r="A60" s="56">
        <v>511</v>
      </c>
      <c r="B60" s="56" t="s">
        <v>1327</v>
      </c>
      <c r="C60" s="57">
        <f>SUM(C61:C64)</f>
        <v>0</v>
      </c>
      <c r="D60" s="57">
        <f>SUM(D61:D64)</f>
        <v>0</v>
      </c>
      <c r="E60" s="40">
        <f t="shared" si="0"/>
        <v>0</v>
      </c>
      <c r="F60" s="35" t="str">
        <f t="shared" si="1"/>
        <v xml:space="preserve"> </v>
      </c>
      <c r="G60" s="61"/>
    </row>
    <row r="61" spans="1:7" s="61" customFormat="1" ht="20.25" customHeight="1">
      <c r="A61" s="58">
        <v>51101</v>
      </c>
      <c r="B61" s="59" t="s">
        <v>1328</v>
      </c>
      <c r="C61" s="60"/>
      <c r="D61" s="60"/>
      <c r="E61" s="54">
        <f t="shared" si="0"/>
        <v>0</v>
      </c>
      <c r="F61" s="37" t="str">
        <f t="shared" si="1"/>
        <v xml:space="preserve"> </v>
      </c>
    </row>
    <row r="62" spans="1:7" s="61" customFormat="1" ht="20.25" customHeight="1">
      <c r="A62" s="58">
        <v>51102</v>
      </c>
      <c r="B62" s="59" t="s">
        <v>1329</v>
      </c>
      <c r="C62" s="60"/>
      <c r="D62" s="60"/>
      <c r="E62" s="54">
        <f t="shared" si="0"/>
        <v>0</v>
      </c>
      <c r="F62" s="37" t="str">
        <f t="shared" si="1"/>
        <v xml:space="preserve"> </v>
      </c>
    </row>
    <row r="63" spans="1:7" s="61" customFormat="1" ht="20.25" customHeight="1">
      <c r="A63" s="58">
        <v>51103</v>
      </c>
      <c r="B63" s="59" t="s">
        <v>1330</v>
      </c>
      <c r="C63" s="60"/>
      <c r="D63" s="60"/>
      <c r="E63" s="54">
        <f t="shared" si="0"/>
        <v>0</v>
      </c>
      <c r="F63" s="37" t="str">
        <f t="shared" si="1"/>
        <v xml:space="preserve"> </v>
      </c>
    </row>
    <row r="64" spans="1:7" s="61" customFormat="1" ht="20.25" customHeight="1">
      <c r="A64" s="58">
        <v>51104</v>
      </c>
      <c r="B64" s="59" t="s">
        <v>1331</v>
      </c>
      <c r="C64" s="28"/>
      <c r="D64" s="21"/>
      <c r="E64" s="54">
        <f t="shared" si="0"/>
        <v>0</v>
      </c>
      <c r="F64" s="37" t="str">
        <f t="shared" si="1"/>
        <v xml:space="preserve"> </v>
      </c>
    </row>
    <row r="65" spans="1:7" s="55" customFormat="1" ht="20.25" customHeight="1">
      <c r="A65" s="56">
        <v>514</v>
      </c>
      <c r="B65" s="56" t="s">
        <v>1332</v>
      </c>
      <c r="C65" s="57">
        <f>SUM(C66:C67)</f>
        <v>0</v>
      </c>
      <c r="D65" s="57">
        <f>SUM(D66:D67)</f>
        <v>0</v>
      </c>
      <c r="E65" s="40">
        <f t="shared" si="0"/>
        <v>0</v>
      </c>
      <c r="F65" s="35" t="str">
        <f t="shared" si="1"/>
        <v xml:space="preserve"> </v>
      </c>
      <c r="G65" s="61"/>
    </row>
    <row r="66" spans="1:7" s="61" customFormat="1" ht="20.25" customHeight="1">
      <c r="A66" s="58">
        <v>51401</v>
      </c>
      <c r="B66" s="59" t="s">
        <v>1333</v>
      </c>
      <c r="C66" s="60"/>
      <c r="D66" s="60"/>
      <c r="E66" s="54">
        <f t="shared" si="0"/>
        <v>0</v>
      </c>
      <c r="F66" s="37" t="str">
        <f t="shared" si="1"/>
        <v xml:space="preserve"> </v>
      </c>
    </row>
    <row r="67" spans="1:7" s="61" customFormat="1" ht="20.25" customHeight="1">
      <c r="A67" s="58">
        <v>51402</v>
      </c>
      <c r="B67" s="59" t="s">
        <v>1334</v>
      </c>
      <c r="C67" s="60"/>
      <c r="D67" s="60"/>
      <c r="E67" s="54">
        <f t="shared" si="0"/>
        <v>0</v>
      </c>
      <c r="F67" s="37" t="str">
        <f t="shared" si="1"/>
        <v xml:space="preserve"> </v>
      </c>
    </row>
    <row r="68" spans="1:7" s="55" customFormat="1" ht="20.25" customHeight="1">
      <c r="A68" s="56">
        <v>599</v>
      </c>
      <c r="B68" s="56" t="s">
        <v>1335</v>
      </c>
      <c r="C68" s="57">
        <f>SUM(C69:C72)</f>
        <v>0</v>
      </c>
      <c r="D68" s="57">
        <f>SUM(D69:D72)</f>
        <v>0</v>
      </c>
      <c r="E68" s="40">
        <f t="shared" si="0"/>
        <v>0</v>
      </c>
      <c r="F68" s="35" t="str">
        <f t="shared" si="1"/>
        <v xml:space="preserve"> </v>
      </c>
      <c r="G68" s="61"/>
    </row>
    <row r="69" spans="1:7" s="61" customFormat="1" ht="20.25" customHeight="1">
      <c r="A69" s="58">
        <v>59906</v>
      </c>
      <c r="B69" s="59" t="s">
        <v>1336</v>
      </c>
      <c r="C69" s="28"/>
      <c r="D69" s="21"/>
      <c r="E69" s="54">
        <f t="shared" si="0"/>
        <v>0</v>
      </c>
      <c r="F69" s="37" t="str">
        <f t="shared" si="1"/>
        <v xml:space="preserve"> </v>
      </c>
    </row>
    <row r="70" spans="1:7" s="61" customFormat="1" ht="20.25" customHeight="1">
      <c r="A70" s="58">
        <v>59907</v>
      </c>
      <c r="B70" s="59" t="s">
        <v>1337</v>
      </c>
      <c r="C70" s="28"/>
      <c r="D70" s="21"/>
      <c r="E70" s="54">
        <f t="shared" ref="E70:E85" si="2">D70-C70</f>
        <v>0</v>
      </c>
      <c r="F70" s="37" t="str">
        <f t="shared" ref="F70:F85" si="3">IF(C70&lt;&gt;0,E70/C70*100," ")</f>
        <v xml:space="preserve"> </v>
      </c>
    </row>
    <row r="71" spans="1:7" s="61" customFormat="1" ht="27" customHeight="1">
      <c r="A71" s="58">
        <v>59908</v>
      </c>
      <c r="B71" s="59" t="s">
        <v>1338</v>
      </c>
      <c r="C71" s="28"/>
      <c r="D71" s="21"/>
      <c r="E71" s="54">
        <f t="shared" si="2"/>
        <v>0</v>
      </c>
      <c r="F71" s="37" t="str">
        <f t="shared" si="3"/>
        <v xml:space="preserve"> </v>
      </c>
    </row>
    <row r="72" spans="1:7" s="61" customFormat="1" ht="20.25" customHeight="1">
      <c r="A72" s="58">
        <v>59999</v>
      </c>
      <c r="B72" s="59" t="s">
        <v>1335</v>
      </c>
      <c r="C72" s="60"/>
      <c r="D72" s="60"/>
      <c r="E72" s="54">
        <f t="shared" si="2"/>
        <v>0</v>
      </c>
      <c r="F72" s="37" t="str">
        <f t="shared" si="3"/>
        <v xml:space="preserve"> </v>
      </c>
    </row>
    <row r="73" spans="1:7" s="55" customFormat="1" ht="20.25" customHeight="1">
      <c r="A73" s="148" t="s">
        <v>1339</v>
      </c>
      <c r="B73" s="149"/>
      <c r="C73" s="57">
        <f>C74+C75</f>
        <v>1504</v>
      </c>
      <c r="D73" s="57">
        <f>D74+D75</f>
        <v>1243</v>
      </c>
      <c r="E73" s="54">
        <f t="shared" si="2"/>
        <v>-261</v>
      </c>
      <c r="F73" s="37">
        <f t="shared" si="3"/>
        <v>-17.353723404255319</v>
      </c>
      <c r="G73" s="61"/>
    </row>
    <row r="74" spans="1:7" s="55" customFormat="1" ht="20.25" customHeight="1">
      <c r="A74" s="62">
        <v>2300601</v>
      </c>
      <c r="B74" s="44" t="s">
        <v>1340</v>
      </c>
      <c r="C74" s="57">
        <f>'全市一般预算支出-功能'!C1344</f>
        <v>0</v>
      </c>
      <c r="D74" s="57">
        <f>'全市一般预算支出-功能'!D1344</f>
        <v>0</v>
      </c>
      <c r="E74" s="54">
        <f t="shared" si="2"/>
        <v>0</v>
      </c>
      <c r="F74" s="37" t="str">
        <f t="shared" si="3"/>
        <v xml:space="preserve"> </v>
      </c>
      <c r="G74" s="61"/>
    </row>
    <row r="75" spans="1:7" ht="20.25" customHeight="1">
      <c r="A75" s="62">
        <v>2300602</v>
      </c>
      <c r="B75" s="44" t="s">
        <v>1341</v>
      </c>
      <c r="C75" s="57">
        <f>C76+C77+C78</f>
        <v>1504</v>
      </c>
      <c r="D75" s="57">
        <f>D76+D77+D78</f>
        <v>1243</v>
      </c>
      <c r="E75" s="54">
        <f t="shared" si="2"/>
        <v>-261</v>
      </c>
      <c r="F75" s="37">
        <f t="shared" si="3"/>
        <v>-17.353723404255319</v>
      </c>
      <c r="G75" s="61"/>
    </row>
    <row r="76" spans="1:7" s="10" customFormat="1" ht="20.25" customHeight="1">
      <c r="A76" s="42"/>
      <c r="B76" s="43" t="s">
        <v>1342</v>
      </c>
      <c r="C76" s="60">
        <f>'全市一般预算支出-功能'!C1346</f>
        <v>722</v>
      </c>
      <c r="D76" s="60">
        <f>'全市一般预算支出-功能'!D1346</f>
        <v>722</v>
      </c>
      <c r="E76" s="54">
        <f t="shared" si="2"/>
        <v>0</v>
      </c>
      <c r="F76" s="37">
        <f t="shared" si="3"/>
        <v>0</v>
      </c>
      <c r="G76" s="61"/>
    </row>
    <row r="77" spans="1:7" s="10" customFormat="1" ht="20.25" customHeight="1">
      <c r="A77" s="42"/>
      <c r="B77" s="43" t="s">
        <v>1343</v>
      </c>
      <c r="C77" s="60">
        <f>'全市一般预算支出-功能'!C1347</f>
        <v>353</v>
      </c>
      <c r="D77" s="60">
        <v>150</v>
      </c>
      <c r="E77" s="54">
        <f t="shared" si="2"/>
        <v>-203</v>
      </c>
      <c r="F77" s="37">
        <f t="shared" si="3"/>
        <v>-57.507082152974512</v>
      </c>
      <c r="G77" s="61"/>
    </row>
    <row r="78" spans="1:7" s="10" customFormat="1" ht="20.25" customHeight="1">
      <c r="A78" s="42"/>
      <c r="B78" s="43" t="s">
        <v>1344</v>
      </c>
      <c r="C78" s="60">
        <f>'全市一般预算支出-功能'!C1348</f>
        <v>429</v>
      </c>
      <c r="D78" s="60">
        <v>371</v>
      </c>
      <c r="E78" s="54">
        <f t="shared" si="2"/>
        <v>-58</v>
      </c>
      <c r="F78" s="37">
        <f t="shared" si="3"/>
        <v>-13.519813519813519</v>
      </c>
      <c r="G78" s="61"/>
    </row>
    <row r="79" spans="1:7" ht="20.25" customHeight="1">
      <c r="A79" s="148" t="s">
        <v>1345</v>
      </c>
      <c r="B79" s="149"/>
      <c r="C79" s="57">
        <f>C80</f>
        <v>0</v>
      </c>
      <c r="D79" s="57">
        <f>D80</f>
        <v>0</v>
      </c>
      <c r="E79" s="54">
        <f t="shared" si="2"/>
        <v>0</v>
      </c>
      <c r="F79" s="37" t="str">
        <f t="shared" si="3"/>
        <v xml:space="preserve"> </v>
      </c>
      <c r="G79" s="61"/>
    </row>
    <row r="80" spans="1:7" ht="20.25" customHeight="1">
      <c r="A80" s="41">
        <v>23103</v>
      </c>
      <c r="B80" s="41" t="s">
        <v>1346</v>
      </c>
      <c r="C80" s="57">
        <f>C81</f>
        <v>0</v>
      </c>
      <c r="D80" s="57">
        <f>D81</f>
        <v>0</v>
      </c>
      <c r="E80" s="54">
        <f t="shared" si="2"/>
        <v>0</v>
      </c>
      <c r="F80" s="37" t="str">
        <f t="shared" si="3"/>
        <v xml:space="preserve"> </v>
      </c>
      <c r="G80" s="61"/>
    </row>
    <row r="81" spans="1:7" s="10" customFormat="1" ht="20.25" customHeight="1">
      <c r="A81" s="63">
        <v>2310301</v>
      </c>
      <c r="B81" s="43" t="s">
        <v>1269</v>
      </c>
      <c r="C81" s="60">
        <f>'全市一般预算支出-功能'!C1351</f>
        <v>0</v>
      </c>
      <c r="D81" s="60">
        <f>'全市一般预算支出-功能'!D1351</f>
        <v>0</v>
      </c>
      <c r="E81" s="54">
        <f t="shared" si="2"/>
        <v>0</v>
      </c>
      <c r="F81" s="37" t="str">
        <f t="shared" si="3"/>
        <v xml:space="preserve"> </v>
      </c>
      <c r="G81" s="61"/>
    </row>
    <row r="82" spans="1:7" ht="20.25" customHeight="1">
      <c r="A82" s="148" t="s">
        <v>1273</v>
      </c>
      <c r="B82" s="149"/>
      <c r="C82" s="57">
        <f>C83</f>
        <v>162.79999999999927</v>
      </c>
      <c r="D82" s="57">
        <f>D83</f>
        <v>0</v>
      </c>
      <c r="E82" s="40">
        <f t="shared" si="2"/>
        <v>-162.79999999999927</v>
      </c>
      <c r="F82" s="35">
        <f t="shared" si="3"/>
        <v>-100</v>
      </c>
      <c r="G82" s="61"/>
    </row>
    <row r="83" spans="1:7" ht="20.25" customHeight="1">
      <c r="A83" s="42">
        <v>23009</v>
      </c>
      <c r="B83" s="45" t="s">
        <v>1347</v>
      </c>
      <c r="C83" s="60">
        <f>C85-C5-C73-C79-C84</f>
        <v>162.79999999999927</v>
      </c>
      <c r="D83" s="60">
        <f>D85-D5-D73-D79-D84</f>
        <v>0</v>
      </c>
      <c r="E83" s="54">
        <f t="shared" si="2"/>
        <v>-162.79999999999927</v>
      </c>
      <c r="F83" s="37">
        <f t="shared" si="3"/>
        <v>-100</v>
      </c>
      <c r="G83" s="61"/>
    </row>
    <row r="84" spans="1:7" ht="20.25" customHeight="1">
      <c r="A84" s="139" t="s">
        <v>1348</v>
      </c>
      <c r="B84" s="140"/>
      <c r="C84" s="57"/>
      <c r="D84" s="57"/>
      <c r="E84" s="54">
        <f t="shared" si="2"/>
        <v>0</v>
      </c>
      <c r="F84" s="37" t="str">
        <f t="shared" si="3"/>
        <v xml:space="preserve"> </v>
      </c>
      <c r="G84" s="61"/>
    </row>
    <row r="85" spans="1:7" ht="20.25" customHeight="1">
      <c r="A85" s="141" t="s">
        <v>1349</v>
      </c>
      <c r="B85" s="141"/>
      <c r="C85" s="57">
        <f>全市一般预算收入!C70</f>
        <v>18870</v>
      </c>
      <c r="D85" s="57">
        <f>全市一般预算收入!D70</f>
        <v>16857</v>
      </c>
      <c r="E85" s="54">
        <f t="shared" si="2"/>
        <v>-2013</v>
      </c>
      <c r="F85" s="37">
        <f t="shared" si="3"/>
        <v>-10.667726550079491</v>
      </c>
      <c r="G85" s="61"/>
    </row>
  </sheetData>
  <mergeCells count="8">
    <mergeCell ref="A84:B84"/>
    <mergeCell ref="A85:B85"/>
    <mergeCell ref="A2:F2"/>
    <mergeCell ref="A3:E3"/>
    <mergeCell ref="A5:B5"/>
    <mergeCell ref="A73:B73"/>
    <mergeCell ref="A79:B79"/>
    <mergeCell ref="A82:B82"/>
  </mergeCells>
  <phoneticPr fontId="3" type="noConversion"/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全市封面</vt:lpstr>
      <vt:lpstr>全市收支总表</vt:lpstr>
      <vt:lpstr>全市一般预算收入</vt:lpstr>
      <vt:lpstr>全市一般预算支出-功能</vt:lpstr>
      <vt:lpstr>全市一般预算支出-经济</vt:lpstr>
      <vt:lpstr>全市一般预算收入!Print_Titles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李星韵</cp:lastModifiedBy>
  <cp:lastPrinted>2021-03-30T09:25:25Z</cp:lastPrinted>
  <dcterms:created xsi:type="dcterms:W3CDTF">2020-12-31T03:23:58Z</dcterms:created>
  <dcterms:modified xsi:type="dcterms:W3CDTF">2021-03-30T09:30:06Z</dcterms:modified>
</cp:coreProperties>
</file>