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tabRatio="748" activeTab="4"/>
  </bookViews>
  <sheets>
    <sheet name="本级封面" sheetId="1" r:id="rId1"/>
    <sheet name="乡镇收支总表" sheetId="2" r:id="rId2"/>
    <sheet name="乡镇一般预算收入" sheetId="3" r:id="rId3"/>
    <sheet name="乡镇一般预算支出-功能" sheetId="4" r:id="rId4"/>
    <sheet name="乡镇一般预算支出-经济" sheetId="5" r:id="rId5"/>
  </sheets>
  <externalReferences>
    <externalReference r:id="rId6"/>
  </externalReferences>
  <definedNames>
    <definedName name="_xlnm._FilterDatabase" localSheetId="3" hidden="1">'乡镇一般预算支出-功能'!$A$6:$M$1355</definedName>
    <definedName name="_xlnm.Print_Titles" localSheetId="1">乡镇收支总表!$1:$5</definedName>
    <definedName name="_xlnm.Print_Titles" localSheetId="3">'乡镇一般预算支出-功能'!$1:$6</definedName>
    <definedName name="_xlnm.Print_Area" localSheetId="3">'乡镇一般预算支出-功能'!$A$1:$F$1355</definedName>
  </definedNames>
  <calcPr calcId="144525"/>
</workbook>
</file>

<file path=xl/sharedStrings.xml><?xml version="1.0" encoding="utf-8"?>
<sst xmlns="http://schemas.openxmlformats.org/spreadsheetml/2006/main" count="2926" uniqueCount="1240">
  <si>
    <t>附件1：</t>
  </si>
  <si>
    <t>鹤山市桃源镇2021年一般公共预算收支预算表</t>
  </si>
  <si>
    <t>附件1-1：</t>
  </si>
  <si>
    <t>鹤山市桃源镇2021年一般公共预算收支预算总表</t>
  </si>
  <si>
    <t>单位：万元</t>
  </si>
  <si>
    <t>收入项目</t>
  </si>
  <si>
    <t>支出项目</t>
  </si>
  <si>
    <t>科目号</t>
  </si>
  <si>
    <t>科目名称</t>
  </si>
  <si>
    <t>2020年实绩</t>
  </si>
  <si>
    <t>2021年预算</t>
  </si>
  <si>
    <t>比上年实绩增(减)%</t>
  </si>
  <si>
    <t>一、一般公共预算收入</t>
  </si>
  <si>
    <t>一、一般公共预算支出</t>
  </si>
  <si>
    <t>税收收入</t>
  </si>
  <si>
    <t>非税收入</t>
  </si>
  <si>
    <t>国防支出</t>
  </si>
  <si>
    <t>二、上级补助收入</t>
  </si>
  <si>
    <t>返还性收入</t>
  </si>
  <si>
    <t>一般性转移支付收入</t>
  </si>
  <si>
    <t>专项转移支付收入</t>
  </si>
  <si>
    <t>三、债务转贷收入</t>
  </si>
  <si>
    <t>四、上年结余收入</t>
  </si>
  <si>
    <t>五、调入资金</t>
  </si>
  <si>
    <t>六、动用预算稳定调节基金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</si>
  <si>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</si>
  <si>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</si>
  <si>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</si>
  <si>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</si>
  <si>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</si>
  <si>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</si>
  <si>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</si>
  <si>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</si>
  <si>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</si>
  <si>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</si>
  <si>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</si>
  <si>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附件1-2：</t>
  </si>
  <si>
    <t>鹤山市桃源镇2021年一般公共预算收入预算表</t>
  </si>
  <si>
    <t>单位:万元</t>
  </si>
  <si>
    <t>比上年实绩增(减)额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</si>
  <si>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</si>
  <si>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</si>
  <si>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</si>
  <si>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</si>
  <si>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</si>
  <si>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</si>
  <si>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</si>
  <si>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</si>
  <si>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</si>
  <si>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</si>
  <si>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</si>
  <si>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</si>
  <si>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</si>
  <si>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</si>
  <si>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</si>
  <si>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</si>
  <si>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</si>
  <si>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</si>
  <si>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</si>
  <si>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</si>
  <si>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</si>
  <si>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</si>
  <si>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</si>
  <si>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</si>
  <si>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</si>
  <si>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</si>
  <si>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</si>
  <si>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</si>
  <si>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</si>
  <si>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</si>
  <si>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</si>
  <si>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</si>
  <si>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</si>
  <si>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</si>
  <si>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</si>
  <si>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</si>
  <si>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</si>
  <si>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</si>
  <si>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</si>
  <si>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</si>
  <si>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</si>
  <si>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</si>
  <si>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</si>
  <si>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</si>
  <si>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</si>
  <si>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</si>
  <si>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</si>
  <si>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</si>
  <si>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</si>
  <si>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</si>
  <si>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</si>
  <si>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</si>
  <si>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</si>
  <si>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</si>
  <si>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</si>
  <si>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r>
      <rPr>
        <sz val="11"/>
        <color theme="1"/>
        <rFont val="宋体"/>
        <charset val="134"/>
        <scheme val="minor"/>
      </rPr>
      <t>附件1-3</t>
    </r>
    <r>
      <rPr>
        <sz val="12"/>
        <rFont val="宋体"/>
        <charset val="134"/>
      </rPr>
      <t>：</t>
    </r>
  </si>
  <si>
    <t>鹤山市桃源镇2021年一般公共预算支出预算表</t>
  </si>
  <si>
    <t>（功能分类支出）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</si>
  <si>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</si>
  <si>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</si>
  <si>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</si>
  <si>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</si>
  <si>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</si>
  <si>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</si>
  <si>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</si>
  <si>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</si>
  <si>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</si>
  <si>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</si>
  <si>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</si>
  <si>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</si>
  <si>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</si>
  <si>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</si>
  <si>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</si>
  <si>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</si>
  <si>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</si>
  <si>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</si>
  <si>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</si>
  <si>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</si>
  <si>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</si>
  <si>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专项业务活动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</si>
  <si>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</si>
  <si>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</si>
  <si>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</si>
  <si>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</si>
  <si>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</si>
  <si>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</si>
  <si>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</si>
  <si>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</si>
  <si>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</si>
  <si>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</si>
  <si>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</si>
  <si>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</si>
  <si>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</si>
  <si>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</si>
  <si>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</si>
  <si>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</si>
  <si>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</si>
  <si>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</si>
  <si>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</si>
  <si>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</si>
  <si>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</si>
  <si>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</si>
  <si>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</si>
  <si>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</si>
  <si>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</si>
  <si>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</si>
  <si>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税务办案</t>
  </si>
  <si>
    <t>税收业务</t>
  </si>
  <si>
    <t>发票管理及税务登记</t>
  </si>
  <si>
    <t>代扣代收代征税款手续费</t>
  </si>
  <si>
    <t>其他税收事务支出</t>
  </si>
  <si>
    <t>税务宣传</t>
  </si>
  <si>
    <t xml:space="preserve"> 审计事务</t>
  </si>
  <si>
    <t>协税护税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</si>
  <si>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</si>
  <si>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</si>
  <si>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</si>
  <si>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</si>
  <si>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</si>
  <si>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</si>
  <si>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</si>
  <si>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</si>
  <si>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</si>
  <si>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</si>
  <si>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</si>
  <si>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</si>
  <si>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</si>
  <si>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 xml:space="preserve"> 人力资源事务</t>
  </si>
  <si>
    <t>派驻派出机构</t>
  </si>
  <si>
    <t>巡视工作</t>
  </si>
  <si>
    <t>其他纪检监察事务支出</t>
  </si>
  <si>
    <t>政府特殊津贴</t>
  </si>
  <si>
    <t xml:space="preserve"> 商贸事务</t>
  </si>
  <si>
    <t>资助留学回国人员</t>
  </si>
  <si>
    <t>博士后日常经费</t>
  </si>
  <si>
    <t>引进人才费用</t>
  </si>
  <si>
    <t>对外贸易管理</t>
  </si>
  <si>
    <t>其他人力资源事务支出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</si>
  <si>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</si>
  <si>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</si>
  <si>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</si>
  <si>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</si>
  <si>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</si>
  <si>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</si>
  <si>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</si>
  <si>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</si>
  <si>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</si>
  <si>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</si>
  <si>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</si>
  <si>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</si>
  <si>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</si>
  <si>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</si>
  <si>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</si>
  <si>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</si>
  <si>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</si>
  <si>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国家知识产权战略</t>
  </si>
  <si>
    <t>专利试点和产业化推进</t>
  </si>
  <si>
    <t>国际组织专项活动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</si>
  <si>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</si>
  <si>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</si>
  <si>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</si>
  <si>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</si>
  <si>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</si>
  <si>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</si>
  <si>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</si>
  <si>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</si>
  <si>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</si>
  <si>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</si>
  <si>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</si>
  <si>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</si>
  <si>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</si>
  <si>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</si>
  <si>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</si>
  <si>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</si>
  <si>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</si>
  <si>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</si>
  <si>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</si>
  <si>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</si>
  <si>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</si>
  <si>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</si>
  <si>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</si>
  <si>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</si>
  <si>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</si>
  <si>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</si>
  <si>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</si>
  <si>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</si>
  <si>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</si>
  <si>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</si>
  <si>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</si>
  <si>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</si>
  <si>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</si>
  <si>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</si>
  <si>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</si>
  <si>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</si>
  <si>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</si>
  <si>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</si>
  <si>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</si>
  <si>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</si>
  <si>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</si>
  <si>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</si>
  <si>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</si>
  <si>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</si>
  <si>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</si>
  <si>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</si>
  <si>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</si>
  <si>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</si>
  <si>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</si>
  <si>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</si>
  <si>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</si>
  <si>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</si>
  <si>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</si>
  <si>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</si>
  <si>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</si>
  <si>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</si>
  <si>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</si>
  <si>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</si>
  <si>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</si>
  <si>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</si>
  <si>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</si>
  <si>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</si>
  <si>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</si>
  <si>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</si>
  <si>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</si>
  <si>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</si>
  <si>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</si>
  <si>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</si>
  <si>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</si>
  <si>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</si>
  <si>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 xml:space="preserve"> 国际发展合作</t>
  </si>
  <si>
    <t>其他国际发展合作支出</t>
  </si>
  <si>
    <t xml:space="preserve"> 其他外交支出</t>
  </si>
  <si>
    <t>其他外交支出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</si>
  <si>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</si>
  <si>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</si>
  <si>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</si>
  <si>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</si>
  <si>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</si>
  <si>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</si>
  <si>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</si>
  <si>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</si>
  <si>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</si>
  <si>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</si>
  <si>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</si>
  <si>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</si>
  <si>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</si>
  <si>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</si>
  <si>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</si>
  <si>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</si>
  <si>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</si>
  <si>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</si>
  <si>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</si>
  <si>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</si>
  <si>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</si>
  <si>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</si>
  <si>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</si>
  <si>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</si>
  <si>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</si>
  <si>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</si>
  <si>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</si>
  <si>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</si>
  <si>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</si>
  <si>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</si>
  <si>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</si>
  <si>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</si>
  <si>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</si>
  <si>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</si>
  <si>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</si>
  <si>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</si>
  <si>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</si>
  <si>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</si>
  <si>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</si>
  <si>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</si>
  <si>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</si>
  <si>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</si>
  <si>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</si>
  <si>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</si>
  <si>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</si>
  <si>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</si>
  <si>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</si>
  <si>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</si>
  <si>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</si>
  <si>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</si>
  <si>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</si>
  <si>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</si>
  <si>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</si>
  <si>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律师公证管理</t>
  </si>
  <si>
    <t>法律援助</t>
  </si>
  <si>
    <t>其他监狱支出</t>
  </si>
  <si>
    <t xml:space="preserve"> 强制隔离戒毒</t>
  </si>
  <si>
    <t>仲裁</t>
  </si>
  <si>
    <t>司法鉴定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</si>
  <si>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</si>
  <si>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</si>
  <si>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</si>
  <si>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</si>
  <si>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</si>
  <si>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</si>
  <si>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</si>
  <si>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</si>
  <si>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</si>
  <si>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</si>
  <si>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</si>
  <si>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</si>
  <si>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</si>
  <si>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</si>
  <si>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</si>
  <si>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</si>
  <si>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</si>
  <si>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</si>
  <si>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</si>
  <si>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</si>
  <si>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</si>
  <si>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</si>
  <si>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</si>
  <si>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</si>
  <si>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</si>
  <si>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</si>
  <si>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</si>
  <si>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</si>
  <si>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</si>
  <si>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</si>
  <si>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</si>
  <si>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</si>
  <si>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</si>
  <si>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</si>
  <si>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</si>
  <si>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</si>
  <si>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</si>
  <si>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</si>
  <si>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</si>
  <si>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</si>
  <si>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>化解农村义务教育债务支出</t>
  </si>
  <si>
    <t xml:space="preserve"> 留学教育</t>
  </si>
  <si>
    <t>化解普通高中债务支出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</si>
  <si>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</si>
  <si>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</si>
  <si>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</si>
  <si>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</si>
  <si>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</si>
  <si>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</si>
  <si>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</si>
  <si>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</si>
  <si>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</si>
  <si>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</si>
  <si>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</si>
  <si>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</si>
  <si>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</si>
  <si>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</si>
  <si>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</si>
  <si>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</si>
  <si>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</si>
  <si>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</si>
  <si>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</si>
  <si>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</si>
  <si>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</si>
  <si>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</si>
  <si>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</si>
  <si>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</si>
  <si>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</si>
  <si>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</si>
  <si>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</si>
  <si>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</si>
  <si>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</si>
  <si>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</si>
  <si>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</si>
  <si>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</si>
  <si>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</si>
  <si>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</si>
  <si>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</si>
  <si>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</si>
  <si>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</si>
  <si>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</si>
  <si>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</si>
  <si>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</si>
  <si>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</si>
  <si>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</si>
  <si>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</si>
  <si>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</si>
  <si>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重点实验室及相关设施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</si>
  <si>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</si>
  <si>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</si>
  <si>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</si>
  <si>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</si>
  <si>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</si>
  <si>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</si>
  <si>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</si>
  <si>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</si>
  <si>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</si>
  <si>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</si>
  <si>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</si>
  <si>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</si>
  <si>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</si>
  <si>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</si>
  <si>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</si>
  <si>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</si>
  <si>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</si>
  <si>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</si>
  <si>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</si>
  <si>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</si>
  <si>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</si>
  <si>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</si>
  <si>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</si>
  <si>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</si>
  <si>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</si>
  <si>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</si>
  <si>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</si>
  <si>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</si>
  <si>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</si>
  <si>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</si>
  <si>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</si>
  <si>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</si>
  <si>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</si>
  <si>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</si>
  <si>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</si>
  <si>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</si>
  <si>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</si>
  <si>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</si>
  <si>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</si>
  <si>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</si>
  <si>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</si>
  <si>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</si>
  <si>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</si>
  <si>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</si>
  <si>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</si>
  <si>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</si>
  <si>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</si>
  <si>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</si>
  <si>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</si>
  <si>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</si>
  <si>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</si>
  <si>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</si>
  <si>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</si>
  <si>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</si>
  <si>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</si>
  <si>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</si>
  <si>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</si>
  <si>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</si>
  <si>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</si>
  <si>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</si>
  <si>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</si>
  <si>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</si>
  <si>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</si>
  <si>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</si>
  <si>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</si>
  <si>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</si>
  <si>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</si>
  <si>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</si>
  <si>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</si>
  <si>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</si>
  <si>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</si>
  <si>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</si>
  <si>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</si>
  <si>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</si>
  <si>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</si>
  <si>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广播</t>
  </si>
  <si>
    <t>电视</t>
  </si>
  <si>
    <t>社会保险经办机构</t>
  </si>
  <si>
    <t>劳动关系和维权</t>
  </si>
  <si>
    <t>公共就业服务和职业技能鉴定机构</t>
  </si>
  <si>
    <t>劳动人事争议调解仲裁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</si>
  <si>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</si>
  <si>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</si>
  <si>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</si>
  <si>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</si>
  <si>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</si>
  <si>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</si>
  <si>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</si>
  <si>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</si>
  <si>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</si>
  <si>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</si>
  <si>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</si>
  <si>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</si>
  <si>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</si>
  <si>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</si>
  <si>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</si>
  <si>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</si>
  <si>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</si>
  <si>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</si>
  <si>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</si>
  <si>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</si>
  <si>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</si>
  <si>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</si>
  <si>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</si>
  <si>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</si>
  <si>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</si>
  <si>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</si>
  <si>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</si>
  <si>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</si>
  <si>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</si>
  <si>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</si>
  <si>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</si>
  <si>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</si>
  <si>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</si>
  <si>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</si>
  <si>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</si>
  <si>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</si>
  <si>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</si>
  <si>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</si>
  <si>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</si>
  <si>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</si>
  <si>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</si>
  <si>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</si>
  <si>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</si>
  <si>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</si>
  <si>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</si>
  <si>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</si>
  <si>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</si>
  <si>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</si>
  <si>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</si>
  <si>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</si>
  <si>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求职创业补贴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</si>
  <si>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</si>
  <si>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</si>
  <si>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</si>
  <si>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</si>
  <si>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</si>
  <si>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</si>
  <si>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</si>
  <si>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</si>
  <si>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</si>
  <si>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</si>
  <si>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</si>
  <si>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</si>
  <si>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</si>
  <si>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</si>
  <si>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</si>
  <si>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</si>
  <si>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</si>
  <si>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</si>
  <si>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</si>
  <si>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</si>
  <si>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</si>
  <si>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</si>
  <si>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</si>
  <si>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</si>
  <si>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</si>
  <si>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</si>
  <si>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</si>
  <si>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</si>
  <si>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</si>
  <si>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</si>
  <si>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</si>
  <si>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</si>
  <si>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</si>
  <si>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</si>
  <si>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</si>
  <si>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</si>
  <si>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</si>
  <si>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</si>
  <si>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</si>
  <si>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</si>
  <si>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</si>
  <si>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</si>
  <si>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</si>
  <si>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</si>
  <si>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</si>
  <si>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</si>
  <si>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</si>
  <si>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</si>
  <si>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</si>
  <si>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</si>
  <si>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</si>
  <si>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财政对生育保险基金的补助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</si>
  <si>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</si>
  <si>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</si>
  <si>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</si>
  <si>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</si>
  <si>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</si>
  <si>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</si>
  <si>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</si>
  <si>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</si>
  <si>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</si>
  <si>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</si>
  <si>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</si>
  <si>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</si>
  <si>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</si>
  <si>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</si>
  <si>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</si>
  <si>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</si>
  <si>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</si>
  <si>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</si>
  <si>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</si>
  <si>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</si>
  <si>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</si>
  <si>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</si>
  <si>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</si>
  <si>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</si>
  <si>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</si>
  <si>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</si>
  <si>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</si>
  <si>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</si>
  <si>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</si>
  <si>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</si>
  <si>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</si>
  <si>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</si>
  <si>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</si>
  <si>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</si>
  <si>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</si>
  <si>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</si>
  <si>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</si>
  <si>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</si>
  <si>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</si>
  <si>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</si>
  <si>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</si>
  <si>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</si>
  <si>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</si>
  <si>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</si>
  <si>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</si>
  <si>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</si>
  <si>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</si>
  <si>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</si>
  <si>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</si>
  <si>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</si>
  <si>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</si>
  <si>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</si>
  <si>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</si>
  <si>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</si>
  <si>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</si>
  <si>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</si>
  <si>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</si>
  <si>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</si>
  <si>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</si>
  <si>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</si>
  <si>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</si>
  <si>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</si>
  <si>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</si>
  <si>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</si>
  <si>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</si>
  <si>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</si>
  <si>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</si>
  <si>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</si>
  <si>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</si>
  <si>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</si>
  <si>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</si>
  <si>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</si>
  <si>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</si>
  <si>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</si>
  <si>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</si>
  <si>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</si>
  <si>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</si>
  <si>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</si>
  <si>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</si>
  <si>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</si>
  <si>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</si>
  <si>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</si>
  <si>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</si>
  <si>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</si>
  <si>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</si>
  <si>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</si>
  <si>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</si>
  <si>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</si>
  <si>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</si>
  <si>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</si>
  <si>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</si>
  <si>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</si>
  <si>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</si>
  <si>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</si>
  <si>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</si>
  <si>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</si>
  <si>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</si>
  <si>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</si>
  <si>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</si>
  <si>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</si>
  <si>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</si>
  <si>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</si>
  <si>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</si>
  <si>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</si>
  <si>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</si>
  <si>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</si>
  <si>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</si>
  <si>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</si>
  <si>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</si>
  <si>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</si>
  <si>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</si>
  <si>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</si>
  <si>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</si>
  <si>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</si>
  <si>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</si>
  <si>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</si>
  <si>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</si>
  <si>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</si>
  <si>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</si>
  <si>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</si>
  <si>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</si>
  <si>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</si>
  <si>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</si>
  <si>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</si>
  <si>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</si>
  <si>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</si>
  <si>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</si>
  <si>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</si>
  <si>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</si>
  <si>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</si>
  <si>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</si>
  <si>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</si>
  <si>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</si>
  <si>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</si>
  <si>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</si>
  <si>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</si>
  <si>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</si>
  <si>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</si>
  <si>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</si>
  <si>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</si>
  <si>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</si>
  <si>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</si>
  <si>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</si>
  <si>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</si>
  <si>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</si>
  <si>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</si>
  <si>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</si>
  <si>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</si>
  <si>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</si>
  <si>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</si>
  <si>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</si>
  <si>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</si>
  <si>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</si>
  <si>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</si>
  <si>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</si>
  <si>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</si>
  <si>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</si>
  <si>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</si>
  <si>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</si>
  <si>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</si>
  <si>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</si>
  <si>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</si>
  <si>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</si>
  <si>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</si>
  <si>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</si>
  <si>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</si>
  <si>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</si>
  <si>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</si>
  <si>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</si>
  <si>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</si>
  <si>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</si>
  <si>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</si>
  <si>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</si>
  <si>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</si>
  <si>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</si>
  <si>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</si>
  <si>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</si>
  <si>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</si>
  <si>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</si>
  <si>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</si>
  <si>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</si>
  <si>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</si>
  <si>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</si>
  <si>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</si>
  <si>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</si>
  <si>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</si>
  <si>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</si>
  <si>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</si>
  <si>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</si>
  <si>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</si>
  <si>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</si>
  <si>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</si>
  <si>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</si>
  <si>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</si>
  <si>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</si>
  <si>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</si>
  <si>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</si>
  <si>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</si>
  <si>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</si>
  <si>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</si>
  <si>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</si>
  <si>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</si>
  <si>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</si>
  <si>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</si>
  <si>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</si>
  <si>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</si>
  <si>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</si>
  <si>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</si>
  <si>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</si>
  <si>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</si>
  <si>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</si>
  <si>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</si>
  <si>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</si>
  <si>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</si>
  <si>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</si>
  <si>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</si>
  <si>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</si>
  <si>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</si>
  <si>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</si>
  <si>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</si>
  <si>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</si>
  <si>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</si>
  <si>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</si>
  <si>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</si>
  <si>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农村人蓄饮水</t>
  </si>
  <si>
    <t>南水北调工程建设</t>
  </si>
  <si>
    <t>南水北调工程管理</t>
  </si>
  <si>
    <t>其他水利支出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</si>
  <si>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</si>
  <si>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</si>
  <si>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</si>
  <si>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</si>
  <si>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</si>
  <si>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</si>
  <si>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</si>
  <si>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</si>
  <si>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</si>
  <si>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</si>
  <si>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</si>
  <si>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</si>
  <si>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</si>
  <si>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</si>
  <si>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</si>
  <si>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</si>
  <si>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</si>
  <si>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</si>
  <si>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</si>
  <si>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</si>
  <si>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对村级一事一议的补助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</si>
  <si>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</si>
  <si>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</si>
  <si>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</si>
  <si>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</si>
  <si>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</si>
  <si>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</si>
  <si>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</si>
  <si>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</si>
  <si>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</si>
  <si>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</si>
  <si>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</si>
  <si>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</si>
  <si>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</si>
  <si>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</si>
  <si>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</si>
  <si>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</si>
  <si>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</si>
  <si>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</si>
  <si>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</si>
  <si>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</si>
  <si>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</si>
  <si>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</si>
  <si>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</si>
  <si>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</si>
  <si>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</si>
  <si>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</si>
  <si>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</si>
  <si>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</si>
  <si>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</si>
  <si>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</si>
  <si>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</si>
  <si>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</si>
  <si>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</si>
  <si>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</si>
  <si>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</si>
  <si>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</si>
  <si>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</si>
  <si>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</si>
  <si>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</si>
  <si>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</si>
  <si>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</si>
  <si>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</si>
  <si>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</si>
  <si>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</si>
  <si>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</si>
  <si>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</si>
  <si>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</si>
  <si>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</si>
  <si>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</si>
  <si>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</si>
  <si>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</si>
  <si>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</si>
  <si>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</si>
  <si>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</si>
  <si>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</si>
  <si>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</si>
  <si>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</si>
  <si>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</si>
  <si>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</si>
  <si>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</si>
  <si>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</si>
  <si>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</si>
  <si>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</si>
  <si>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</si>
  <si>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</si>
  <si>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</si>
  <si>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</si>
  <si>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</si>
  <si>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</si>
  <si>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</si>
  <si>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</si>
  <si>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</si>
  <si>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</si>
  <si>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</si>
  <si>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</si>
  <si>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</si>
  <si>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</si>
  <si>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</si>
  <si>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</si>
  <si>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</si>
  <si>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</si>
  <si>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</si>
  <si>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</si>
  <si>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</si>
  <si>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</si>
  <si>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</si>
  <si>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</si>
  <si>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</si>
  <si>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</si>
  <si>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</si>
  <si>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</si>
  <si>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信息安全建设</t>
  </si>
  <si>
    <t>中央企业专项管理</t>
  </si>
  <si>
    <t>其他国有资产监管支出</t>
  </si>
  <si>
    <t>无线电监管</t>
  </si>
  <si>
    <t xml:space="preserve"> 支持中小企业发展和管理支出</t>
  </si>
  <si>
    <t>工业和信息产业战略研究与标准制定</t>
  </si>
  <si>
    <t>工业和信息产业支持</t>
  </si>
  <si>
    <t>电子专项工程</t>
  </si>
  <si>
    <t>科技型中小企业技术创新基金</t>
  </si>
  <si>
    <t>技术基础研究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</si>
  <si>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</si>
  <si>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</si>
  <si>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</si>
  <si>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</si>
  <si>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</si>
  <si>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</si>
  <si>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</si>
  <si>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</si>
  <si>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</si>
  <si>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</si>
  <si>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</si>
  <si>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</si>
  <si>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</si>
  <si>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</si>
  <si>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</si>
  <si>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</si>
  <si>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</si>
  <si>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</si>
  <si>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</si>
  <si>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</si>
  <si>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</si>
  <si>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</si>
  <si>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</si>
  <si>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</si>
  <si>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</si>
  <si>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</si>
  <si>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</si>
  <si>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</si>
  <si>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</si>
  <si>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</si>
  <si>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</si>
  <si>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</si>
  <si>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</si>
  <si>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</si>
  <si>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</si>
  <si>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</si>
  <si>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</si>
  <si>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</si>
  <si>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</si>
  <si>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</si>
  <si>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</si>
  <si>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</si>
  <si>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</si>
  <si>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</si>
  <si>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</si>
  <si>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</si>
  <si>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</si>
  <si>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</si>
  <si>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</si>
  <si>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</si>
  <si>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</si>
  <si>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</si>
  <si>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</si>
  <si>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</si>
  <si>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</si>
  <si>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</si>
  <si>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</si>
  <si>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</si>
  <si>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</si>
  <si>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</si>
  <si>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</si>
  <si>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</si>
  <si>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</si>
  <si>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</si>
  <si>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</si>
  <si>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</si>
  <si>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</si>
  <si>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</si>
  <si>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</si>
  <si>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</si>
  <si>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</si>
  <si>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</si>
  <si>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</si>
  <si>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</si>
  <si>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</si>
  <si>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</si>
  <si>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</si>
  <si>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</si>
  <si>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</si>
  <si>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</si>
  <si>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</si>
  <si>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</si>
  <si>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</si>
  <si>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</si>
  <si>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</si>
  <si>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</si>
  <si>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</si>
  <si>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</si>
  <si>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</si>
  <si>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</si>
  <si>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</si>
  <si>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</si>
  <si>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</si>
  <si>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</si>
  <si>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</si>
  <si>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</si>
  <si>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</si>
  <si>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</si>
  <si>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</si>
  <si>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</si>
  <si>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</si>
  <si>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</si>
  <si>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</si>
  <si>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</si>
  <si>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</si>
  <si>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</si>
  <si>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</si>
  <si>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</si>
  <si>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</si>
  <si>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</si>
  <si>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</si>
  <si>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</si>
  <si>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</si>
  <si>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</si>
  <si>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</si>
  <si>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</si>
  <si>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</si>
  <si>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</si>
  <si>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</si>
  <si>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</si>
  <si>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</si>
  <si>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</si>
  <si>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</si>
  <si>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</si>
  <si>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</si>
  <si>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</si>
  <si>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</si>
  <si>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 xml:space="preserve"> 粮油事务</t>
  </si>
  <si>
    <t>设施安全</t>
  </si>
  <si>
    <t>物资保管保养</t>
  </si>
  <si>
    <t>其他粮油物资事务支出</t>
  </si>
  <si>
    <t>粮食财务与审计支出</t>
  </si>
  <si>
    <t xml:space="preserve"> 能源储备</t>
  </si>
  <si>
    <t>粮食信息统计</t>
  </si>
  <si>
    <t>石油储备</t>
  </si>
  <si>
    <t>粮食专项业务活动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</si>
  <si>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</si>
  <si>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</si>
  <si>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</si>
  <si>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</si>
  <si>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</si>
  <si>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</si>
  <si>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</si>
  <si>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</si>
  <si>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其他粮油事务支出</t>
  </si>
  <si>
    <t>最低收购价政策支出</t>
  </si>
  <si>
    <t xml:space="preserve"> 物资事务</t>
  </si>
  <si>
    <t>其他粮油储备支出</t>
  </si>
  <si>
    <t xml:space="preserve"> 重要商品储备</t>
  </si>
  <si>
    <t>棉花储备</t>
  </si>
  <si>
    <t>食糖储备</t>
  </si>
  <si>
    <t>铁路专用线</t>
  </si>
  <si>
    <t>肉类储备</t>
  </si>
  <si>
    <t>护库武警和民兵支出</t>
  </si>
  <si>
    <t>化肥储备</t>
  </si>
  <si>
    <t>物资保管与保养</t>
  </si>
  <si>
    <t>农药储备</t>
  </si>
  <si>
    <t>专项贷款利息</t>
  </si>
  <si>
    <t>边销茶储备</t>
  </si>
  <si>
    <t>物资转移</t>
  </si>
  <si>
    <t>羊毛储备</t>
  </si>
  <si>
    <t>物资轮换</t>
  </si>
  <si>
    <t>医药储备</t>
  </si>
  <si>
    <t>仓库建设</t>
  </si>
  <si>
    <t>食盐储备</t>
  </si>
  <si>
    <t>仓库安防</t>
  </si>
  <si>
    <t>战略物资储备</t>
  </si>
  <si>
    <t>其他重要商品储备支出</t>
  </si>
  <si>
    <t>其他物资事务支出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</si>
  <si>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</si>
  <si>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</si>
  <si>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</si>
  <si>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</si>
  <si>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</si>
  <si>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</si>
  <si>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</si>
  <si>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</si>
  <si>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</si>
  <si>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</si>
  <si>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</si>
  <si>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</si>
  <si>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</si>
  <si>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</si>
  <si>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</si>
  <si>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</si>
  <si>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</si>
  <si>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</si>
  <si>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</si>
  <si>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</si>
  <si>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</si>
  <si>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</si>
  <si>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</si>
  <si>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</si>
  <si>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</si>
  <si>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</si>
  <si>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</si>
  <si>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</si>
  <si>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</si>
  <si>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</si>
  <si>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</si>
  <si>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</si>
  <si>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</si>
  <si>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</si>
  <si>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</si>
  <si>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</si>
  <si>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</si>
  <si>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</si>
  <si>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 xml:space="preserve"> 年初预留</t>
  </si>
  <si>
    <t>年初预留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</si>
  <si>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</si>
  <si>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</si>
  <si>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</si>
  <si>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</si>
  <si>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</si>
  <si>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</si>
  <si>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</si>
  <si>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</si>
  <si>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</si>
  <si>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</si>
  <si>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中央自然灾害生活补助</t>
  </si>
  <si>
    <t>体制上解支出</t>
  </si>
  <si>
    <t>地方自然灾害生活补助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</si>
  <si>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</si>
  <si>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</si>
  <si>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</si>
  <si>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</si>
  <si>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地方政府一般债务还本支出</t>
  </si>
  <si>
    <t>地方政府一般债券还本支出</t>
  </si>
  <si>
    <t>年终结余</t>
  </si>
  <si>
    <t>附件1-4：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</si>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</sst>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 "/>
    <numFmt numFmtId="177" formatCode="0_ "/>
    <numFmt numFmtId="178" formatCode="0.00_ "/>
    <numFmt numFmtId="179" formatCode="0;[Red]0"/>
    <numFmt numFmtId="180" formatCode="#,##0_);[Red]\(#,##0\)"/>
  </numFmts>
  <fonts count="4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sz val="11"/>
      <name val="宋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b/>
      <sz val="18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28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34" fillId="11" borderId="13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</cellStyleXfs>
  <cellXfs count="1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176" fontId="2" fillId="0" borderId="2" xfId="49" applyNumberFormat="1" applyFont="1" applyFill="1" applyBorder="1" applyAlignment="1">
      <alignment vertical="center" wrapText="1"/>
    </xf>
    <xf numFmtId="43" fontId="2" fillId="0" borderId="2" xfId="49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 wrapText="1"/>
    </xf>
    <xf numFmtId="176" fontId="2" fillId="0" borderId="2" xfId="49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 indent="1"/>
    </xf>
    <xf numFmtId="176" fontId="3" fillId="0" borderId="2" xfId="49" applyNumberFormat="1" applyFont="1" applyFill="1" applyBorder="1" applyAlignment="1">
      <alignment vertical="center"/>
    </xf>
    <xf numFmtId="176" fontId="3" fillId="0" borderId="2" xfId="49" applyNumberFormat="1" applyFont="1" applyFill="1" applyBorder="1" applyAlignment="1">
      <alignment vertical="center" wrapText="1"/>
    </xf>
    <xf numFmtId="43" fontId="3" fillId="0" borderId="2" xfId="49" applyFont="1" applyFill="1" applyBorder="1" applyAlignment="1">
      <alignment horizontal="right" vertical="center"/>
    </xf>
    <xf numFmtId="41" fontId="2" fillId="0" borderId="2" xfId="49" applyNumberFormat="1" applyFont="1" applyFill="1" applyBorder="1" applyAlignment="1">
      <alignment vertical="center"/>
    </xf>
    <xf numFmtId="41" fontId="3" fillId="0" borderId="2" xfId="49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0" fontId="3" fillId="0" borderId="0" xfId="11" applyNumberFormat="1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179" fontId="2" fillId="0" borderId="5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176" fontId="2" fillId="0" borderId="2" xfId="49" applyNumberFormat="1" applyFont="1" applyFill="1" applyBorder="1" applyAlignment="1">
      <alignment horizontal="right" vertical="center" wrapText="1"/>
    </xf>
    <xf numFmtId="176" fontId="2" fillId="0" borderId="2" xfId="49" applyNumberFormat="1" applyFont="1" applyFill="1" applyBorder="1" applyAlignment="1" applyProtection="1">
      <alignment horizontal="right" vertical="center"/>
    </xf>
    <xf numFmtId="176" fontId="1" fillId="0" borderId="2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3" fillId="0" borderId="2" xfId="49" applyNumberFormat="1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 indent="1"/>
    </xf>
    <xf numFmtId="176" fontId="2" fillId="2" borderId="2" xfId="49" applyNumberFormat="1" applyFont="1" applyFill="1" applyBorder="1" applyAlignment="1">
      <alignment vertical="center" wrapText="1"/>
    </xf>
    <xf numFmtId="179" fontId="7" fillId="0" borderId="2" xfId="0" applyNumberFormat="1" applyFont="1" applyFill="1" applyBorder="1" applyAlignment="1">
      <alignment horizontal="right" vertical="center"/>
    </xf>
    <xf numFmtId="179" fontId="1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176" fontId="12" fillId="0" borderId="0" xfId="0" applyNumberFormat="1" applyFo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176" fontId="0" fillId="0" borderId="0" xfId="0" applyNumberFormat="1" applyFont="1">
      <alignment vertical="center"/>
    </xf>
    <xf numFmtId="177" fontId="7" fillId="0" borderId="2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vertical="center"/>
    </xf>
    <xf numFmtId="10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76" fontId="2" fillId="0" borderId="2" xfId="49" applyNumberFormat="1" applyFont="1" applyFill="1" applyBorder="1" applyAlignment="1">
      <alignment horizontal="right" vertical="center"/>
    </xf>
    <xf numFmtId="180" fontId="3" fillId="0" borderId="0" xfId="49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indent="1"/>
    </xf>
    <xf numFmtId="176" fontId="3" fillId="0" borderId="2" xfId="49" applyNumberFormat="1" applyFont="1" applyFill="1" applyBorder="1" applyAlignment="1">
      <alignment horizontal="right" vertical="center"/>
    </xf>
    <xf numFmtId="180" fontId="0" fillId="0" borderId="0" xfId="0" applyNumberFormat="1" applyBorder="1">
      <alignment vertical="center"/>
    </xf>
    <xf numFmtId="0" fontId="3" fillId="0" borderId="2" xfId="0" applyFont="1" applyFill="1" applyBorder="1" applyAlignment="1">
      <alignment vertical="center"/>
    </xf>
    <xf numFmtId="1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 indent="1"/>
      <protection locked="0"/>
    </xf>
    <xf numFmtId="1" fontId="2" fillId="0" borderId="2" xfId="0" applyNumberFormat="1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 indent="2"/>
      <protection locked="0"/>
    </xf>
    <xf numFmtId="1" fontId="2" fillId="0" borderId="2" xfId="0" applyNumberFormat="1" applyFont="1" applyFill="1" applyBorder="1" applyAlignment="1" applyProtection="1">
      <alignment horizontal="left" vertical="center" indent="2"/>
      <protection locked="0"/>
    </xf>
    <xf numFmtId="1" fontId="2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176" fontId="3" fillId="0" borderId="0" xfId="0" applyNumberFormat="1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15" fillId="0" borderId="0" xfId="0" applyNumberFormat="1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/>
    <xf numFmtId="0" fontId="4" fillId="0" borderId="4" xfId="0" applyFont="1" applyFill="1" applyBorder="1" applyAlignment="1"/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43" fontId="2" fillId="0" borderId="2" xfId="49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41" fontId="2" fillId="0" borderId="2" xfId="0" applyNumberFormat="1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43" fontId="3" fillId="0" borderId="2" xfId="49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41" fontId="4" fillId="0" borderId="2" xfId="0" applyNumberFormat="1" applyFont="1" applyBorder="1" applyAlignment="1">
      <alignment vertical="center"/>
    </xf>
    <xf numFmtId="41" fontId="3" fillId="0" borderId="2" xfId="0" applyNumberFormat="1" applyFont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1" fontId="4" fillId="0" borderId="2" xfId="0" applyNumberFormat="1" applyFont="1" applyFill="1" applyBorder="1" applyAlignment="1" applyProtection="1">
      <alignment horizontal="left" vertical="center"/>
      <protection locked="0"/>
    </xf>
    <xf numFmtId="1" fontId="5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176" fontId="3" fillId="0" borderId="2" xfId="0" applyNumberFormat="1" applyFont="1" applyBorder="1" applyAlignment="1"/>
    <xf numFmtId="0" fontId="3" fillId="0" borderId="2" xfId="0" applyFont="1" applyBorder="1" applyAlignment="1"/>
    <xf numFmtId="176" fontId="2" fillId="0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43" fontId="2" fillId="0" borderId="2" xfId="0" applyNumberFormat="1" applyFont="1" applyFill="1" applyBorder="1" applyAlignment="1">
      <alignment horizontal="right" vertical="center"/>
    </xf>
    <xf numFmtId="43" fontId="3" fillId="0" borderId="2" xfId="0" applyNumberFormat="1" applyFont="1" applyFill="1" applyBorder="1" applyAlignment="1">
      <alignment horizontal="right" vertical="center"/>
    </xf>
    <xf numFmtId="41" fontId="3" fillId="0" borderId="2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49" fontId="16" fillId="0" borderId="0" xfId="0" applyNumberFormat="1" applyFont="1" applyAlignment="1">
      <alignment vertical="center" wrapText="1"/>
    </xf>
    <xf numFmtId="49" fontId="16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L\AppData\Local\Temp\HZ$D.182.2495\HZ$D.182.2496\&#39044;&#31639;&#25253;&#21578;&#25253;&#34920;\&#38468;&#20214;7&#12289;8&#65306;&#40548;&#23665;&#24066;2019&#24180;&#20840;&#24066;&#65288;&#26412;&#32423;&#65289;&#19968;&#33324;&#20844;&#20849;&#39044;&#31639;&#25910;&#25903;&#39044;&#31639;&#34920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市封面"/>
      <sheetName val="全市收支总表"/>
      <sheetName val="全市一般预算收入"/>
      <sheetName val="全市一般预算支出-功能"/>
      <sheetName val="全市一般预算支出-经济"/>
      <sheetName val="本级封面"/>
      <sheetName val="本级收支总表"/>
      <sheetName val="本级一般预算收入"/>
      <sheetName val="本级一般预算支出-功能"/>
      <sheetName val="本级一般预算支出-经济"/>
    </sheetNames>
    <sheetDataSet>
      <sheetData sheetId="0"/>
      <sheetData sheetId="1"/>
      <sheetData sheetId="2"/>
      <sheetData sheetId="3">
        <row r="6">
          <cell r="B6" t="str">
            <v>一般公共服务支出</v>
          </cell>
        </row>
        <row r="310">
          <cell r="B310" t="str">
            <v>公共安全支出</v>
          </cell>
        </row>
        <row r="399">
          <cell r="B399" t="str">
            <v>教育支出</v>
          </cell>
        </row>
        <row r="454">
          <cell r="B454" t="str">
            <v>科学技术支出</v>
          </cell>
        </row>
        <row r="510">
          <cell r="B510" t="str">
            <v>文化旅游体育与传媒支出</v>
          </cell>
        </row>
        <row r="566">
          <cell r="B566" t="str">
            <v>社会保障和就业支出</v>
          </cell>
        </row>
        <row r="694">
          <cell r="B694" t="str">
            <v>卫生健康支出</v>
          </cell>
        </row>
        <row r="767">
          <cell r="B767" t="str">
            <v>节能环保支出</v>
          </cell>
        </row>
        <row r="845">
          <cell r="B845" t="str">
            <v>城乡社区支出</v>
          </cell>
        </row>
        <row r="868">
          <cell r="B868" t="str">
            <v>农林水支出</v>
          </cell>
        </row>
        <row r="993">
          <cell r="B993" t="str">
            <v>交通运输支出</v>
          </cell>
        </row>
        <row r="1057">
          <cell r="B1057" t="str">
            <v>资源勘探信息等支出</v>
          </cell>
        </row>
        <row r="1123">
          <cell r="B1123" t="str">
            <v>商业服务业等支出</v>
          </cell>
        </row>
        <row r="1143">
          <cell r="B1143" t="str">
            <v>金融支出</v>
          </cell>
        </row>
        <row r="1182">
          <cell r="B1182" t="str">
            <v>自然资源海洋气象等支出</v>
          </cell>
        </row>
        <row r="1247">
          <cell r="B1247" t="str">
            <v>住房保障支出</v>
          </cell>
        </row>
        <row r="1267">
          <cell r="B1267" t="str">
            <v>粮油物资储备支出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F16" sqref="F16"/>
    </sheetView>
  </sheetViews>
  <sheetFormatPr defaultColWidth="9" defaultRowHeight="13.5"/>
  <cols>
    <col min="1" max="1" width="9" style="130"/>
    <col min="2" max="2" width="7.74336283185841" style="130" customWidth="1"/>
    <col min="3" max="3" width="8.3716814159292" style="130" customWidth="1"/>
    <col min="4" max="7" width="9" style="130"/>
    <col min="8" max="8" width="10.8761061946903" style="130" customWidth="1"/>
    <col min="9" max="9" width="9.74336283185841" style="130" customWidth="1"/>
    <col min="10" max="10" width="12.8761061946903" style="130" customWidth="1"/>
    <col min="11" max="16384" width="9" style="130"/>
  </cols>
  <sheetData>
    <row r="1" ht="15.75" spans="1:6">
      <c r="A1" s="131" t="s">
        <v>0</v>
      </c>
      <c r="B1" s="131"/>
      <c r="C1" s="131"/>
      <c r="D1" s="132"/>
      <c r="E1" s="133"/>
      <c r="F1" s="133"/>
    </row>
    <row r="2" ht="15.75" spans="1:4">
      <c r="A2" s="131"/>
      <c r="B2" s="131"/>
      <c r="C2" s="131"/>
      <c r="D2" s="132"/>
    </row>
    <row r="3" ht="15.75" spans="1:4">
      <c r="A3" s="131"/>
      <c r="B3" s="131"/>
      <c r="C3" s="131"/>
      <c r="D3" s="132"/>
    </row>
    <row r="4" ht="15.75" spans="1:4">
      <c r="A4" s="131"/>
      <c r="B4" s="131"/>
      <c r="C4" s="131"/>
      <c r="D4" s="132"/>
    </row>
    <row r="5" ht="15.75" spans="1:4">
      <c r="A5" s="131"/>
      <c r="B5" s="131"/>
      <c r="C5" s="131"/>
      <c r="D5" s="132"/>
    </row>
    <row r="6" ht="15.75" spans="1:4">
      <c r="A6" s="131"/>
      <c r="B6" s="131"/>
      <c r="C6" s="131"/>
      <c r="D6" s="132"/>
    </row>
    <row r="7" ht="15.75" spans="1:4">
      <c r="A7" s="131"/>
      <c r="B7" s="131"/>
      <c r="C7" s="131"/>
      <c r="D7" s="132"/>
    </row>
    <row r="8" ht="15.75" spans="1:4">
      <c r="A8" s="131"/>
      <c r="B8" s="131"/>
      <c r="C8" s="131"/>
      <c r="D8" s="132"/>
    </row>
    <row r="9" ht="15.75" spans="1:4">
      <c r="A9" s="131"/>
      <c r="B9" s="131"/>
      <c r="C9" s="131"/>
      <c r="D9" s="132"/>
    </row>
    <row r="10" ht="15.75" customHeight="1" spans="1:3">
      <c r="A10" s="134"/>
      <c r="B10" s="134"/>
      <c r="C10" s="134"/>
    </row>
    <row r="11" ht="15.75" customHeight="1" spans="1:3">
      <c r="A11" s="134"/>
      <c r="B11" s="134"/>
      <c r="C11" s="134"/>
    </row>
    <row r="12" ht="15.75" customHeight="1" spans="1:3">
      <c r="A12" s="134"/>
      <c r="B12" s="134"/>
      <c r="C12" s="134"/>
    </row>
    <row r="13" ht="52.5" customHeight="1" spans="1:14">
      <c r="A13" s="135" t="s">
        <v>1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6" ht="17.6" spans="1:10">
      <c r="A16" s="136"/>
      <c r="B16" s="136"/>
      <c r="C16" s="136"/>
      <c r="D16" s="136"/>
      <c r="E16" s="136"/>
      <c r="F16" s="136"/>
      <c r="G16" s="136"/>
      <c r="H16" s="136"/>
      <c r="I16" s="136"/>
      <c r="J16" s="136"/>
    </row>
    <row r="17" ht="17.6" spans="1:10">
      <c r="A17" s="136"/>
      <c r="B17" s="136"/>
      <c r="C17" s="136"/>
      <c r="D17" s="136"/>
      <c r="E17" s="136"/>
      <c r="F17" s="136"/>
      <c r="G17" s="136"/>
      <c r="H17" s="136"/>
      <c r="I17" s="136"/>
      <c r="J17" s="136"/>
    </row>
    <row r="18" ht="17.6" spans="1:10">
      <c r="A18" s="136"/>
      <c r="B18" s="136"/>
      <c r="C18" s="136"/>
      <c r="D18" s="136"/>
      <c r="E18" s="136"/>
      <c r="F18" s="136"/>
      <c r="G18" s="136"/>
      <c r="H18" s="136"/>
      <c r="I18" s="136"/>
      <c r="J18" s="136"/>
    </row>
    <row r="19" ht="17.6" spans="1:10">
      <c r="A19" s="136"/>
      <c r="B19" s="136"/>
      <c r="C19" s="136"/>
      <c r="D19" s="136"/>
      <c r="E19" s="136"/>
      <c r="F19" s="136"/>
      <c r="G19" s="136"/>
      <c r="H19" s="136"/>
      <c r="I19" s="136"/>
      <c r="J19" s="136"/>
    </row>
    <row r="20" ht="17.6" spans="1:10">
      <c r="A20" s="136"/>
      <c r="B20" s="136"/>
      <c r="C20" s="137"/>
      <c r="D20" s="136"/>
      <c r="F20" s="136"/>
      <c r="G20" s="138"/>
      <c r="H20" s="138"/>
      <c r="I20" s="138"/>
      <c r="J20" s="136"/>
    </row>
    <row r="21" ht="17.6" spans="1:10">
      <c r="A21" s="136"/>
      <c r="B21" s="136"/>
      <c r="C21" s="137"/>
      <c r="D21" s="136"/>
      <c r="F21" s="136"/>
      <c r="G21" s="138"/>
      <c r="H21" s="138"/>
      <c r="I21" s="138"/>
      <c r="J21" s="136"/>
    </row>
    <row r="22" ht="17.6" spans="1:10">
      <c r="A22" s="136"/>
      <c r="B22" s="136"/>
      <c r="C22" s="137"/>
      <c r="D22" s="136"/>
      <c r="F22" s="136"/>
      <c r="G22" s="138"/>
      <c r="H22" s="138"/>
      <c r="I22" s="138"/>
      <c r="J22" s="136"/>
    </row>
    <row r="23" ht="17.6" spans="1:10">
      <c r="A23" s="136"/>
      <c r="B23" s="136"/>
      <c r="C23" s="137"/>
      <c r="D23" s="136"/>
      <c r="F23" s="136"/>
      <c r="G23" s="138"/>
      <c r="H23" s="138"/>
      <c r="I23" s="138"/>
      <c r="J23" s="136"/>
    </row>
    <row r="24" ht="17.6" spans="1:10">
      <c r="A24" s="136"/>
      <c r="B24" s="136"/>
      <c r="C24" s="136"/>
      <c r="D24" s="136"/>
      <c r="E24" s="136"/>
      <c r="F24" s="136"/>
      <c r="G24" s="136"/>
      <c r="H24" s="136"/>
      <c r="I24" s="136"/>
      <c r="J24" s="136"/>
    </row>
    <row r="25" ht="17.6" spans="1:10">
      <c r="A25" s="136"/>
      <c r="B25" s="136"/>
      <c r="C25" s="136"/>
      <c r="D25" s="136"/>
      <c r="E25" s="136"/>
      <c r="F25" s="136"/>
      <c r="G25" s="136"/>
      <c r="H25" s="136"/>
      <c r="I25" s="136"/>
      <c r="J25" s="136"/>
    </row>
    <row r="26" ht="17.6" spans="1:10">
      <c r="A26" s="136"/>
      <c r="B26" s="136"/>
      <c r="C26" s="136"/>
      <c r="D26" s="136"/>
      <c r="E26" s="136"/>
      <c r="F26" s="136"/>
      <c r="G26" s="136"/>
      <c r="H26" s="136"/>
      <c r="I26" s="136"/>
      <c r="J26" s="136"/>
    </row>
    <row r="27" ht="17.6" spans="1:10">
      <c r="A27" s="136"/>
      <c r="B27" s="136"/>
      <c r="C27" s="136"/>
      <c r="D27" s="136"/>
      <c r="E27" s="136"/>
      <c r="F27" s="136"/>
      <c r="G27" s="136"/>
      <c r="H27" s="136"/>
      <c r="I27" s="136"/>
      <c r="J27" s="136"/>
    </row>
    <row r="28" ht="17.6" spans="2:9">
      <c r="B28" s="137"/>
      <c r="C28" s="136"/>
      <c r="E28" s="136"/>
      <c r="F28" s="136"/>
      <c r="G28" s="136"/>
      <c r="I28" s="139"/>
    </row>
  </sheetData>
  <mergeCells count="2">
    <mergeCell ref="A13:N13"/>
    <mergeCell ref="A1:C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zoomScale="90" zoomScaleNormal="90" workbookViewId="0">
      <selection activeCell="K7" sqref="K7:L7"/>
    </sheetView>
  </sheetViews>
  <sheetFormatPr defaultColWidth="9" defaultRowHeight="15.75"/>
  <cols>
    <col min="1" max="1" width="9.25663716814159" style="93" customWidth="1"/>
    <col min="2" max="2" width="20.2920353982301" style="93" customWidth="1"/>
    <col min="3" max="3" width="15.6283185840708" style="94" customWidth="1"/>
    <col min="4" max="4" width="14.5044247787611" style="94" customWidth="1"/>
    <col min="5" max="5" width="11.7256637168142" style="95" customWidth="1"/>
    <col min="6" max="6" width="7.50442477876106" style="93" customWidth="1"/>
    <col min="7" max="7" width="26.0353982300885" style="93" customWidth="1"/>
    <col min="8" max="8" width="14.1238938053097" style="94" customWidth="1"/>
    <col min="9" max="9" width="13.8761061946903" style="94" customWidth="1"/>
    <col min="10" max="10" width="13.2566371681416" style="96" customWidth="1"/>
    <col min="11" max="11" width="13.2566371681416" style="93" customWidth="1"/>
    <col min="12" max="16384" width="9" style="93"/>
  </cols>
  <sheetData>
    <row r="1" ht="27.75" customHeight="1" spans="1:1">
      <c r="A1" s="93" t="s">
        <v>2</v>
      </c>
    </row>
    <row r="2" ht="22.9" customHeight="1" spans="1:10">
      <c r="A2" s="97" t="s">
        <v>3</v>
      </c>
      <c r="B2" s="97"/>
      <c r="C2" s="97"/>
      <c r="D2" s="97"/>
      <c r="E2" s="97"/>
      <c r="F2" s="97"/>
      <c r="G2" s="97"/>
      <c r="H2" s="97"/>
      <c r="I2" s="97"/>
      <c r="J2" s="97"/>
    </row>
    <row r="3" ht="23.25" customHeight="1" spans="10:10">
      <c r="J3" s="125" t="s">
        <v>4</v>
      </c>
    </row>
    <row r="4" ht="17.65" customHeight="1" spans="1:10">
      <c r="A4" s="98" t="s">
        <v>5</v>
      </c>
      <c r="B4" s="99"/>
      <c r="C4" s="99"/>
      <c r="D4" s="99"/>
      <c r="E4" s="100"/>
      <c r="F4" s="98" t="s">
        <v>6</v>
      </c>
      <c r="G4" s="101"/>
      <c r="H4" s="101"/>
      <c r="I4" s="101"/>
      <c r="J4" s="126"/>
    </row>
    <row r="5" ht="31.9" customHeight="1" spans="1:10">
      <c r="A5" s="102" t="s">
        <v>7</v>
      </c>
      <c r="B5" s="103" t="s">
        <v>8</v>
      </c>
      <c r="C5" s="104" t="s">
        <v>9</v>
      </c>
      <c r="D5" s="104" t="s">
        <v>10</v>
      </c>
      <c r="E5" s="105" t="s">
        <v>11</v>
      </c>
      <c r="F5" s="102" t="s">
        <v>7</v>
      </c>
      <c r="G5" s="103" t="s">
        <v>8</v>
      </c>
      <c r="H5" s="104" t="s">
        <v>9</v>
      </c>
      <c r="I5" s="104" t="s">
        <v>10</v>
      </c>
      <c r="J5" s="105" t="s">
        <v>11</v>
      </c>
    </row>
    <row r="6" ht="19.5" customHeight="1" spans="1:10">
      <c r="A6" s="106" t="s">
        <v>12</v>
      </c>
      <c r="B6" s="106"/>
      <c r="C6" s="28">
        <f>C7+C8</f>
        <v>12441</v>
      </c>
      <c r="D6" s="28">
        <f>D7+D8</f>
        <v>14036</v>
      </c>
      <c r="E6" s="107">
        <f>(D6/C6-1)*100</f>
        <v>12.8205128205128</v>
      </c>
      <c r="F6" s="106" t="s">
        <v>13</v>
      </c>
      <c r="G6" s="108"/>
      <c r="H6" s="109">
        <f>SUM(H7:H29)</f>
        <v>16956</v>
      </c>
      <c r="I6" s="109">
        <f>SUM(I7:I29)</f>
        <v>18493</v>
      </c>
      <c r="J6" s="127">
        <f t="shared" ref="J6:J34" si="0">(I6/H6-1)*100</f>
        <v>9.06463788629395</v>
      </c>
    </row>
    <row r="7" ht="19.5" customHeight="1" spans="1:10">
      <c r="A7" s="108">
        <v>101</v>
      </c>
      <c r="B7" s="110" t="s">
        <v>14</v>
      </c>
      <c r="C7" s="29">
        <f>乡镇一般预算收入!C6</f>
        <v>9428</v>
      </c>
      <c r="D7" s="29">
        <f>乡镇一般预算收入!D6</f>
        <v>10242</v>
      </c>
      <c r="E7" s="111">
        <f t="shared" ref="E7:E12" si="1">(D7/C7-1)*100</f>
        <v>8.63385659736953</v>
      </c>
      <c r="F7" s="112">
        <v>201</v>
      </c>
      <c r="G7" s="113" t="str">
        <f>'[1]全市一般预算支出-功能'!B6</f>
        <v>一般公共服务支出</v>
      </c>
      <c r="H7" s="114">
        <f>'乡镇一般预算支出-功能'!C7</f>
        <v>2999</v>
      </c>
      <c r="I7" s="114">
        <f>'乡镇一般预算支出-功能'!D7</f>
        <v>3422</v>
      </c>
      <c r="J7" s="128">
        <f t="shared" si="0"/>
        <v>14.1047015671891</v>
      </c>
    </row>
    <row r="8" ht="19.5" customHeight="1" spans="1:10">
      <c r="A8" s="108">
        <v>103</v>
      </c>
      <c r="B8" s="110" t="s">
        <v>15</v>
      </c>
      <c r="C8" s="114">
        <f>乡镇一般预算收入!C21</f>
        <v>3013</v>
      </c>
      <c r="D8" s="114">
        <f>乡镇一般预算收入!D21</f>
        <v>3794</v>
      </c>
      <c r="E8" s="111">
        <f t="shared" si="1"/>
        <v>25.9210089611683</v>
      </c>
      <c r="F8" s="112">
        <v>203</v>
      </c>
      <c r="G8" s="113" t="s">
        <v>16</v>
      </c>
      <c r="H8" s="114">
        <f>'乡镇一般预算支出-功能'!C276</f>
        <v>22</v>
      </c>
      <c r="I8" s="114">
        <f>'乡镇一般预算支出-功能'!D276</f>
        <v>30</v>
      </c>
      <c r="J8" s="128">
        <f t="shared" si="0"/>
        <v>36.3636363636364</v>
      </c>
    </row>
    <row r="9" ht="19.5" customHeight="1" spans="1:10">
      <c r="A9" s="115" t="s">
        <v>17</v>
      </c>
      <c r="B9" s="106"/>
      <c r="C9" s="109">
        <f>C10+C11+C12</f>
        <v>6542</v>
      </c>
      <c r="D9" s="109">
        <f>D10+D11+D12</f>
        <v>6618</v>
      </c>
      <c r="E9" s="107">
        <f t="shared" si="1"/>
        <v>1.16172424335066</v>
      </c>
      <c r="F9" s="112">
        <v>204</v>
      </c>
      <c r="G9" s="113" t="str">
        <f>'[1]全市一般预算支出-功能'!B310</f>
        <v>公共安全支出</v>
      </c>
      <c r="H9" s="114">
        <f>'乡镇一般预算支出-功能'!C295</f>
        <v>601</v>
      </c>
      <c r="I9" s="114">
        <f>'乡镇一般预算支出-功能'!D295</f>
        <v>641</v>
      </c>
      <c r="J9" s="128">
        <f t="shared" si="0"/>
        <v>6.65557404326123</v>
      </c>
    </row>
    <row r="10" ht="19.5" customHeight="1" spans="1:10">
      <c r="A10" s="108">
        <v>11001</v>
      </c>
      <c r="B10" s="110" t="s">
        <v>18</v>
      </c>
      <c r="C10" s="114">
        <f>乡镇一般预算收入!C31</f>
        <v>296</v>
      </c>
      <c r="D10" s="114">
        <f>乡镇一般预算收入!D31</f>
        <v>300</v>
      </c>
      <c r="E10" s="111">
        <f t="shared" si="1"/>
        <v>1.35135135135136</v>
      </c>
      <c r="F10" s="112">
        <v>205</v>
      </c>
      <c r="G10" s="113" t="str">
        <f>'[1]全市一般预算支出-功能'!B399</f>
        <v>教育支出</v>
      </c>
      <c r="H10" s="114">
        <f>'乡镇一般预算支出-功能'!C385</f>
        <v>3782</v>
      </c>
      <c r="I10" s="114">
        <f>'乡镇一般预算支出-功能'!D385</f>
        <v>4196</v>
      </c>
      <c r="J10" s="128">
        <f t="shared" si="0"/>
        <v>10.946589106293</v>
      </c>
    </row>
    <row r="11" ht="19.5" customHeight="1" spans="1:10">
      <c r="A11" s="108">
        <v>11002</v>
      </c>
      <c r="B11" s="110" t="s">
        <v>19</v>
      </c>
      <c r="C11" s="114">
        <f>乡镇一般预算收入!C37</f>
        <v>3557</v>
      </c>
      <c r="D11" s="114">
        <f>乡镇一般预算收入!D37</f>
        <v>3618</v>
      </c>
      <c r="E11" s="111">
        <f t="shared" si="1"/>
        <v>1.71492831037392</v>
      </c>
      <c r="F11" s="112">
        <v>206</v>
      </c>
      <c r="G11" s="113" t="str">
        <f>'[1]全市一般预算支出-功能'!B454</f>
        <v>科学技术支出</v>
      </c>
      <c r="H11" s="114">
        <f>'乡镇一般预算支出-功能'!C437</f>
        <v>0</v>
      </c>
      <c r="I11" s="114">
        <f>'乡镇一般预算支出-功能'!D437</f>
        <v>0</v>
      </c>
      <c r="J11" s="128">
        <v>0</v>
      </c>
    </row>
    <row r="12" ht="19.5" customHeight="1" spans="1:10">
      <c r="A12" s="116">
        <v>11003</v>
      </c>
      <c r="B12" s="116" t="s">
        <v>20</v>
      </c>
      <c r="C12" s="114">
        <f>乡镇一般预算收入!C58</f>
        <v>2689</v>
      </c>
      <c r="D12" s="114">
        <f>乡镇一般预算收入!D58</f>
        <v>2700</v>
      </c>
      <c r="E12" s="111">
        <f t="shared" si="1"/>
        <v>0.4090740052064</v>
      </c>
      <c r="F12" s="112">
        <v>207</v>
      </c>
      <c r="G12" s="113" t="str">
        <f>'[1]全市一般预算支出-功能'!B510</f>
        <v>文化旅游体育与传媒支出</v>
      </c>
      <c r="H12" s="114">
        <f>'乡镇一般预算支出-功能'!C493</f>
        <v>109</v>
      </c>
      <c r="I12" s="114">
        <f>'乡镇一般预算支出-功能'!D493</f>
        <v>122</v>
      </c>
      <c r="J12" s="128">
        <f t="shared" si="0"/>
        <v>11.9266055045872</v>
      </c>
    </row>
    <row r="13" ht="19.5" customHeight="1" spans="1:10">
      <c r="A13" s="117" t="s">
        <v>21</v>
      </c>
      <c r="B13" s="117"/>
      <c r="C13" s="109">
        <f>乡镇一般预算收入!C59</f>
        <v>0</v>
      </c>
      <c r="D13" s="109">
        <f>乡镇一般预算收入!D59</f>
        <v>0</v>
      </c>
      <c r="E13" s="107">
        <v>0</v>
      </c>
      <c r="F13" s="112">
        <v>208</v>
      </c>
      <c r="G13" s="113" t="str">
        <f>'[1]全市一般预算支出-功能'!B566</f>
        <v>社会保障和就业支出</v>
      </c>
      <c r="H13" s="114">
        <f>'乡镇一般预算支出-功能'!C550</f>
        <v>2907</v>
      </c>
      <c r="I13" s="114">
        <f>'乡镇一般预算支出-功能'!D550</f>
        <v>3156</v>
      </c>
      <c r="J13" s="128">
        <f t="shared" si="0"/>
        <v>8.56553147574819</v>
      </c>
    </row>
    <row r="14" ht="19.5" customHeight="1" spans="1:10">
      <c r="A14" s="115" t="s">
        <v>22</v>
      </c>
      <c r="B14" s="106"/>
      <c r="C14" s="109">
        <f>乡镇一般预算收入!C62</f>
        <v>0</v>
      </c>
      <c r="D14" s="109">
        <f>乡镇一般预算收入!D62</f>
        <v>0</v>
      </c>
      <c r="E14" s="107">
        <v>0</v>
      </c>
      <c r="F14" s="112">
        <v>210</v>
      </c>
      <c r="G14" s="113" t="str">
        <f>'[1]全市一般预算支出-功能'!B694</f>
        <v>卫生健康支出</v>
      </c>
      <c r="H14" s="114">
        <f>'乡镇一般预算支出-功能'!C686</f>
        <v>2119</v>
      </c>
      <c r="I14" s="114">
        <f>'乡镇一般预算支出-功能'!D686</f>
        <v>2272</v>
      </c>
      <c r="J14" s="128">
        <f t="shared" si="0"/>
        <v>7.22038697498819</v>
      </c>
    </row>
    <row r="15" ht="19.5" customHeight="1" spans="1:10">
      <c r="A15" s="115" t="s">
        <v>23</v>
      </c>
      <c r="B15" s="106"/>
      <c r="C15" s="109">
        <f>乡镇一般预算收入!C64</f>
        <v>0</v>
      </c>
      <c r="D15" s="109">
        <f>乡镇一般预算收入!D64</f>
        <v>0</v>
      </c>
      <c r="E15" s="107">
        <v>0</v>
      </c>
      <c r="F15" s="112">
        <v>211</v>
      </c>
      <c r="G15" s="113" t="str">
        <f>'[1]全市一般预算支出-功能'!B767</f>
        <v>节能环保支出</v>
      </c>
      <c r="H15" s="114">
        <f>'乡镇一般预算支出-功能'!C760</f>
        <v>50</v>
      </c>
      <c r="I15" s="114">
        <f>'乡镇一般预算支出-功能'!D760</f>
        <v>50</v>
      </c>
      <c r="J15" s="128">
        <f t="shared" si="0"/>
        <v>0</v>
      </c>
    </row>
    <row r="16" ht="19.5" customHeight="1" spans="1:10">
      <c r="A16" s="115" t="s">
        <v>24</v>
      </c>
      <c r="B16" s="118"/>
      <c r="C16" s="109">
        <f>乡镇一般预算收入!C68</f>
        <v>0</v>
      </c>
      <c r="D16" s="109">
        <f>乡镇一般预算收入!D68</f>
        <v>0</v>
      </c>
      <c r="E16" s="107">
        <v>0</v>
      </c>
      <c r="F16" s="112">
        <v>212</v>
      </c>
      <c r="G16" s="113" t="str">
        <f>'[1]全市一般预算支出-功能'!B845</f>
        <v>城乡社区支出</v>
      </c>
      <c r="H16" s="114">
        <f>'乡镇一般预算支出-功能'!C839</f>
        <v>2273</v>
      </c>
      <c r="I16" s="114">
        <f>'乡镇一般预算支出-功能'!D839</f>
        <v>2409</v>
      </c>
      <c r="J16" s="128">
        <f t="shared" si="0"/>
        <v>5.98328200615925</v>
      </c>
    </row>
    <row r="17" ht="19.5" customHeight="1" spans="1:10">
      <c r="A17" s="118"/>
      <c r="B17" s="118"/>
      <c r="C17" s="119"/>
      <c r="D17" s="119"/>
      <c r="E17" s="120"/>
      <c r="F17" s="112">
        <v>213</v>
      </c>
      <c r="G17" s="113" t="str">
        <f>'[1]全市一般预算支出-功能'!B868</f>
        <v>农林水支出</v>
      </c>
      <c r="H17" s="114">
        <f>'乡镇一般预算支出-功能'!C862</f>
        <v>1772</v>
      </c>
      <c r="I17" s="114">
        <f>'乡镇一般预算支出-功能'!D862</f>
        <v>1814</v>
      </c>
      <c r="J17" s="128">
        <f t="shared" si="0"/>
        <v>2.37020316027088</v>
      </c>
    </row>
    <row r="18" ht="19.5" customHeight="1" spans="1:10">
      <c r="A18" s="118"/>
      <c r="B18" s="118"/>
      <c r="C18" s="119"/>
      <c r="D18" s="119"/>
      <c r="E18" s="120"/>
      <c r="F18" s="112">
        <v>214</v>
      </c>
      <c r="G18" s="113" t="str">
        <f>'[1]全市一般预算支出-功能'!B993</f>
        <v>交通运输支出</v>
      </c>
      <c r="H18" s="114">
        <f>'乡镇一般预算支出-功能'!C973</f>
        <v>111</v>
      </c>
      <c r="I18" s="114">
        <f>'乡镇一般预算支出-功能'!D973</f>
        <v>125</v>
      </c>
      <c r="J18" s="128">
        <f t="shared" si="0"/>
        <v>12.6126126126126</v>
      </c>
    </row>
    <row r="19" ht="19.5" customHeight="1" spans="1:10">
      <c r="A19" s="118"/>
      <c r="B19" s="118"/>
      <c r="C19" s="119"/>
      <c r="D19" s="119"/>
      <c r="E19" s="120"/>
      <c r="F19" s="112">
        <v>215</v>
      </c>
      <c r="G19" s="113" t="str">
        <f>'[1]全市一般预算支出-功能'!B1057</f>
        <v>资源勘探信息等支出</v>
      </c>
      <c r="H19" s="114">
        <f>'乡镇一般预算支出-功能'!C1037</f>
        <v>13</v>
      </c>
      <c r="I19" s="114">
        <f>'乡镇一般预算支出-功能'!D1037</f>
        <v>13</v>
      </c>
      <c r="J19" s="128">
        <f t="shared" si="0"/>
        <v>0</v>
      </c>
    </row>
    <row r="20" ht="19.5" customHeight="1" spans="1:10">
      <c r="A20" s="118"/>
      <c r="B20" s="118"/>
      <c r="C20" s="119"/>
      <c r="D20" s="119"/>
      <c r="E20" s="120"/>
      <c r="F20" s="112">
        <v>216</v>
      </c>
      <c r="G20" s="113" t="str">
        <f>'[1]全市一般预算支出-功能'!B1123</f>
        <v>商业服务业等支出</v>
      </c>
      <c r="H20" s="114">
        <f>'乡镇一般预算支出-功能'!C1100</f>
        <v>0</v>
      </c>
      <c r="I20" s="114">
        <f>'乡镇一般预算支出-功能'!D1100</f>
        <v>0</v>
      </c>
      <c r="J20" s="128">
        <v>0</v>
      </c>
    </row>
    <row r="21" ht="19.5" customHeight="1" spans="1:10">
      <c r="A21" s="118"/>
      <c r="B21" s="118"/>
      <c r="C21" s="119"/>
      <c r="D21" s="119"/>
      <c r="E21" s="120"/>
      <c r="F21" s="112">
        <v>217</v>
      </c>
      <c r="G21" s="113" t="str">
        <f>'[1]全市一般预算支出-功能'!B1143</f>
        <v>金融支出</v>
      </c>
      <c r="H21" s="114">
        <f>'乡镇一般预算支出-功能'!C1120</f>
        <v>0</v>
      </c>
      <c r="I21" s="114">
        <f>'乡镇一般预算支出-功能'!D1120</f>
        <v>0</v>
      </c>
      <c r="J21" s="129">
        <v>0</v>
      </c>
    </row>
    <row r="22" ht="19.5" customHeight="1" spans="1:10">
      <c r="A22" s="118"/>
      <c r="B22" s="118"/>
      <c r="C22" s="119"/>
      <c r="D22" s="119"/>
      <c r="E22" s="120"/>
      <c r="F22" s="112">
        <v>220</v>
      </c>
      <c r="G22" s="113" t="str">
        <f>'[1]全市一般预算支出-功能'!B1182</f>
        <v>自然资源海洋气象等支出</v>
      </c>
      <c r="H22" s="114">
        <f>'乡镇一般预算支出-功能'!C1159</f>
        <v>0</v>
      </c>
      <c r="I22" s="114">
        <f>'乡镇一般预算支出-功能'!D1159</f>
        <v>0</v>
      </c>
      <c r="J22" s="128">
        <v>0</v>
      </c>
    </row>
    <row r="23" ht="19.5" customHeight="1" spans="1:10">
      <c r="A23" s="118"/>
      <c r="B23" s="118"/>
      <c r="C23" s="119"/>
      <c r="D23" s="119"/>
      <c r="E23" s="120"/>
      <c r="F23" s="112">
        <v>221</v>
      </c>
      <c r="G23" s="113" t="str">
        <f>'[1]全市一般预算支出-功能'!B1247</f>
        <v>住房保障支出</v>
      </c>
      <c r="H23" s="114">
        <f>'乡镇一般预算支出-功能'!C1204</f>
        <v>158</v>
      </c>
      <c r="I23" s="114">
        <f>'乡镇一般预算支出-功能'!D1204</f>
        <v>173</v>
      </c>
      <c r="J23" s="128">
        <f t="shared" si="0"/>
        <v>9.49367088607596</v>
      </c>
    </row>
    <row r="24" ht="19.5" customHeight="1" spans="1:10">
      <c r="A24" s="118"/>
      <c r="B24" s="118"/>
      <c r="C24" s="119"/>
      <c r="D24" s="119"/>
      <c r="E24" s="120"/>
      <c r="F24" s="112">
        <v>222</v>
      </c>
      <c r="G24" s="113" t="str">
        <f>'[1]全市一般预算支出-功能'!B1267</f>
        <v>粮油物资储备支出</v>
      </c>
      <c r="H24" s="114">
        <f>'乡镇一般预算支出-功能'!C1226</f>
        <v>0</v>
      </c>
      <c r="I24" s="114">
        <f>'乡镇一般预算支出-功能'!D1226</f>
        <v>0</v>
      </c>
      <c r="J24" s="128">
        <v>0</v>
      </c>
    </row>
    <row r="25" ht="19.5" customHeight="1" spans="1:10">
      <c r="A25" s="118"/>
      <c r="B25" s="118"/>
      <c r="C25" s="119"/>
      <c r="D25" s="119"/>
      <c r="E25" s="120"/>
      <c r="F25" s="112">
        <v>224</v>
      </c>
      <c r="G25" s="113" t="s">
        <v>25</v>
      </c>
      <c r="H25" s="114">
        <f>'乡镇一般预算支出-功能'!C1269</f>
        <v>40</v>
      </c>
      <c r="I25" s="114">
        <f>'乡镇一般预算支出-功能'!D1269</f>
        <v>70</v>
      </c>
      <c r="J25" s="128">
        <f t="shared" si="0"/>
        <v>75</v>
      </c>
    </row>
    <row r="26" ht="19.5" customHeight="1" spans="1:10">
      <c r="A26" s="118"/>
      <c r="B26" s="118"/>
      <c r="C26" s="119"/>
      <c r="D26" s="119"/>
      <c r="E26" s="120"/>
      <c r="F26" s="112">
        <v>227</v>
      </c>
      <c r="G26" s="113" t="s">
        <v>26</v>
      </c>
      <c r="H26" s="114">
        <f>'乡镇一般预算支出-功能'!C1325</f>
        <v>0</v>
      </c>
      <c r="I26" s="114">
        <f>'乡镇一般预算支出-功能'!D1325</f>
        <v>0</v>
      </c>
      <c r="J26" s="129">
        <v>0</v>
      </c>
    </row>
    <row r="27" ht="19.5" customHeight="1" spans="1:10">
      <c r="A27" s="118"/>
      <c r="B27" s="118"/>
      <c r="C27" s="119"/>
      <c r="D27" s="119"/>
      <c r="E27" s="120"/>
      <c r="F27" s="112">
        <v>229</v>
      </c>
      <c r="G27" s="113" t="s">
        <v>27</v>
      </c>
      <c r="H27" s="114">
        <f>'乡镇一般预算支出-功能'!C1326</f>
        <v>0</v>
      </c>
      <c r="I27" s="114">
        <f>'乡镇一般预算支出-功能'!D1326</f>
        <v>0</v>
      </c>
      <c r="J27" s="128">
        <v>0</v>
      </c>
    </row>
    <row r="28" ht="19.5" customHeight="1" spans="1:10">
      <c r="A28" s="118"/>
      <c r="B28" s="118"/>
      <c r="C28" s="119"/>
      <c r="D28" s="119"/>
      <c r="E28" s="120"/>
      <c r="F28" s="112">
        <v>232</v>
      </c>
      <c r="G28" s="113" t="s">
        <v>28</v>
      </c>
      <c r="H28" s="114">
        <f>'乡镇一般预算支出-功能'!C1331</f>
        <v>0</v>
      </c>
      <c r="I28" s="114">
        <f>'乡镇一般预算支出-功能'!D1331</f>
        <v>0</v>
      </c>
      <c r="J28" s="128">
        <v>0</v>
      </c>
    </row>
    <row r="29" ht="19.5" customHeight="1" spans="1:10">
      <c r="A29" s="118"/>
      <c r="B29" s="118"/>
      <c r="C29" s="119"/>
      <c r="D29" s="119"/>
      <c r="E29" s="120"/>
      <c r="F29" s="112">
        <v>233</v>
      </c>
      <c r="G29" s="113" t="s">
        <v>29</v>
      </c>
      <c r="H29" s="114">
        <f>'乡镇一般预算支出-功能'!C1339</f>
        <v>0</v>
      </c>
      <c r="I29" s="114">
        <f>'乡镇一般预算支出-功能'!D1339</f>
        <v>0</v>
      </c>
      <c r="J29" s="128">
        <v>0</v>
      </c>
    </row>
    <row r="30" ht="19.5" customHeight="1" spans="1:10">
      <c r="A30" s="118"/>
      <c r="B30" s="118"/>
      <c r="C30" s="119"/>
      <c r="D30" s="119"/>
      <c r="E30" s="120"/>
      <c r="F30" s="115" t="s">
        <v>30</v>
      </c>
      <c r="G30" s="118"/>
      <c r="H30" s="109">
        <f>'乡镇一般预算支出-功能'!C1343</f>
        <v>2027</v>
      </c>
      <c r="I30" s="109">
        <f>'乡镇一般预算支出-功能'!D1343</f>
        <v>2161</v>
      </c>
      <c r="J30" s="127">
        <f t="shared" si="0"/>
        <v>6.61075481006412</v>
      </c>
    </row>
    <row r="31" ht="19.5" customHeight="1" spans="1:10">
      <c r="A31" s="121"/>
      <c r="B31" s="121"/>
      <c r="C31" s="122"/>
      <c r="D31" s="122"/>
      <c r="E31" s="123"/>
      <c r="F31" s="115" t="s">
        <v>31</v>
      </c>
      <c r="G31" s="118"/>
      <c r="H31" s="109">
        <f>'乡镇一般预算支出-功能'!C1349</f>
        <v>0</v>
      </c>
      <c r="I31" s="109">
        <f>'乡镇一般预算支出-功能'!D1349</f>
        <v>0</v>
      </c>
      <c r="J31" s="127">
        <v>0</v>
      </c>
    </row>
    <row r="32" ht="19.5" customHeight="1" spans="1:10">
      <c r="A32" s="121"/>
      <c r="B32" s="121"/>
      <c r="C32" s="122"/>
      <c r="D32" s="122"/>
      <c r="E32" s="123"/>
      <c r="F32" s="115" t="s">
        <v>32</v>
      </c>
      <c r="G32" s="118"/>
      <c r="H32" s="109">
        <f>'乡镇一般预算支出-功能'!C1352</f>
        <v>0</v>
      </c>
      <c r="I32" s="109">
        <f>'乡镇一般预算支出-功能'!D1352</f>
        <v>0</v>
      </c>
      <c r="J32" s="127">
        <v>0</v>
      </c>
    </row>
    <row r="33" ht="19.5" customHeight="1" spans="1:10">
      <c r="A33" s="121"/>
      <c r="B33" s="121"/>
      <c r="C33" s="122"/>
      <c r="D33" s="122"/>
      <c r="E33" s="123"/>
      <c r="F33" s="115" t="s">
        <v>33</v>
      </c>
      <c r="G33" s="118"/>
      <c r="H33" s="109">
        <f>'乡镇一般预算支出-功能'!C1354</f>
        <v>0</v>
      </c>
      <c r="I33" s="109">
        <f>'乡镇一般预算支出-功能'!D1354</f>
        <v>0</v>
      </c>
      <c r="J33" s="127">
        <v>0</v>
      </c>
    </row>
    <row r="34" ht="19.5" customHeight="1" spans="1:10">
      <c r="A34" s="98" t="s">
        <v>34</v>
      </c>
      <c r="B34" s="100"/>
      <c r="C34" s="124">
        <f>C6+C9+C13+C14+C15+C16</f>
        <v>18983</v>
      </c>
      <c r="D34" s="124">
        <f>D6+D9+D13+D14+D15+D16</f>
        <v>20654</v>
      </c>
      <c r="E34" s="107">
        <f>(D34/C34-1)*100</f>
        <v>8.80261286414159</v>
      </c>
      <c r="F34" s="98" t="s">
        <v>35</v>
      </c>
      <c r="G34" s="100"/>
      <c r="H34" s="124">
        <f>H6+H30+H31+H32+H33</f>
        <v>18983</v>
      </c>
      <c r="I34" s="124">
        <f>I6+I30+I31+I32+I33</f>
        <v>20654</v>
      </c>
      <c r="J34" s="127">
        <f t="shared" si="0"/>
        <v>8.80261286414159</v>
      </c>
    </row>
  </sheetData>
  <mergeCells count="5">
    <mergeCell ref="A2:J2"/>
    <mergeCell ref="A4:E4"/>
    <mergeCell ref="F4:J4"/>
    <mergeCell ref="A34:B34"/>
    <mergeCell ref="F34:G34"/>
  </mergeCells>
  <pageMargins left="0.700694444444445" right="0.700694444444445" top="0.751388888888889" bottom="0.751388888888889" header="0.298611111111111" footer="0.298611111111111"/>
  <pageSetup paperSize="9" scale="91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0"/>
  <sheetViews>
    <sheetView topLeftCell="A7" workbookViewId="0">
      <selection activeCell="H27" sqref="H27"/>
    </sheetView>
  </sheetViews>
  <sheetFormatPr defaultColWidth="9" defaultRowHeight="13.5" outlineLevelCol="7"/>
  <cols>
    <col min="1" max="1" width="11.1238938053097" customWidth="1"/>
    <col min="2" max="2" width="48.1238938053097" customWidth="1"/>
    <col min="3" max="3" width="12.1238938053097" customWidth="1"/>
    <col min="4" max="4" width="12.2566371681416" customWidth="1"/>
    <col min="5" max="5" width="11.6283185840708" customWidth="1"/>
    <col min="6" max="6" width="12.8761061946903" customWidth="1"/>
    <col min="8" max="8" width="9.50442477876106" customWidth="1"/>
  </cols>
  <sheetData>
    <row r="1" ht="15.75" customHeight="1" spans="1:4">
      <c r="A1" s="4" t="s">
        <v>36</v>
      </c>
      <c r="B1" s="5"/>
      <c r="C1" s="72"/>
      <c r="D1" s="73"/>
    </row>
    <row r="2" ht="31.5" customHeight="1" spans="1:6">
      <c r="A2" s="9" t="s">
        <v>37</v>
      </c>
      <c r="B2" s="9"/>
      <c r="C2" s="9"/>
      <c r="D2" s="9"/>
      <c r="E2" s="9"/>
      <c r="F2" s="9"/>
    </row>
    <row r="3" ht="24.75" customHeight="1" spans="1:6">
      <c r="A3" s="5"/>
      <c r="B3" s="5"/>
      <c r="C3" s="72"/>
      <c r="D3" s="74"/>
      <c r="F3" s="74" t="s">
        <v>38</v>
      </c>
    </row>
    <row r="4" ht="28.5" customHeight="1" spans="1:6">
      <c r="A4" s="75" t="s">
        <v>7</v>
      </c>
      <c r="B4" s="75" t="s">
        <v>8</v>
      </c>
      <c r="C4" s="50" t="s">
        <v>9</v>
      </c>
      <c r="D4" s="50" t="s">
        <v>10</v>
      </c>
      <c r="E4" s="50" t="s">
        <v>39</v>
      </c>
      <c r="F4" s="51" t="s">
        <v>11</v>
      </c>
    </row>
    <row r="5" ht="18.75" customHeight="1" spans="1:6">
      <c r="A5" s="76" t="s">
        <v>12</v>
      </c>
      <c r="B5" s="76"/>
      <c r="C5" s="77">
        <f>C6+C21</f>
        <v>12441</v>
      </c>
      <c r="D5" s="77">
        <f>D6+D21</f>
        <v>14036</v>
      </c>
      <c r="E5" s="53">
        <f>D5-C5</f>
        <v>1595</v>
      </c>
      <c r="F5" s="20">
        <f>IF(C5&lt;&gt;0,E5/C5*100," ")</f>
        <v>12.8205128205128</v>
      </c>
    </row>
    <row r="6" ht="18.75" customHeight="1" spans="1:8">
      <c r="A6" s="52">
        <v>101</v>
      </c>
      <c r="B6" s="76" t="s">
        <v>14</v>
      </c>
      <c r="C6" s="77">
        <f>SUM(C7:C20)</f>
        <v>9428</v>
      </c>
      <c r="D6" s="77">
        <f>SUBTOTAL(9,D7:D20)</f>
        <v>10242</v>
      </c>
      <c r="E6" s="53">
        <f t="shared" ref="E6:E68" si="0">D6-C6</f>
        <v>814</v>
      </c>
      <c r="F6" s="20">
        <f t="shared" ref="F6:F68" si="1">IF(C6&lt;&gt;0,E6/C6*100," ")</f>
        <v>8.63385659736954</v>
      </c>
      <c r="H6" s="78"/>
    </row>
    <row r="7" ht="18.75" customHeight="1" spans="1:8">
      <c r="A7" s="79">
        <v>10101</v>
      </c>
      <c r="B7" s="80" t="s">
        <v>40</v>
      </c>
      <c r="C7" s="81">
        <v>4887</v>
      </c>
      <c r="D7" s="81">
        <v>4924</v>
      </c>
      <c r="E7" s="57">
        <f t="shared" si="0"/>
        <v>37</v>
      </c>
      <c r="F7" s="27">
        <f t="shared" si="1"/>
        <v>0.757110701862083</v>
      </c>
      <c r="H7" s="82"/>
    </row>
    <row r="8" ht="18.75" customHeight="1" spans="1:8">
      <c r="A8" s="79">
        <v>10104</v>
      </c>
      <c r="B8" s="80" t="s">
        <v>41</v>
      </c>
      <c r="C8" s="81">
        <v>1402</v>
      </c>
      <c r="D8" s="81">
        <v>1465</v>
      </c>
      <c r="E8" s="57">
        <f t="shared" si="0"/>
        <v>63</v>
      </c>
      <c r="F8" s="27">
        <f t="shared" si="1"/>
        <v>4.49358059914408</v>
      </c>
      <c r="H8" s="82"/>
    </row>
    <row r="9" ht="18.75" customHeight="1" spans="1:8">
      <c r="A9" s="79">
        <v>10106</v>
      </c>
      <c r="B9" s="80" t="s">
        <v>42</v>
      </c>
      <c r="C9" s="81">
        <v>261</v>
      </c>
      <c r="D9" s="81">
        <v>220</v>
      </c>
      <c r="E9" s="57">
        <f t="shared" si="0"/>
        <v>-41</v>
      </c>
      <c r="F9" s="27">
        <f t="shared" si="1"/>
        <v>-15.7088122605364</v>
      </c>
      <c r="H9" s="82"/>
    </row>
    <row r="10" ht="18.75" customHeight="1" spans="1:8">
      <c r="A10" s="79">
        <v>10107</v>
      </c>
      <c r="B10" s="80" t="s">
        <v>43</v>
      </c>
      <c r="C10" s="81">
        <v>342</v>
      </c>
      <c r="D10" s="81">
        <v>12</v>
      </c>
      <c r="E10" s="57">
        <f t="shared" si="0"/>
        <v>-330</v>
      </c>
      <c r="F10" s="27">
        <f t="shared" si="1"/>
        <v>-96.4912280701754</v>
      </c>
      <c r="H10" s="82"/>
    </row>
    <row r="11" ht="18.75" customHeight="1" spans="1:8">
      <c r="A11" s="79">
        <v>10109</v>
      </c>
      <c r="B11" s="80" t="s">
        <v>44</v>
      </c>
      <c r="C11" s="81">
        <v>868</v>
      </c>
      <c r="D11" s="81">
        <v>990</v>
      </c>
      <c r="E11" s="57">
        <f t="shared" si="0"/>
        <v>122</v>
      </c>
      <c r="F11" s="27">
        <f t="shared" si="1"/>
        <v>14.0552995391705</v>
      </c>
      <c r="H11" s="82"/>
    </row>
    <row r="12" ht="18.75" customHeight="1" spans="1:8">
      <c r="A12" s="79">
        <v>10110</v>
      </c>
      <c r="B12" s="80" t="s">
        <v>45</v>
      </c>
      <c r="C12" s="81">
        <v>686</v>
      </c>
      <c r="D12" s="81">
        <v>980</v>
      </c>
      <c r="E12" s="57">
        <f t="shared" si="0"/>
        <v>294</v>
      </c>
      <c r="F12" s="27">
        <f t="shared" si="1"/>
        <v>42.8571428571429</v>
      </c>
      <c r="H12" s="82"/>
    </row>
    <row r="13" ht="18.75" customHeight="1" spans="1:8">
      <c r="A13" s="79">
        <v>10111</v>
      </c>
      <c r="B13" s="80" t="s">
        <v>46</v>
      </c>
      <c r="C13" s="81">
        <v>364</v>
      </c>
      <c r="D13" s="81">
        <v>350</v>
      </c>
      <c r="E13" s="57">
        <f t="shared" si="0"/>
        <v>-14</v>
      </c>
      <c r="F13" s="27">
        <f t="shared" si="1"/>
        <v>-3.84615384615385</v>
      </c>
      <c r="H13" s="82"/>
    </row>
    <row r="14" ht="18.75" customHeight="1" spans="1:8">
      <c r="A14" s="79">
        <v>10112</v>
      </c>
      <c r="B14" s="80" t="s">
        <v>47</v>
      </c>
      <c r="C14" s="81">
        <v>367</v>
      </c>
      <c r="D14" s="81">
        <v>650</v>
      </c>
      <c r="E14" s="57">
        <f t="shared" si="0"/>
        <v>283</v>
      </c>
      <c r="F14" s="27">
        <f t="shared" si="1"/>
        <v>77.1117166212534</v>
      </c>
      <c r="H14" s="82"/>
    </row>
    <row r="15" ht="18.75" customHeight="1" spans="1:8">
      <c r="A15" s="79">
        <v>10113</v>
      </c>
      <c r="B15" s="80" t="s">
        <v>48</v>
      </c>
      <c r="C15" s="81">
        <v>231</v>
      </c>
      <c r="D15" s="81">
        <v>630</v>
      </c>
      <c r="E15" s="57">
        <f t="shared" si="0"/>
        <v>399</v>
      </c>
      <c r="F15" s="27">
        <f t="shared" si="1"/>
        <v>172.727272727273</v>
      </c>
      <c r="H15" s="82"/>
    </row>
    <row r="16" ht="18.75" customHeight="1" spans="1:8">
      <c r="A16" s="79">
        <v>10114</v>
      </c>
      <c r="B16" s="80" t="s">
        <v>49</v>
      </c>
      <c r="C16" s="81">
        <v>1</v>
      </c>
      <c r="D16" s="81">
        <v>1</v>
      </c>
      <c r="E16" s="57">
        <f t="shared" si="0"/>
        <v>0</v>
      </c>
      <c r="F16" s="27">
        <f t="shared" si="1"/>
        <v>0</v>
      </c>
      <c r="H16" s="82"/>
    </row>
    <row r="17" ht="18.75" hidden="1" customHeight="1" spans="1:8">
      <c r="A17" s="79">
        <v>10118</v>
      </c>
      <c r="B17" s="80" t="s">
        <v>50</v>
      </c>
      <c r="C17" s="81">
        <v>0</v>
      </c>
      <c r="D17" s="81">
        <v>0</v>
      </c>
      <c r="E17" s="57">
        <f t="shared" si="0"/>
        <v>0</v>
      </c>
      <c r="F17" s="27" t="str">
        <f t="shared" si="1"/>
        <v> </v>
      </c>
      <c r="H17" s="82"/>
    </row>
    <row r="18" ht="18.75" hidden="1" customHeight="1" spans="1:8">
      <c r="A18" s="79">
        <v>10119</v>
      </c>
      <c r="B18" s="80" t="s">
        <v>51</v>
      </c>
      <c r="C18" s="81">
        <v>0</v>
      </c>
      <c r="D18" s="81">
        <v>0</v>
      </c>
      <c r="E18" s="57">
        <f t="shared" si="0"/>
        <v>0</v>
      </c>
      <c r="F18" s="27" t="str">
        <f t="shared" si="1"/>
        <v> </v>
      </c>
      <c r="H18" s="82"/>
    </row>
    <row r="19" ht="18.75" customHeight="1" spans="1:8">
      <c r="A19" s="79">
        <v>10121</v>
      </c>
      <c r="B19" s="80" t="s">
        <v>52</v>
      </c>
      <c r="C19" s="81">
        <v>19</v>
      </c>
      <c r="D19" s="81">
        <v>20</v>
      </c>
      <c r="E19" s="57">
        <f t="shared" si="0"/>
        <v>1</v>
      </c>
      <c r="F19" s="27">
        <f t="shared" si="1"/>
        <v>5.26315789473684</v>
      </c>
      <c r="H19" s="82"/>
    </row>
    <row r="20" ht="18.75" hidden="1" customHeight="1" spans="1:8">
      <c r="A20" s="79">
        <v>10199</v>
      </c>
      <c r="B20" s="80" t="s">
        <v>53</v>
      </c>
      <c r="C20" s="81">
        <v>0</v>
      </c>
      <c r="D20" s="81">
        <v>0</v>
      </c>
      <c r="E20" s="57">
        <f t="shared" si="0"/>
        <v>0</v>
      </c>
      <c r="F20" s="27" t="str">
        <f t="shared" si="1"/>
        <v> </v>
      </c>
      <c r="H20" s="82"/>
    </row>
    <row r="21" ht="18.75" customHeight="1" spans="1:6">
      <c r="A21" s="52">
        <v>103</v>
      </c>
      <c r="B21" s="76" t="s">
        <v>15</v>
      </c>
      <c r="C21" s="77">
        <f>SUM(C22:C29)</f>
        <v>3013</v>
      </c>
      <c r="D21" s="77">
        <f>SUBTOTAL(9,D22:D29)</f>
        <v>3794</v>
      </c>
      <c r="E21" s="53">
        <f t="shared" si="0"/>
        <v>781</v>
      </c>
      <c r="F21" s="20">
        <f t="shared" si="1"/>
        <v>25.9210089611683</v>
      </c>
    </row>
    <row r="22" ht="18.75" customHeight="1" spans="1:6">
      <c r="A22" s="79">
        <v>10302</v>
      </c>
      <c r="B22" s="80" t="s">
        <v>54</v>
      </c>
      <c r="C22" s="81"/>
      <c r="D22" s="81">
        <v>294</v>
      </c>
      <c r="E22" s="57">
        <f t="shared" si="0"/>
        <v>294</v>
      </c>
      <c r="F22" s="27" t="str">
        <f t="shared" si="1"/>
        <v> </v>
      </c>
    </row>
    <row r="23" ht="18.75" customHeight="1" spans="1:6">
      <c r="A23" s="79">
        <v>10304</v>
      </c>
      <c r="B23" s="80" t="s">
        <v>55</v>
      </c>
      <c r="C23" s="81">
        <v>150</v>
      </c>
      <c r="D23" s="81">
        <v>80</v>
      </c>
      <c r="E23" s="57">
        <f t="shared" si="0"/>
        <v>-70</v>
      </c>
      <c r="F23" s="27">
        <f t="shared" si="1"/>
        <v>-46.6666666666667</v>
      </c>
    </row>
    <row r="24" ht="18.75" customHeight="1" spans="1:6">
      <c r="A24" s="79">
        <v>10305</v>
      </c>
      <c r="B24" s="80" t="s">
        <v>56</v>
      </c>
      <c r="C24" s="81">
        <v>2</v>
      </c>
      <c r="D24" s="81">
        <v>2</v>
      </c>
      <c r="E24" s="57">
        <f t="shared" si="0"/>
        <v>0</v>
      </c>
      <c r="F24" s="27">
        <f t="shared" si="1"/>
        <v>0</v>
      </c>
    </row>
    <row r="25" ht="18.75" hidden="1" customHeight="1" spans="1:6">
      <c r="A25" s="79">
        <v>10306</v>
      </c>
      <c r="B25" s="80" t="s">
        <v>57</v>
      </c>
      <c r="C25" s="81"/>
      <c r="D25" s="81">
        <v>0</v>
      </c>
      <c r="E25" s="57">
        <f t="shared" si="0"/>
        <v>0</v>
      </c>
      <c r="F25" s="27" t="str">
        <f t="shared" si="1"/>
        <v> </v>
      </c>
    </row>
    <row r="26" ht="18.75" customHeight="1" spans="1:6">
      <c r="A26" s="79">
        <v>10307</v>
      </c>
      <c r="B26" s="80" t="s">
        <v>58</v>
      </c>
      <c r="C26" s="81">
        <v>2846</v>
      </c>
      <c r="D26" s="81">
        <v>3388</v>
      </c>
      <c r="E26" s="57">
        <f t="shared" si="0"/>
        <v>542</v>
      </c>
      <c r="F26" s="27">
        <f t="shared" si="1"/>
        <v>19.0442726633872</v>
      </c>
    </row>
    <row r="27" ht="18.75" customHeight="1" spans="1:6">
      <c r="A27" s="79">
        <v>10308</v>
      </c>
      <c r="B27" s="80" t="s">
        <v>59</v>
      </c>
      <c r="C27" s="81">
        <v>15</v>
      </c>
      <c r="D27" s="81">
        <v>30</v>
      </c>
      <c r="E27" s="57">
        <f t="shared" si="0"/>
        <v>15</v>
      </c>
      <c r="F27" s="27">
        <f t="shared" si="1"/>
        <v>100</v>
      </c>
    </row>
    <row r="28" ht="18.75" hidden="1" customHeight="1" spans="1:6">
      <c r="A28" s="79">
        <v>10309</v>
      </c>
      <c r="B28" s="80" t="s">
        <v>60</v>
      </c>
      <c r="C28" s="81"/>
      <c r="D28" s="81">
        <v>0</v>
      </c>
      <c r="E28" s="57">
        <f t="shared" si="0"/>
        <v>0</v>
      </c>
      <c r="F28" s="27" t="str">
        <f t="shared" si="1"/>
        <v> </v>
      </c>
    </row>
    <row r="29" ht="18.75" hidden="1" customHeight="1" spans="1:6">
      <c r="A29" s="79">
        <v>10399</v>
      </c>
      <c r="B29" s="80" t="s">
        <v>61</v>
      </c>
      <c r="C29" s="81"/>
      <c r="D29" s="81">
        <v>0</v>
      </c>
      <c r="E29" s="57">
        <f t="shared" si="0"/>
        <v>0</v>
      </c>
      <c r="F29" s="27" t="str">
        <f t="shared" si="1"/>
        <v> </v>
      </c>
    </row>
    <row r="30" ht="18.75" customHeight="1" spans="1:6">
      <c r="A30" s="52" t="s">
        <v>17</v>
      </c>
      <c r="B30" s="76"/>
      <c r="C30" s="77">
        <f>C31+C37+C58</f>
        <v>6542</v>
      </c>
      <c r="D30" s="77">
        <f>D31+D37+D58</f>
        <v>6618</v>
      </c>
      <c r="E30" s="53">
        <f t="shared" si="0"/>
        <v>76</v>
      </c>
      <c r="F30" s="20">
        <f t="shared" si="1"/>
        <v>1.16172424335066</v>
      </c>
    </row>
    <row r="31" ht="18.75" customHeight="1" spans="1:8">
      <c r="A31" s="52">
        <v>11001</v>
      </c>
      <c r="B31" s="76" t="s">
        <v>18</v>
      </c>
      <c r="C31" s="77">
        <f>SUM(C32:C36)</f>
        <v>296</v>
      </c>
      <c r="D31" s="77">
        <f>SUM(D32:D36)</f>
        <v>300</v>
      </c>
      <c r="E31" s="53">
        <f t="shared" si="0"/>
        <v>4</v>
      </c>
      <c r="F31" s="20">
        <f t="shared" si="1"/>
        <v>1.35135135135135</v>
      </c>
      <c r="H31" s="82"/>
    </row>
    <row r="32" ht="18.75" hidden="1" customHeight="1" spans="1:8">
      <c r="A32" s="79">
        <v>1100102</v>
      </c>
      <c r="B32" s="83" t="s">
        <v>62</v>
      </c>
      <c r="C32" s="81"/>
      <c r="D32" s="81"/>
      <c r="E32" s="57">
        <f t="shared" si="0"/>
        <v>0</v>
      </c>
      <c r="F32" s="27" t="str">
        <f t="shared" si="1"/>
        <v> </v>
      </c>
      <c r="H32" s="82"/>
    </row>
    <row r="33" ht="18.75" hidden="1" customHeight="1" spans="1:8">
      <c r="A33" s="79">
        <v>1100103</v>
      </c>
      <c r="B33" s="83" t="s">
        <v>63</v>
      </c>
      <c r="C33" s="81"/>
      <c r="D33" s="81"/>
      <c r="E33" s="57">
        <f t="shared" si="0"/>
        <v>0</v>
      </c>
      <c r="F33" s="27" t="str">
        <f t="shared" si="1"/>
        <v> </v>
      </c>
      <c r="H33" s="82"/>
    </row>
    <row r="34" ht="18.75" hidden="1" customHeight="1" spans="1:8">
      <c r="A34" s="79">
        <v>1100104</v>
      </c>
      <c r="B34" s="83" t="s">
        <v>64</v>
      </c>
      <c r="C34" s="81"/>
      <c r="D34" s="81"/>
      <c r="E34" s="57">
        <f t="shared" si="0"/>
        <v>0</v>
      </c>
      <c r="F34" s="27" t="str">
        <f t="shared" si="1"/>
        <v> </v>
      </c>
      <c r="H34" s="82"/>
    </row>
    <row r="35" ht="18.75" hidden="1" customHeight="1" spans="1:8">
      <c r="A35" s="79">
        <v>1100106</v>
      </c>
      <c r="B35" s="83" t="s">
        <v>65</v>
      </c>
      <c r="C35" s="81"/>
      <c r="D35" s="81"/>
      <c r="E35" s="57">
        <f t="shared" si="0"/>
        <v>0</v>
      </c>
      <c r="F35" s="27" t="str">
        <f t="shared" si="1"/>
        <v> </v>
      </c>
      <c r="H35" s="82"/>
    </row>
    <row r="36" ht="18.75" customHeight="1" spans="1:8">
      <c r="A36" s="84">
        <v>1100199</v>
      </c>
      <c r="B36" s="84" t="s">
        <v>66</v>
      </c>
      <c r="C36" s="81">
        <v>296</v>
      </c>
      <c r="D36" s="81">
        <v>300</v>
      </c>
      <c r="E36" s="57">
        <f t="shared" si="0"/>
        <v>4</v>
      </c>
      <c r="F36" s="27">
        <f t="shared" si="1"/>
        <v>1.35135135135135</v>
      </c>
      <c r="H36" s="82"/>
    </row>
    <row r="37" ht="18.75" customHeight="1" spans="1:8">
      <c r="A37" s="52">
        <v>11002</v>
      </c>
      <c r="B37" s="76" t="s">
        <v>19</v>
      </c>
      <c r="C37" s="77">
        <f>SUM(C38:C57)</f>
        <v>3557</v>
      </c>
      <c r="D37" s="77">
        <f>SUM(D38:D57)</f>
        <v>3618</v>
      </c>
      <c r="E37" s="53">
        <f t="shared" si="0"/>
        <v>61</v>
      </c>
      <c r="F37" s="20">
        <f t="shared" si="1"/>
        <v>1.71492831037391</v>
      </c>
      <c r="H37" s="82"/>
    </row>
    <row r="38" ht="18.75" hidden="1" customHeight="1" spans="1:8">
      <c r="A38" s="79">
        <v>1100202</v>
      </c>
      <c r="B38" s="83" t="s">
        <v>67</v>
      </c>
      <c r="C38" s="81"/>
      <c r="D38" s="81"/>
      <c r="E38" s="57">
        <f t="shared" si="0"/>
        <v>0</v>
      </c>
      <c r="F38" s="27" t="str">
        <f t="shared" si="1"/>
        <v> </v>
      </c>
      <c r="H38" s="82"/>
    </row>
    <row r="39" ht="18.75" hidden="1" customHeight="1" spans="1:8">
      <c r="A39" s="79">
        <v>1100207</v>
      </c>
      <c r="B39" s="83" t="s">
        <v>68</v>
      </c>
      <c r="C39" s="81"/>
      <c r="D39" s="81"/>
      <c r="E39" s="57">
        <f t="shared" si="0"/>
        <v>0</v>
      </c>
      <c r="F39" s="27" t="str">
        <f t="shared" si="1"/>
        <v> </v>
      </c>
      <c r="H39" s="82"/>
    </row>
    <row r="40" ht="18.75" hidden="1" customHeight="1" spans="1:8">
      <c r="A40" s="85">
        <v>1100208</v>
      </c>
      <c r="B40" s="86" t="s">
        <v>69</v>
      </c>
      <c r="C40" s="81"/>
      <c r="D40" s="81"/>
      <c r="E40" s="57">
        <f t="shared" si="0"/>
        <v>0</v>
      </c>
      <c r="F40" s="27" t="str">
        <f t="shared" si="1"/>
        <v> </v>
      </c>
      <c r="H40" s="82"/>
    </row>
    <row r="41" ht="18.75" hidden="1" customHeight="1" spans="1:8">
      <c r="A41" s="84">
        <v>1100214</v>
      </c>
      <c r="B41" s="87" t="s">
        <v>70</v>
      </c>
      <c r="C41" s="81"/>
      <c r="D41" s="81"/>
      <c r="E41" s="57">
        <f t="shared" si="0"/>
        <v>0</v>
      </c>
      <c r="F41" s="27" t="str">
        <f t="shared" si="1"/>
        <v> </v>
      </c>
      <c r="H41" s="82"/>
    </row>
    <row r="42" ht="18.75" customHeight="1" spans="1:8">
      <c r="A42" s="84">
        <v>1100221</v>
      </c>
      <c r="B42" s="87" t="s">
        <v>71</v>
      </c>
      <c r="C42" s="81">
        <v>24</v>
      </c>
      <c r="D42" s="81">
        <v>38</v>
      </c>
      <c r="E42" s="57">
        <f t="shared" si="0"/>
        <v>14</v>
      </c>
      <c r="F42" s="27">
        <f t="shared" si="1"/>
        <v>58.3333333333333</v>
      </c>
      <c r="H42" s="82"/>
    </row>
    <row r="43" ht="18.75" hidden="1" customHeight="1" spans="1:8">
      <c r="A43" s="84">
        <v>1100222</v>
      </c>
      <c r="B43" s="87" t="s">
        <v>72</v>
      </c>
      <c r="C43" s="81"/>
      <c r="D43" s="81"/>
      <c r="E43" s="57">
        <f t="shared" si="0"/>
        <v>0</v>
      </c>
      <c r="F43" s="27" t="str">
        <f t="shared" si="1"/>
        <v> </v>
      </c>
      <c r="H43" s="82"/>
    </row>
    <row r="44" ht="18.75" hidden="1" customHeight="1" spans="1:8">
      <c r="A44" s="84">
        <v>1100223</v>
      </c>
      <c r="B44" s="87" t="s">
        <v>73</v>
      </c>
      <c r="C44" s="81"/>
      <c r="D44" s="81"/>
      <c r="E44" s="57">
        <f t="shared" si="0"/>
        <v>0</v>
      </c>
      <c r="F44" s="27" t="str">
        <f t="shared" si="1"/>
        <v> </v>
      </c>
      <c r="H44" s="82"/>
    </row>
    <row r="45" ht="18.75" hidden="1" customHeight="1" spans="1:8">
      <c r="A45" s="84">
        <v>1100224</v>
      </c>
      <c r="B45" s="87" t="s">
        <v>74</v>
      </c>
      <c r="C45" s="81"/>
      <c r="D45" s="81"/>
      <c r="E45" s="57">
        <f t="shared" si="0"/>
        <v>0</v>
      </c>
      <c r="F45" s="27" t="str">
        <f t="shared" si="1"/>
        <v> </v>
      </c>
      <c r="H45" s="82"/>
    </row>
    <row r="46" ht="18.75" hidden="1" customHeight="1" spans="1:8">
      <c r="A46" s="84">
        <v>1100227</v>
      </c>
      <c r="B46" s="87" t="s">
        <v>75</v>
      </c>
      <c r="C46" s="81"/>
      <c r="D46" s="81"/>
      <c r="E46" s="57">
        <f t="shared" si="0"/>
        <v>0</v>
      </c>
      <c r="F46" s="27" t="str">
        <f t="shared" si="1"/>
        <v> </v>
      </c>
      <c r="H46" s="82"/>
    </row>
    <row r="47" ht="18.75" hidden="1" customHeight="1" spans="1:8">
      <c r="A47" s="84">
        <v>1100231</v>
      </c>
      <c r="B47" s="87" t="s">
        <v>76</v>
      </c>
      <c r="C47" s="81"/>
      <c r="D47" s="81"/>
      <c r="E47" s="57">
        <f t="shared" si="0"/>
        <v>0</v>
      </c>
      <c r="F47" s="27" t="str">
        <f t="shared" si="1"/>
        <v> </v>
      </c>
      <c r="H47" s="82"/>
    </row>
    <row r="48" ht="18.75" hidden="1" customHeight="1" spans="1:8">
      <c r="A48" s="84">
        <v>1100244</v>
      </c>
      <c r="B48" s="87" t="s">
        <v>77</v>
      </c>
      <c r="C48" s="81"/>
      <c r="D48" s="81"/>
      <c r="E48" s="57">
        <f t="shared" si="0"/>
        <v>0</v>
      </c>
      <c r="F48" s="27" t="str">
        <f t="shared" si="1"/>
        <v> </v>
      </c>
      <c r="H48" s="82"/>
    </row>
    <row r="49" ht="18.75" hidden="1" customHeight="1" spans="1:8">
      <c r="A49" s="84">
        <v>1100245</v>
      </c>
      <c r="B49" s="87" t="s">
        <v>78</v>
      </c>
      <c r="C49" s="81"/>
      <c r="D49" s="81"/>
      <c r="E49" s="57">
        <f t="shared" si="0"/>
        <v>0</v>
      </c>
      <c r="F49" s="27" t="str">
        <f t="shared" si="1"/>
        <v> </v>
      </c>
      <c r="H49" s="82"/>
    </row>
    <row r="50" ht="18.75" hidden="1" customHeight="1" spans="1:8">
      <c r="A50" s="84">
        <v>1100247</v>
      </c>
      <c r="B50" s="87" t="s">
        <v>79</v>
      </c>
      <c r="C50" s="81"/>
      <c r="D50" s="81"/>
      <c r="E50" s="57">
        <f t="shared" si="0"/>
        <v>0</v>
      </c>
      <c r="F50" s="27" t="str">
        <f t="shared" si="1"/>
        <v> </v>
      </c>
      <c r="H50" s="82"/>
    </row>
    <row r="51" ht="18.75" hidden="1" customHeight="1" spans="1:8">
      <c r="A51" s="84">
        <v>1100248</v>
      </c>
      <c r="B51" s="87" t="s">
        <v>80</v>
      </c>
      <c r="C51" s="81"/>
      <c r="D51" s="81"/>
      <c r="E51" s="57">
        <f t="shared" si="0"/>
        <v>0</v>
      </c>
      <c r="F51" s="27" t="str">
        <f t="shared" si="1"/>
        <v> </v>
      </c>
      <c r="H51" s="82"/>
    </row>
    <row r="52" ht="18.75" hidden="1" customHeight="1" spans="1:8">
      <c r="A52" s="84">
        <v>1100249</v>
      </c>
      <c r="B52" s="87" t="s">
        <v>81</v>
      </c>
      <c r="C52" s="81"/>
      <c r="D52" s="81"/>
      <c r="E52" s="57">
        <f t="shared" si="0"/>
        <v>0</v>
      </c>
      <c r="F52" s="27" t="str">
        <f t="shared" si="1"/>
        <v> </v>
      </c>
      <c r="H52" s="82"/>
    </row>
    <row r="53" ht="18.75" hidden="1" customHeight="1" spans="1:8">
      <c r="A53" s="84">
        <v>1100250</v>
      </c>
      <c r="B53" s="87" t="s">
        <v>82</v>
      </c>
      <c r="C53" s="81"/>
      <c r="D53" s="81"/>
      <c r="E53" s="57">
        <f t="shared" si="0"/>
        <v>0</v>
      </c>
      <c r="F53" s="27" t="str">
        <f t="shared" si="1"/>
        <v> </v>
      </c>
      <c r="H53" s="82"/>
    </row>
    <row r="54" ht="18.75" hidden="1" customHeight="1" spans="1:8">
      <c r="A54" s="84">
        <v>1100252</v>
      </c>
      <c r="B54" s="87" t="s">
        <v>83</v>
      </c>
      <c r="C54" s="81"/>
      <c r="D54" s="81"/>
      <c r="E54" s="57">
        <f t="shared" si="0"/>
        <v>0</v>
      </c>
      <c r="F54" s="27" t="str">
        <f t="shared" si="1"/>
        <v> </v>
      </c>
      <c r="H54" s="82"/>
    </row>
    <row r="55" ht="18.75" hidden="1" customHeight="1" spans="1:8">
      <c r="A55" s="84">
        <v>1100253</v>
      </c>
      <c r="B55" s="87" t="s">
        <v>84</v>
      </c>
      <c r="C55" s="81"/>
      <c r="D55" s="81"/>
      <c r="E55" s="57">
        <f t="shared" si="0"/>
        <v>0</v>
      </c>
      <c r="F55" s="27" t="str">
        <f t="shared" si="1"/>
        <v> </v>
      </c>
      <c r="H55" s="82"/>
    </row>
    <row r="56" ht="18.75" hidden="1" customHeight="1" spans="1:8">
      <c r="A56" s="84">
        <v>1100258</v>
      </c>
      <c r="B56" s="87" t="s">
        <v>85</v>
      </c>
      <c r="C56" s="77"/>
      <c r="D56" s="77"/>
      <c r="E56" s="57">
        <f t="shared" si="0"/>
        <v>0</v>
      </c>
      <c r="F56" s="27" t="str">
        <f t="shared" si="1"/>
        <v> </v>
      </c>
      <c r="H56" s="82"/>
    </row>
    <row r="57" ht="18.75" customHeight="1" spans="1:8">
      <c r="A57" s="84">
        <v>1100299</v>
      </c>
      <c r="B57" s="87" t="s">
        <v>86</v>
      </c>
      <c r="C57" s="81">
        <v>3533</v>
      </c>
      <c r="D57" s="81">
        <v>3580</v>
      </c>
      <c r="E57" s="57">
        <f t="shared" si="0"/>
        <v>47</v>
      </c>
      <c r="F57" s="27">
        <f t="shared" si="1"/>
        <v>1.33031418058307</v>
      </c>
      <c r="H57" s="82"/>
    </row>
    <row r="58" ht="18.75" customHeight="1" spans="1:8">
      <c r="A58" s="88">
        <v>11003</v>
      </c>
      <c r="B58" s="88" t="s">
        <v>20</v>
      </c>
      <c r="C58" s="77">
        <v>2689</v>
      </c>
      <c r="D58" s="77">
        <v>2700</v>
      </c>
      <c r="E58" s="53">
        <f t="shared" si="0"/>
        <v>11</v>
      </c>
      <c r="F58" s="20">
        <f t="shared" si="1"/>
        <v>0.409074005206396</v>
      </c>
      <c r="H58" s="82"/>
    </row>
    <row r="59" ht="18.75" customHeight="1" spans="1:6">
      <c r="A59" s="88" t="s">
        <v>21</v>
      </c>
      <c r="B59" s="88"/>
      <c r="C59" s="77">
        <f>C60</f>
        <v>0</v>
      </c>
      <c r="D59" s="77">
        <f>D60</f>
        <v>0</v>
      </c>
      <c r="E59" s="53">
        <f t="shared" si="0"/>
        <v>0</v>
      </c>
      <c r="F59" s="20">
        <v>0</v>
      </c>
    </row>
    <row r="60" ht="18.75" hidden="1" customHeight="1" spans="1:6">
      <c r="A60" s="88">
        <v>1101101</v>
      </c>
      <c r="B60" s="89" t="s">
        <v>87</v>
      </c>
      <c r="C60" s="77">
        <f>C61</f>
        <v>0</v>
      </c>
      <c r="D60" s="77">
        <f>D61</f>
        <v>0</v>
      </c>
      <c r="E60" s="53">
        <f t="shared" si="0"/>
        <v>0</v>
      </c>
      <c r="F60" s="20" t="str">
        <f t="shared" si="1"/>
        <v> </v>
      </c>
    </row>
    <row r="61" ht="18.75" hidden="1" customHeight="1" spans="1:6">
      <c r="A61" s="84">
        <v>110110101</v>
      </c>
      <c r="B61" s="90" t="s">
        <v>88</v>
      </c>
      <c r="C61" s="81"/>
      <c r="D61" s="81"/>
      <c r="E61" s="57">
        <f t="shared" si="0"/>
        <v>0</v>
      </c>
      <c r="F61" s="27" t="str">
        <f t="shared" si="1"/>
        <v> </v>
      </c>
    </row>
    <row r="62" ht="18.75" customHeight="1" spans="1:6">
      <c r="A62" s="88" t="s">
        <v>22</v>
      </c>
      <c r="B62" s="91"/>
      <c r="C62" s="77">
        <f>C63</f>
        <v>0</v>
      </c>
      <c r="D62" s="77">
        <f>D63</f>
        <v>0</v>
      </c>
      <c r="E62" s="53">
        <f t="shared" si="0"/>
        <v>0</v>
      </c>
      <c r="F62" s="20">
        <v>0</v>
      </c>
    </row>
    <row r="63" ht="18.75" hidden="1" customHeight="1" spans="1:6">
      <c r="A63" s="88">
        <v>11008</v>
      </c>
      <c r="B63" s="92" t="s">
        <v>89</v>
      </c>
      <c r="C63" s="81"/>
      <c r="D63" s="81"/>
      <c r="E63" s="57">
        <f t="shared" si="0"/>
        <v>0</v>
      </c>
      <c r="F63" s="27" t="str">
        <f t="shared" si="1"/>
        <v> </v>
      </c>
    </row>
    <row r="64" ht="18.75" customHeight="1" spans="1:6">
      <c r="A64" s="52" t="s">
        <v>23</v>
      </c>
      <c r="B64" s="76"/>
      <c r="C64" s="77">
        <f>C65</f>
        <v>0</v>
      </c>
      <c r="D64" s="77">
        <f>D65</f>
        <v>0</v>
      </c>
      <c r="E64" s="53">
        <f t="shared" si="0"/>
        <v>0</v>
      </c>
      <c r="F64" s="27">
        <v>0</v>
      </c>
    </row>
    <row r="65" ht="18.75" hidden="1" customHeight="1" spans="1:6">
      <c r="A65" s="52">
        <v>1100901</v>
      </c>
      <c r="B65" s="76" t="s">
        <v>90</v>
      </c>
      <c r="C65" s="77">
        <f>C66+C67</f>
        <v>0</v>
      </c>
      <c r="D65" s="77">
        <f>D66+D67</f>
        <v>0</v>
      </c>
      <c r="E65" s="53">
        <f t="shared" si="0"/>
        <v>0</v>
      </c>
      <c r="F65" s="20" t="str">
        <f t="shared" si="1"/>
        <v> </v>
      </c>
    </row>
    <row r="66" ht="18.75" hidden="1" customHeight="1" spans="1:6">
      <c r="A66" s="79">
        <v>110090102</v>
      </c>
      <c r="B66" s="80" t="s">
        <v>91</v>
      </c>
      <c r="C66" s="81"/>
      <c r="D66" s="81"/>
      <c r="E66" s="57">
        <f t="shared" si="0"/>
        <v>0</v>
      </c>
      <c r="F66" s="27" t="str">
        <f t="shared" si="1"/>
        <v> </v>
      </c>
    </row>
    <row r="67" ht="18.75" hidden="1" customHeight="1" spans="1:6">
      <c r="A67" s="79">
        <v>110090199</v>
      </c>
      <c r="B67" s="80" t="s">
        <v>92</v>
      </c>
      <c r="C67" s="81"/>
      <c r="D67" s="81"/>
      <c r="E67" s="57">
        <f t="shared" si="0"/>
        <v>0</v>
      </c>
      <c r="F67" s="27" t="str">
        <f t="shared" si="1"/>
        <v> </v>
      </c>
    </row>
    <row r="68" ht="18.75" customHeight="1" spans="1:6">
      <c r="A68" s="17" t="s">
        <v>24</v>
      </c>
      <c r="B68" s="18"/>
      <c r="C68" s="77">
        <f>C69</f>
        <v>0</v>
      </c>
      <c r="D68" s="77">
        <f>D69</f>
        <v>0</v>
      </c>
      <c r="E68" s="53">
        <f t="shared" si="0"/>
        <v>0</v>
      </c>
      <c r="F68" s="20">
        <v>0</v>
      </c>
    </row>
    <row r="69" ht="18.75" hidden="1" customHeight="1" spans="1:6">
      <c r="A69" s="79">
        <v>11015</v>
      </c>
      <c r="B69" s="80" t="s">
        <v>93</v>
      </c>
      <c r="C69" s="81"/>
      <c r="D69" s="81"/>
      <c r="E69" s="57">
        <f t="shared" ref="E69:E70" si="2">D69-C69</f>
        <v>0</v>
      </c>
      <c r="F69" s="20" t="str">
        <f t="shared" ref="F69:F70" si="3">IF(C69&lt;&gt;0,E69/C69*100," ")</f>
        <v> </v>
      </c>
    </row>
    <row r="70" ht="18.75" customHeight="1" spans="1:6">
      <c r="A70" s="39" t="s">
        <v>94</v>
      </c>
      <c r="B70" s="39"/>
      <c r="C70" s="77">
        <f>C5+C30+C59+C62+C64+C68</f>
        <v>18983</v>
      </c>
      <c r="D70" s="77">
        <f>D5+D30+D59+D62+D64+D68</f>
        <v>20654</v>
      </c>
      <c r="E70" s="53">
        <f t="shared" si="2"/>
        <v>1671</v>
      </c>
      <c r="F70" s="20">
        <f t="shared" si="3"/>
        <v>8.8026128641416</v>
      </c>
    </row>
  </sheetData>
  <mergeCells count="3">
    <mergeCell ref="A2:F2"/>
    <mergeCell ref="A68:B68"/>
    <mergeCell ref="A70:B70"/>
  </mergeCells>
  <pageMargins left="0.7" right="0.7" top="0.75" bottom="0.75" header="0.3" footer="0.3"/>
  <pageSetup paperSize="9" scale="82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66"/>
  <sheetViews>
    <sheetView workbookViewId="0">
      <selection activeCell="H5" sqref="H5"/>
    </sheetView>
  </sheetViews>
  <sheetFormatPr defaultColWidth="9" defaultRowHeight="13.5"/>
  <cols>
    <col min="1" max="1" width="12.5044247787611" customWidth="1"/>
    <col min="2" max="2" width="36.7433628318584" customWidth="1"/>
    <col min="3" max="4" width="12.8761061946903" customWidth="1"/>
    <col min="5" max="5" width="14.1238938053097" customWidth="1"/>
    <col min="6" max="6" width="12.6283185840708" customWidth="1"/>
    <col min="9" max="9" width="9" style="42"/>
    <col min="11" max="11" width="18.8761061946903" customWidth="1"/>
    <col min="12" max="12" width="43.8761061946903" customWidth="1"/>
    <col min="13" max="13" width="9" style="43"/>
  </cols>
  <sheetData>
    <row r="1" ht="15.75" spans="1:1">
      <c r="A1" s="44" t="s">
        <v>95</v>
      </c>
    </row>
    <row r="2" ht="32.25" customHeight="1" spans="1:6">
      <c r="A2" s="45" t="s">
        <v>96</v>
      </c>
      <c r="B2" s="45"/>
      <c r="C2" s="45"/>
      <c r="D2" s="45"/>
      <c r="E2" s="45"/>
      <c r="F2" s="45"/>
    </row>
    <row r="3" ht="18.75" customHeight="1" spans="1:6">
      <c r="A3" s="46" t="s">
        <v>97</v>
      </c>
      <c r="B3" s="46"/>
      <c r="C3" s="46"/>
      <c r="D3" s="46"/>
      <c r="E3" s="46"/>
      <c r="F3" s="46"/>
    </row>
    <row r="4" ht="18.75" customHeight="1" spans="3:6">
      <c r="C4" s="47"/>
      <c r="D4" s="47"/>
      <c r="E4" s="47"/>
      <c r="F4" s="47" t="s">
        <v>38</v>
      </c>
    </row>
    <row r="5" ht="30" customHeight="1" spans="1:6">
      <c r="A5" s="48" t="s">
        <v>7</v>
      </c>
      <c r="B5" s="48" t="s">
        <v>8</v>
      </c>
      <c r="C5" s="49" t="s">
        <v>9</v>
      </c>
      <c r="D5" s="50" t="s">
        <v>10</v>
      </c>
      <c r="E5" s="50" t="s">
        <v>39</v>
      </c>
      <c r="F5" s="51" t="s">
        <v>11</v>
      </c>
    </row>
    <row r="6" ht="20.25" customHeight="1" spans="1:6">
      <c r="A6" s="52" t="s">
        <v>13</v>
      </c>
      <c r="B6" s="52"/>
      <c r="C6" s="19">
        <f>C7+C236+C276+C295+C385+C437+C493+C550+C686+C760+C839+C862+C973+C1037+C1100+C1120+C1149+C1159+C1204+C1226+C1269+C1325+C1326+C1331+C1339</f>
        <v>16956</v>
      </c>
      <c r="D6" s="19">
        <f>D7+D236+D276+D295+D385+D437+D493+D550+D686+D760+D839+D862+D973+D1037+D1100+D1120+D1149+D1159+D1204+D1226+D1269+D1325+D1326+D1331+D1339</f>
        <v>18493</v>
      </c>
      <c r="E6" s="53">
        <f>D6-C6</f>
        <v>1537</v>
      </c>
      <c r="F6" s="20">
        <f>IF(C6&lt;&gt;0,E6/C6*100," ")</f>
        <v>9.06463788629394</v>
      </c>
    </row>
    <row r="7" ht="20.25" customHeight="1" spans="1:13">
      <c r="A7" s="36">
        <v>201</v>
      </c>
      <c r="B7" s="36" t="s">
        <v>98</v>
      </c>
      <c r="C7" s="54">
        <f>C8+C20+C29+C40+C51+C62+C73+C81+C103+C112+C123+C135+C142+C150+C156+C163+C170+C177+C184+C191+C199+C205+C211+C218+C233+C90</f>
        <v>2999</v>
      </c>
      <c r="D7" s="54">
        <f>D8+D20+D29+D40+D51+D62+D73+D81+D103+D112+D123+D135+D142+D150+D156+D163+D170+D177+D184+D191+D199+D205+D211+D218+D233+D90</f>
        <v>3422</v>
      </c>
      <c r="E7" s="53">
        <f t="shared" ref="E7:E70" si="0">D7-C7</f>
        <v>423</v>
      </c>
      <c r="F7" s="20">
        <f t="shared" ref="F7:F70" si="1">IF(C7&lt;&gt;0,E7/C7*100," ")</f>
        <v>14.1047015671891</v>
      </c>
      <c r="K7" s="36">
        <v>201</v>
      </c>
      <c r="L7" s="36" t="s">
        <v>98</v>
      </c>
      <c r="M7" s="19"/>
    </row>
    <row r="8" ht="20.25" customHeight="1" spans="1:13">
      <c r="A8" s="36">
        <v>20101</v>
      </c>
      <c r="B8" s="36" t="s">
        <v>99</v>
      </c>
      <c r="C8" s="55">
        <f>SUM(C9:C19)</f>
        <v>30</v>
      </c>
      <c r="D8" s="55">
        <f>SUM(D9:D19)</f>
        <v>32</v>
      </c>
      <c r="E8" s="53">
        <f t="shared" si="0"/>
        <v>2</v>
      </c>
      <c r="F8" s="20">
        <f t="shared" si="1"/>
        <v>6.66666666666667</v>
      </c>
      <c r="K8" s="36">
        <v>20101</v>
      </c>
      <c r="L8" s="36" t="s">
        <v>99</v>
      </c>
      <c r="M8" s="19"/>
    </row>
    <row r="9" ht="20.25" hidden="1" customHeight="1" spans="1:13">
      <c r="A9" s="34">
        <v>2010101</v>
      </c>
      <c r="B9" s="35" t="s">
        <v>100</v>
      </c>
      <c r="C9" s="56">
        <f t="shared" ref="C9:C19" si="2">M9</f>
        <v>0</v>
      </c>
      <c r="D9" s="56"/>
      <c r="E9" s="57">
        <f t="shared" si="0"/>
        <v>0</v>
      </c>
      <c r="F9" s="27" t="str">
        <f t="shared" si="1"/>
        <v> </v>
      </c>
      <c r="K9" s="58">
        <v>2010101</v>
      </c>
      <c r="L9" s="59" t="s">
        <v>100</v>
      </c>
      <c r="M9" s="60"/>
    </row>
    <row r="10" ht="20.25" hidden="1" customHeight="1" spans="1:13">
      <c r="A10" s="34">
        <v>2010102</v>
      </c>
      <c r="B10" s="35" t="s">
        <v>101</v>
      </c>
      <c r="C10" s="56">
        <f t="shared" si="2"/>
        <v>0</v>
      </c>
      <c r="D10" s="56"/>
      <c r="E10" s="57">
        <f t="shared" si="0"/>
        <v>0</v>
      </c>
      <c r="F10" s="27" t="str">
        <f t="shared" si="1"/>
        <v> </v>
      </c>
      <c r="K10" s="58">
        <v>2010102</v>
      </c>
      <c r="L10" s="59" t="s">
        <v>101</v>
      </c>
      <c r="M10" s="60"/>
    </row>
    <row r="11" ht="20.25" hidden="1" customHeight="1" spans="1:13">
      <c r="A11" s="34">
        <v>2010103</v>
      </c>
      <c r="B11" s="35" t="s">
        <v>102</v>
      </c>
      <c r="C11" s="56">
        <f t="shared" si="2"/>
        <v>0</v>
      </c>
      <c r="D11" s="56"/>
      <c r="E11" s="57">
        <f t="shared" si="0"/>
        <v>0</v>
      </c>
      <c r="F11" s="27" t="str">
        <f t="shared" si="1"/>
        <v> </v>
      </c>
      <c r="K11" s="58">
        <v>2010103</v>
      </c>
      <c r="L11" s="59" t="s">
        <v>102</v>
      </c>
      <c r="M11" s="60"/>
    </row>
    <row r="12" ht="20.25" hidden="1" customHeight="1" spans="1:13">
      <c r="A12" s="34">
        <v>2010104</v>
      </c>
      <c r="B12" s="35" t="s">
        <v>103</v>
      </c>
      <c r="C12" s="56">
        <f t="shared" si="2"/>
        <v>0</v>
      </c>
      <c r="D12" s="56"/>
      <c r="E12" s="57">
        <f t="shared" si="0"/>
        <v>0</v>
      </c>
      <c r="F12" s="27" t="str">
        <f t="shared" si="1"/>
        <v> </v>
      </c>
      <c r="K12" s="58">
        <v>2010104</v>
      </c>
      <c r="L12" s="59" t="s">
        <v>103</v>
      </c>
      <c r="M12" s="60"/>
    </row>
    <row r="13" ht="20.25" hidden="1" customHeight="1" spans="1:13">
      <c r="A13" s="34">
        <v>2010105</v>
      </c>
      <c r="B13" s="35" t="s">
        <v>104</v>
      </c>
      <c r="C13" s="56">
        <f t="shared" si="2"/>
        <v>0</v>
      </c>
      <c r="D13" s="56"/>
      <c r="E13" s="57">
        <f t="shared" si="0"/>
        <v>0</v>
      </c>
      <c r="F13" s="27" t="str">
        <f t="shared" si="1"/>
        <v> </v>
      </c>
      <c r="K13" s="58">
        <v>2010105</v>
      </c>
      <c r="L13" s="59" t="s">
        <v>104</v>
      </c>
      <c r="M13" s="60"/>
    </row>
    <row r="14" ht="20.25" hidden="1" customHeight="1" spans="1:13">
      <c r="A14" s="34">
        <v>2010106</v>
      </c>
      <c r="B14" s="35" t="s">
        <v>105</v>
      </c>
      <c r="C14" s="56">
        <f t="shared" si="2"/>
        <v>0</v>
      </c>
      <c r="D14" s="56"/>
      <c r="E14" s="57">
        <f t="shared" si="0"/>
        <v>0</v>
      </c>
      <c r="F14" s="27" t="str">
        <f t="shared" si="1"/>
        <v> </v>
      </c>
      <c r="K14" s="58">
        <v>2010106</v>
      </c>
      <c r="L14" s="59" t="s">
        <v>105</v>
      </c>
      <c r="M14" s="60"/>
    </row>
    <row r="15" ht="20.25" hidden="1" customHeight="1" spans="1:13">
      <c r="A15" s="34">
        <v>2010107</v>
      </c>
      <c r="B15" s="35" t="s">
        <v>106</v>
      </c>
      <c r="C15" s="56">
        <f t="shared" si="2"/>
        <v>0</v>
      </c>
      <c r="D15" s="56"/>
      <c r="E15" s="57">
        <f t="shared" si="0"/>
        <v>0</v>
      </c>
      <c r="F15" s="27" t="str">
        <f t="shared" si="1"/>
        <v> </v>
      </c>
      <c r="K15" s="58">
        <v>2010107</v>
      </c>
      <c r="L15" s="59" t="s">
        <v>106</v>
      </c>
      <c r="M15" s="60"/>
    </row>
    <row r="16" ht="20.25" hidden="1" customHeight="1" spans="1:13">
      <c r="A16" s="34">
        <v>2010108</v>
      </c>
      <c r="B16" s="35" t="s">
        <v>107</v>
      </c>
      <c r="C16" s="56">
        <f t="shared" si="2"/>
        <v>0</v>
      </c>
      <c r="D16" s="56"/>
      <c r="E16" s="57">
        <f t="shared" si="0"/>
        <v>0</v>
      </c>
      <c r="F16" s="27" t="str">
        <f t="shared" si="1"/>
        <v> </v>
      </c>
      <c r="K16" s="58">
        <v>2010108</v>
      </c>
      <c r="L16" s="59" t="s">
        <v>107</v>
      </c>
      <c r="M16" s="60"/>
    </row>
    <row r="17" ht="20.25" hidden="1" customHeight="1" spans="1:13">
      <c r="A17" s="34">
        <v>2010109</v>
      </c>
      <c r="B17" s="35" t="s">
        <v>108</v>
      </c>
      <c r="C17" s="56">
        <f t="shared" si="2"/>
        <v>0</v>
      </c>
      <c r="D17" s="56"/>
      <c r="E17" s="57">
        <f t="shared" si="0"/>
        <v>0</v>
      </c>
      <c r="F17" s="27" t="str">
        <f t="shared" si="1"/>
        <v> </v>
      </c>
      <c r="K17" s="58">
        <v>2010109</v>
      </c>
      <c r="L17" s="59" t="s">
        <v>108</v>
      </c>
      <c r="M17" s="60"/>
    </row>
    <row r="18" ht="20.25" hidden="1" customHeight="1" spans="1:13">
      <c r="A18" s="34">
        <v>2010150</v>
      </c>
      <c r="B18" s="35" t="s">
        <v>109</v>
      </c>
      <c r="C18" s="56">
        <f t="shared" si="2"/>
        <v>0</v>
      </c>
      <c r="D18" s="56"/>
      <c r="E18" s="57">
        <f t="shared" si="0"/>
        <v>0</v>
      </c>
      <c r="F18" s="27" t="str">
        <f t="shared" si="1"/>
        <v> </v>
      </c>
      <c r="K18" s="58">
        <v>2010150</v>
      </c>
      <c r="L18" s="59" t="s">
        <v>109</v>
      </c>
      <c r="M18" s="60"/>
    </row>
    <row r="19" ht="20.25" customHeight="1" spans="1:13">
      <c r="A19" s="34">
        <v>2010199</v>
      </c>
      <c r="B19" s="35" t="s">
        <v>110</v>
      </c>
      <c r="C19" s="56">
        <v>30</v>
      </c>
      <c r="D19" s="56">
        <v>32</v>
      </c>
      <c r="E19" s="57">
        <f t="shared" si="0"/>
        <v>2</v>
      </c>
      <c r="F19" s="27">
        <f t="shared" si="1"/>
        <v>6.66666666666667</v>
      </c>
      <c r="K19" s="58">
        <v>2010199</v>
      </c>
      <c r="L19" s="59" t="s">
        <v>110</v>
      </c>
      <c r="M19" s="60"/>
    </row>
    <row r="20" ht="20.25" hidden="1" customHeight="1" spans="1:13">
      <c r="A20" s="36">
        <v>20102</v>
      </c>
      <c r="B20" s="36" t="s">
        <v>111</v>
      </c>
      <c r="C20" s="55">
        <f>SUM(C21:C28)</f>
        <v>0</v>
      </c>
      <c r="D20" s="55">
        <f>SUM(D21:D28)</f>
        <v>0</v>
      </c>
      <c r="E20" s="53">
        <f t="shared" si="0"/>
        <v>0</v>
      </c>
      <c r="F20" s="20" t="str">
        <f t="shared" si="1"/>
        <v> </v>
      </c>
      <c r="K20" s="36">
        <v>20102</v>
      </c>
      <c r="L20" s="36" t="s">
        <v>111</v>
      </c>
      <c r="M20" s="19"/>
    </row>
    <row r="21" ht="20.25" hidden="1" customHeight="1" spans="1:13">
      <c r="A21" s="34">
        <v>2010201</v>
      </c>
      <c r="B21" s="35" t="s">
        <v>100</v>
      </c>
      <c r="C21" s="56">
        <f>M21</f>
        <v>0</v>
      </c>
      <c r="D21" s="56"/>
      <c r="E21" s="57">
        <f t="shared" si="0"/>
        <v>0</v>
      </c>
      <c r="F21" s="27" t="str">
        <f t="shared" si="1"/>
        <v> </v>
      </c>
      <c r="K21" s="58">
        <v>2010201</v>
      </c>
      <c r="L21" s="59" t="s">
        <v>100</v>
      </c>
      <c r="M21" s="60"/>
    </row>
    <row r="22" ht="20.25" hidden="1" customHeight="1" spans="1:13">
      <c r="A22" s="34">
        <v>2010202</v>
      </c>
      <c r="B22" s="35" t="s">
        <v>101</v>
      </c>
      <c r="C22" s="56">
        <f t="shared" ref="C21:C28" si="3">M22</f>
        <v>0</v>
      </c>
      <c r="D22" s="56"/>
      <c r="E22" s="57">
        <f t="shared" si="0"/>
        <v>0</v>
      </c>
      <c r="F22" s="27" t="str">
        <f t="shared" si="1"/>
        <v> </v>
      </c>
      <c r="K22" s="58">
        <v>2010202</v>
      </c>
      <c r="L22" s="59" t="s">
        <v>101</v>
      </c>
      <c r="M22" s="60"/>
    </row>
    <row r="23" ht="20.25" hidden="1" customHeight="1" spans="1:13">
      <c r="A23" s="34">
        <v>2010203</v>
      </c>
      <c r="B23" s="35" t="s">
        <v>102</v>
      </c>
      <c r="C23" s="56">
        <f t="shared" si="3"/>
        <v>0</v>
      </c>
      <c r="D23" s="56"/>
      <c r="E23" s="57">
        <f t="shared" si="0"/>
        <v>0</v>
      </c>
      <c r="F23" s="27" t="str">
        <f t="shared" si="1"/>
        <v> </v>
      </c>
      <c r="K23" s="58">
        <v>2010203</v>
      </c>
      <c r="L23" s="59" t="s">
        <v>102</v>
      </c>
      <c r="M23" s="60"/>
    </row>
    <row r="24" ht="20.25" hidden="1" customHeight="1" spans="1:13">
      <c r="A24" s="34">
        <v>2010204</v>
      </c>
      <c r="B24" s="35" t="s">
        <v>112</v>
      </c>
      <c r="C24" s="56">
        <f t="shared" si="3"/>
        <v>0</v>
      </c>
      <c r="D24" s="56"/>
      <c r="E24" s="57">
        <f t="shared" si="0"/>
        <v>0</v>
      </c>
      <c r="F24" s="27" t="str">
        <f t="shared" si="1"/>
        <v> </v>
      </c>
      <c r="K24" s="58">
        <v>2010204</v>
      </c>
      <c r="L24" s="59" t="s">
        <v>112</v>
      </c>
      <c r="M24" s="60"/>
    </row>
    <row r="25" ht="20.25" hidden="1" customHeight="1" spans="1:13">
      <c r="A25" s="34">
        <v>2010205</v>
      </c>
      <c r="B25" s="35" t="s">
        <v>113</v>
      </c>
      <c r="C25" s="56">
        <f t="shared" si="3"/>
        <v>0</v>
      </c>
      <c r="D25" s="56"/>
      <c r="E25" s="57">
        <f t="shared" si="0"/>
        <v>0</v>
      </c>
      <c r="F25" s="27" t="str">
        <f t="shared" si="1"/>
        <v> </v>
      </c>
      <c r="K25" s="58">
        <v>2010205</v>
      </c>
      <c r="L25" s="59" t="s">
        <v>113</v>
      </c>
      <c r="M25" s="60"/>
    </row>
    <row r="26" ht="20.25" hidden="1" customHeight="1" spans="1:13">
      <c r="A26" s="34">
        <v>2010206</v>
      </c>
      <c r="B26" s="35" t="s">
        <v>114</v>
      </c>
      <c r="C26" s="56">
        <f t="shared" si="3"/>
        <v>0</v>
      </c>
      <c r="D26" s="56"/>
      <c r="E26" s="57">
        <f t="shared" si="0"/>
        <v>0</v>
      </c>
      <c r="F26" s="27" t="str">
        <f t="shared" si="1"/>
        <v> </v>
      </c>
      <c r="K26" s="58">
        <v>2010206</v>
      </c>
      <c r="L26" s="59" t="s">
        <v>114</v>
      </c>
      <c r="M26" s="60"/>
    </row>
    <row r="27" ht="20.25" hidden="1" customHeight="1" spans="1:13">
      <c r="A27" s="34">
        <v>2010250</v>
      </c>
      <c r="B27" s="35" t="s">
        <v>109</v>
      </c>
      <c r="C27" s="56">
        <f t="shared" si="3"/>
        <v>0</v>
      </c>
      <c r="D27" s="56"/>
      <c r="E27" s="57">
        <f t="shared" si="0"/>
        <v>0</v>
      </c>
      <c r="F27" s="27" t="str">
        <f t="shared" si="1"/>
        <v> </v>
      </c>
      <c r="K27" s="58">
        <v>2010250</v>
      </c>
      <c r="L27" s="59" t="s">
        <v>109</v>
      </c>
      <c r="M27" s="60"/>
    </row>
    <row r="28" ht="20.25" hidden="1" customHeight="1" spans="1:13">
      <c r="A28" s="34">
        <v>2010299</v>
      </c>
      <c r="B28" s="35" t="s">
        <v>115</v>
      </c>
      <c r="C28" s="56">
        <f t="shared" si="3"/>
        <v>0</v>
      </c>
      <c r="D28" s="56"/>
      <c r="E28" s="57">
        <f t="shared" si="0"/>
        <v>0</v>
      </c>
      <c r="F28" s="27" t="str">
        <f t="shared" si="1"/>
        <v> </v>
      </c>
      <c r="K28" s="58">
        <v>2010299</v>
      </c>
      <c r="L28" s="59" t="s">
        <v>115</v>
      </c>
      <c r="M28" s="60"/>
    </row>
    <row r="29" ht="20.25" customHeight="1" spans="1:13">
      <c r="A29" s="36">
        <v>20103</v>
      </c>
      <c r="B29" s="36" t="s">
        <v>116</v>
      </c>
      <c r="C29" s="55">
        <f>SUM(C30:C39)</f>
        <v>1762</v>
      </c>
      <c r="D29" s="55">
        <f>SUM(D30:D39)</f>
        <v>1996</v>
      </c>
      <c r="E29" s="53">
        <f t="shared" si="0"/>
        <v>234</v>
      </c>
      <c r="F29" s="20">
        <f t="shared" si="1"/>
        <v>13.2803632236095</v>
      </c>
      <c r="K29" s="36">
        <v>20103</v>
      </c>
      <c r="L29" s="36" t="s">
        <v>116</v>
      </c>
      <c r="M29" s="19"/>
    </row>
    <row r="30" ht="20.25" customHeight="1" spans="1:13">
      <c r="A30" s="34">
        <v>2010301</v>
      </c>
      <c r="B30" s="35" t="s">
        <v>100</v>
      </c>
      <c r="C30" s="56">
        <v>845</v>
      </c>
      <c r="D30" s="56">
        <v>928</v>
      </c>
      <c r="E30" s="57">
        <f t="shared" si="0"/>
        <v>83</v>
      </c>
      <c r="F30" s="27">
        <f t="shared" si="1"/>
        <v>9.82248520710059</v>
      </c>
      <c r="K30" s="58">
        <v>2010301</v>
      </c>
      <c r="L30" s="59" t="s">
        <v>100</v>
      </c>
      <c r="M30" s="60"/>
    </row>
    <row r="31" ht="20.25" customHeight="1" spans="1:13">
      <c r="A31" s="34">
        <v>2010302</v>
      </c>
      <c r="B31" s="35" t="s">
        <v>101</v>
      </c>
      <c r="C31" s="56">
        <v>118</v>
      </c>
      <c r="D31" s="56">
        <v>128</v>
      </c>
      <c r="E31" s="57">
        <f t="shared" si="0"/>
        <v>10</v>
      </c>
      <c r="F31" s="27">
        <f t="shared" si="1"/>
        <v>8.47457627118644</v>
      </c>
      <c r="K31" s="58">
        <v>2010302</v>
      </c>
      <c r="L31" s="59" t="s">
        <v>101</v>
      </c>
      <c r="M31" s="60"/>
    </row>
    <row r="32" ht="20.25" hidden="1" customHeight="1" spans="1:13">
      <c r="A32" s="34">
        <v>2010303</v>
      </c>
      <c r="B32" s="35" t="s">
        <v>102</v>
      </c>
      <c r="C32" s="56">
        <f t="shared" ref="C30:C39" si="4">M32</f>
        <v>0</v>
      </c>
      <c r="D32" s="56"/>
      <c r="E32" s="57">
        <f t="shared" si="0"/>
        <v>0</v>
      </c>
      <c r="F32" s="27" t="str">
        <f t="shared" si="1"/>
        <v> </v>
      </c>
      <c r="K32" s="58">
        <v>2010303</v>
      </c>
      <c r="L32" s="59" t="s">
        <v>102</v>
      </c>
      <c r="M32" s="60"/>
    </row>
    <row r="33" ht="20.25" hidden="1" customHeight="1" spans="1:13">
      <c r="A33" s="34">
        <v>2010304</v>
      </c>
      <c r="B33" s="35" t="s">
        <v>117</v>
      </c>
      <c r="C33" s="56">
        <f t="shared" si="4"/>
        <v>0</v>
      </c>
      <c r="D33" s="56"/>
      <c r="E33" s="57">
        <f t="shared" si="0"/>
        <v>0</v>
      </c>
      <c r="F33" s="27" t="str">
        <f t="shared" si="1"/>
        <v> </v>
      </c>
      <c r="K33" s="58">
        <v>2010304</v>
      </c>
      <c r="L33" s="59" t="s">
        <v>117</v>
      </c>
      <c r="M33" s="60"/>
    </row>
    <row r="34" ht="20.25" hidden="1" customHeight="1" spans="1:13">
      <c r="A34" s="34">
        <v>2010305</v>
      </c>
      <c r="B34" s="35" t="s">
        <v>118</v>
      </c>
      <c r="C34" s="56">
        <f t="shared" si="4"/>
        <v>0</v>
      </c>
      <c r="D34" s="56"/>
      <c r="E34" s="57">
        <f t="shared" si="0"/>
        <v>0</v>
      </c>
      <c r="F34" s="27" t="str">
        <f t="shared" si="1"/>
        <v> </v>
      </c>
      <c r="K34" s="58">
        <v>2010305</v>
      </c>
      <c r="L34" s="59" t="s">
        <v>119</v>
      </c>
      <c r="M34" s="60"/>
    </row>
    <row r="35" ht="20.25" hidden="1" customHeight="1" spans="1:13">
      <c r="A35" s="34">
        <v>2010306</v>
      </c>
      <c r="B35" s="35" t="s">
        <v>120</v>
      </c>
      <c r="C35" s="56">
        <f t="shared" si="4"/>
        <v>0</v>
      </c>
      <c r="D35" s="56"/>
      <c r="E35" s="57">
        <f t="shared" si="0"/>
        <v>0</v>
      </c>
      <c r="F35" s="27" t="str">
        <f t="shared" si="1"/>
        <v> </v>
      </c>
      <c r="K35" s="58">
        <v>2010306</v>
      </c>
      <c r="L35" s="59" t="s">
        <v>120</v>
      </c>
      <c r="M35" s="60"/>
    </row>
    <row r="36" ht="20.25" hidden="1" customHeight="1" spans="1:13">
      <c r="A36" s="34">
        <v>2010308</v>
      </c>
      <c r="B36" s="35" t="s">
        <v>121</v>
      </c>
      <c r="C36" s="56">
        <f t="shared" si="4"/>
        <v>0</v>
      </c>
      <c r="D36" s="56"/>
      <c r="E36" s="57">
        <f t="shared" si="0"/>
        <v>0</v>
      </c>
      <c r="F36" s="27" t="str">
        <f t="shared" si="1"/>
        <v> </v>
      </c>
      <c r="K36" s="58">
        <v>2010308</v>
      </c>
      <c r="L36" s="59" t="s">
        <v>121</v>
      </c>
      <c r="M36" s="60"/>
    </row>
    <row r="37" ht="20.25" hidden="1" customHeight="1" spans="1:13">
      <c r="A37" s="34">
        <v>2010309</v>
      </c>
      <c r="B37" s="35" t="s">
        <v>122</v>
      </c>
      <c r="C37" s="56">
        <f t="shared" si="4"/>
        <v>0</v>
      </c>
      <c r="D37" s="56"/>
      <c r="E37" s="57">
        <f t="shared" si="0"/>
        <v>0</v>
      </c>
      <c r="F37" s="27" t="str">
        <f t="shared" si="1"/>
        <v> </v>
      </c>
      <c r="K37" s="58">
        <v>2010309</v>
      </c>
      <c r="L37" s="59" t="s">
        <v>122</v>
      </c>
      <c r="M37" s="60"/>
    </row>
    <row r="38" ht="20.25" customHeight="1" spans="1:13">
      <c r="A38" s="34">
        <v>2010350</v>
      </c>
      <c r="B38" s="35" t="s">
        <v>109</v>
      </c>
      <c r="C38" s="56">
        <v>36</v>
      </c>
      <c r="D38" s="56">
        <v>40</v>
      </c>
      <c r="E38" s="57">
        <f t="shared" si="0"/>
        <v>4</v>
      </c>
      <c r="F38" s="27">
        <f t="shared" si="1"/>
        <v>11.1111111111111</v>
      </c>
      <c r="K38" s="58">
        <v>2010350</v>
      </c>
      <c r="L38" s="59" t="s">
        <v>109</v>
      </c>
      <c r="M38" s="60"/>
    </row>
    <row r="39" ht="31" customHeight="1" spans="1:13">
      <c r="A39" s="34">
        <v>2010399</v>
      </c>
      <c r="B39" s="35" t="s">
        <v>123</v>
      </c>
      <c r="C39" s="56">
        <v>763</v>
      </c>
      <c r="D39" s="56">
        <v>900</v>
      </c>
      <c r="E39" s="57">
        <f t="shared" si="0"/>
        <v>137</v>
      </c>
      <c r="F39" s="27">
        <f t="shared" si="1"/>
        <v>17.9554390563565</v>
      </c>
      <c r="K39" s="58">
        <v>2010399</v>
      </c>
      <c r="L39" s="59" t="s">
        <v>123</v>
      </c>
      <c r="M39" s="60"/>
    </row>
    <row r="40" ht="20.25" hidden="1" customHeight="1" spans="1:13">
      <c r="A40" s="36">
        <v>20104</v>
      </c>
      <c r="B40" s="36" t="s">
        <v>124</v>
      </c>
      <c r="C40" s="55">
        <f>SUM(C41:C50)</f>
        <v>0</v>
      </c>
      <c r="D40" s="55">
        <f>SUM(D41:D50)</f>
        <v>0</v>
      </c>
      <c r="E40" s="53">
        <f t="shared" si="0"/>
        <v>0</v>
      </c>
      <c r="F40" s="20" t="str">
        <f t="shared" si="1"/>
        <v> </v>
      </c>
      <c r="K40" s="36">
        <v>20104</v>
      </c>
      <c r="L40" s="36" t="s">
        <v>124</v>
      </c>
      <c r="M40" s="19"/>
    </row>
    <row r="41" ht="20.25" hidden="1" customHeight="1" spans="1:13">
      <c r="A41" s="34">
        <v>2010401</v>
      </c>
      <c r="B41" s="35" t="s">
        <v>100</v>
      </c>
      <c r="C41" s="56">
        <f t="shared" ref="C41:C50" si="5">M41</f>
        <v>0</v>
      </c>
      <c r="D41" s="56"/>
      <c r="E41" s="57">
        <f t="shared" si="0"/>
        <v>0</v>
      </c>
      <c r="F41" s="27" t="str">
        <f t="shared" si="1"/>
        <v> </v>
      </c>
      <c r="K41" s="58">
        <v>2010401</v>
      </c>
      <c r="L41" s="59" t="s">
        <v>100</v>
      </c>
      <c r="M41" s="60"/>
    </row>
    <row r="42" ht="20.25" hidden="1" customHeight="1" spans="1:13">
      <c r="A42" s="34">
        <v>2010402</v>
      </c>
      <c r="B42" s="35" t="s">
        <v>101</v>
      </c>
      <c r="C42" s="56">
        <f t="shared" si="5"/>
        <v>0</v>
      </c>
      <c r="D42" s="56"/>
      <c r="E42" s="57">
        <f t="shared" si="0"/>
        <v>0</v>
      </c>
      <c r="F42" s="27" t="str">
        <f t="shared" si="1"/>
        <v> </v>
      </c>
      <c r="K42" s="58">
        <v>2010402</v>
      </c>
      <c r="L42" s="59" t="s">
        <v>101</v>
      </c>
      <c r="M42" s="60"/>
    </row>
    <row r="43" ht="20.25" hidden="1" customHeight="1" spans="1:13">
      <c r="A43" s="34">
        <v>2010403</v>
      </c>
      <c r="B43" s="35" t="s">
        <v>102</v>
      </c>
      <c r="C43" s="56">
        <f t="shared" si="5"/>
        <v>0</v>
      </c>
      <c r="D43" s="56"/>
      <c r="E43" s="57">
        <f t="shared" si="0"/>
        <v>0</v>
      </c>
      <c r="F43" s="27" t="str">
        <f t="shared" si="1"/>
        <v> </v>
      </c>
      <c r="K43" s="58">
        <v>2010403</v>
      </c>
      <c r="L43" s="59" t="s">
        <v>102</v>
      </c>
      <c r="M43" s="60"/>
    </row>
    <row r="44" ht="20.25" hidden="1" customHeight="1" spans="1:13">
      <c r="A44" s="34">
        <v>2010404</v>
      </c>
      <c r="B44" s="35" t="s">
        <v>125</v>
      </c>
      <c r="C44" s="56">
        <f t="shared" si="5"/>
        <v>0</v>
      </c>
      <c r="D44" s="56"/>
      <c r="E44" s="57">
        <f t="shared" si="0"/>
        <v>0</v>
      </c>
      <c r="F44" s="27" t="str">
        <f t="shared" si="1"/>
        <v> </v>
      </c>
      <c r="K44" s="58">
        <v>2010404</v>
      </c>
      <c r="L44" s="59" t="s">
        <v>125</v>
      </c>
      <c r="M44" s="60"/>
    </row>
    <row r="45" ht="20.25" hidden="1" customHeight="1" spans="1:13">
      <c r="A45" s="34">
        <v>2010405</v>
      </c>
      <c r="B45" s="35" t="s">
        <v>126</v>
      </c>
      <c r="C45" s="56">
        <f t="shared" si="5"/>
        <v>0</v>
      </c>
      <c r="D45" s="56"/>
      <c r="E45" s="57">
        <f t="shared" si="0"/>
        <v>0</v>
      </c>
      <c r="F45" s="27" t="str">
        <f t="shared" si="1"/>
        <v> </v>
      </c>
      <c r="K45" s="58">
        <v>2010405</v>
      </c>
      <c r="L45" s="59" t="s">
        <v>126</v>
      </c>
      <c r="M45" s="60"/>
    </row>
    <row r="46" ht="20.25" hidden="1" customHeight="1" spans="1:13">
      <c r="A46" s="34">
        <v>2010406</v>
      </c>
      <c r="B46" s="35" t="s">
        <v>127</v>
      </c>
      <c r="C46" s="56">
        <f t="shared" si="5"/>
        <v>0</v>
      </c>
      <c r="D46" s="56"/>
      <c r="E46" s="57">
        <f t="shared" si="0"/>
        <v>0</v>
      </c>
      <c r="F46" s="27" t="str">
        <f t="shared" si="1"/>
        <v> </v>
      </c>
      <c r="K46" s="58">
        <v>2010406</v>
      </c>
      <c r="L46" s="59" t="s">
        <v>127</v>
      </c>
      <c r="M46" s="60"/>
    </row>
    <row r="47" ht="20.25" hidden="1" customHeight="1" spans="1:13">
      <c r="A47" s="34">
        <v>2010407</v>
      </c>
      <c r="B47" s="35" t="s">
        <v>128</v>
      </c>
      <c r="C47" s="56">
        <f t="shared" si="5"/>
        <v>0</v>
      </c>
      <c r="D47" s="56"/>
      <c r="E47" s="57">
        <f t="shared" si="0"/>
        <v>0</v>
      </c>
      <c r="F47" s="27" t="str">
        <f t="shared" si="1"/>
        <v> </v>
      </c>
      <c r="K47" s="58">
        <v>2010407</v>
      </c>
      <c r="L47" s="59" t="s">
        <v>128</v>
      </c>
      <c r="M47" s="60"/>
    </row>
    <row r="48" ht="20.25" hidden="1" customHeight="1" spans="1:13">
      <c r="A48" s="34">
        <v>2010408</v>
      </c>
      <c r="B48" s="35" t="s">
        <v>129</v>
      </c>
      <c r="C48" s="56">
        <f t="shared" si="5"/>
        <v>0</v>
      </c>
      <c r="D48" s="56"/>
      <c r="E48" s="57">
        <f t="shared" si="0"/>
        <v>0</v>
      </c>
      <c r="F48" s="27" t="str">
        <f t="shared" si="1"/>
        <v> </v>
      </c>
      <c r="K48" s="58">
        <v>2010408</v>
      </c>
      <c r="L48" s="59" t="s">
        <v>129</v>
      </c>
      <c r="M48" s="60"/>
    </row>
    <row r="49" ht="20.25" hidden="1" customHeight="1" spans="1:13">
      <c r="A49" s="34">
        <v>2010450</v>
      </c>
      <c r="B49" s="35" t="s">
        <v>109</v>
      </c>
      <c r="C49" s="56">
        <f t="shared" si="5"/>
        <v>0</v>
      </c>
      <c r="D49" s="56"/>
      <c r="E49" s="57">
        <f t="shared" si="0"/>
        <v>0</v>
      </c>
      <c r="F49" s="27" t="str">
        <f t="shared" si="1"/>
        <v> </v>
      </c>
      <c r="K49" s="58">
        <v>2010450</v>
      </c>
      <c r="L49" s="59" t="s">
        <v>109</v>
      </c>
      <c r="M49" s="60"/>
    </row>
    <row r="50" ht="20.25" hidden="1" customHeight="1" spans="1:13">
      <c r="A50" s="34">
        <v>2010499</v>
      </c>
      <c r="B50" s="35" t="s">
        <v>130</v>
      </c>
      <c r="C50" s="56">
        <f t="shared" si="5"/>
        <v>0</v>
      </c>
      <c r="D50" s="56"/>
      <c r="E50" s="57">
        <f t="shared" si="0"/>
        <v>0</v>
      </c>
      <c r="F50" s="27" t="str">
        <f t="shared" si="1"/>
        <v> </v>
      </c>
      <c r="K50" s="58">
        <v>2010499</v>
      </c>
      <c r="L50" s="59" t="s">
        <v>130</v>
      </c>
      <c r="M50" s="60"/>
    </row>
    <row r="51" ht="20.25" customHeight="1" spans="1:13">
      <c r="A51" s="36">
        <v>20105</v>
      </c>
      <c r="B51" s="36" t="s">
        <v>131</v>
      </c>
      <c r="C51" s="55">
        <f>SUM(C52:C61)</f>
        <v>2</v>
      </c>
      <c r="D51" s="55">
        <f>SUM(D52:D61)</f>
        <v>2</v>
      </c>
      <c r="E51" s="53">
        <f t="shared" si="0"/>
        <v>0</v>
      </c>
      <c r="F51" s="20">
        <f t="shared" si="1"/>
        <v>0</v>
      </c>
      <c r="K51" s="36">
        <v>20105</v>
      </c>
      <c r="L51" s="36" t="s">
        <v>131</v>
      </c>
      <c r="M51" s="19"/>
    </row>
    <row r="52" ht="20.25" hidden="1" customHeight="1" spans="1:13">
      <c r="A52" s="34">
        <v>2010501</v>
      </c>
      <c r="B52" s="35" t="s">
        <v>100</v>
      </c>
      <c r="C52" s="56">
        <f t="shared" ref="C52:C61" si="6">M52</f>
        <v>0</v>
      </c>
      <c r="D52" s="56"/>
      <c r="E52" s="57">
        <f t="shared" si="0"/>
        <v>0</v>
      </c>
      <c r="F52" s="27" t="str">
        <f t="shared" si="1"/>
        <v> </v>
      </c>
      <c r="K52" s="58">
        <v>2010501</v>
      </c>
      <c r="L52" s="59" t="s">
        <v>100</v>
      </c>
      <c r="M52" s="60"/>
    </row>
    <row r="53" ht="20.25" hidden="1" customHeight="1" spans="1:13">
      <c r="A53" s="34">
        <v>2010502</v>
      </c>
      <c r="B53" s="35" t="s">
        <v>101</v>
      </c>
      <c r="C53" s="56">
        <f t="shared" si="6"/>
        <v>0</v>
      </c>
      <c r="D53" s="56"/>
      <c r="E53" s="57">
        <f t="shared" si="0"/>
        <v>0</v>
      </c>
      <c r="F53" s="27" t="str">
        <f t="shared" si="1"/>
        <v> </v>
      </c>
      <c r="K53" s="58">
        <v>2010502</v>
      </c>
      <c r="L53" s="59" t="s">
        <v>101</v>
      </c>
      <c r="M53" s="60"/>
    </row>
    <row r="54" ht="20.25" hidden="1" customHeight="1" spans="1:13">
      <c r="A54" s="34">
        <v>2010503</v>
      </c>
      <c r="B54" s="35" t="s">
        <v>102</v>
      </c>
      <c r="C54" s="56">
        <f t="shared" si="6"/>
        <v>0</v>
      </c>
      <c r="D54" s="56"/>
      <c r="E54" s="57">
        <f t="shared" si="0"/>
        <v>0</v>
      </c>
      <c r="F54" s="27" t="str">
        <f t="shared" si="1"/>
        <v> </v>
      </c>
      <c r="K54" s="58">
        <v>2010503</v>
      </c>
      <c r="L54" s="59" t="s">
        <v>102</v>
      </c>
      <c r="M54" s="60"/>
    </row>
    <row r="55" ht="20.25" hidden="1" customHeight="1" spans="1:13">
      <c r="A55" s="34">
        <v>2010504</v>
      </c>
      <c r="B55" s="35" t="s">
        <v>132</v>
      </c>
      <c r="C55" s="56">
        <f t="shared" si="6"/>
        <v>0</v>
      </c>
      <c r="D55" s="56"/>
      <c r="E55" s="57">
        <f t="shared" si="0"/>
        <v>0</v>
      </c>
      <c r="F55" s="27" t="str">
        <f t="shared" si="1"/>
        <v> </v>
      </c>
      <c r="K55" s="58">
        <v>2010504</v>
      </c>
      <c r="L55" s="59" t="s">
        <v>132</v>
      </c>
      <c r="M55" s="60"/>
    </row>
    <row r="56" ht="20.25" hidden="1" customHeight="1" spans="1:13">
      <c r="A56" s="34">
        <v>2010505</v>
      </c>
      <c r="B56" s="35" t="s">
        <v>133</v>
      </c>
      <c r="C56" s="56">
        <f t="shared" si="6"/>
        <v>0</v>
      </c>
      <c r="D56" s="56"/>
      <c r="E56" s="57">
        <f t="shared" si="0"/>
        <v>0</v>
      </c>
      <c r="F56" s="27" t="str">
        <f t="shared" si="1"/>
        <v> </v>
      </c>
      <c r="K56" s="58">
        <v>2010505</v>
      </c>
      <c r="L56" s="59" t="s">
        <v>133</v>
      </c>
      <c r="M56" s="60"/>
    </row>
    <row r="57" ht="20.25" hidden="1" customHeight="1" spans="1:13">
      <c r="A57" s="34">
        <v>2010506</v>
      </c>
      <c r="B57" s="35" t="s">
        <v>134</v>
      </c>
      <c r="C57" s="56">
        <f t="shared" si="6"/>
        <v>0</v>
      </c>
      <c r="D57" s="56"/>
      <c r="E57" s="57">
        <f t="shared" si="0"/>
        <v>0</v>
      </c>
      <c r="F57" s="27" t="str">
        <f t="shared" si="1"/>
        <v> </v>
      </c>
      <c r="K57" s="58">
        <v>2010506</v>
      </c>
      <c r="L57" s="59" t="s">
        <v>134</v>
      </c>
      <c r="M57" s="60"/>
    </row>
    <row r="58" ht="20.25" customHeight="1" spans="1:13">
      <c r="A58" s="34">
        <v>2010507</v>
      </c>
      <c r="B58" s="35" t="s">
        <v>135</v>
      </c>
      <c r="C58" s="56">
        <v>2</v>
      </c>
      <c r="D58" s="56">
        <v>2</v>
      </c>
      <c r="E58" s="57">
        <f t="shared" si="0"/>
        <v>0</v>
      </c>
      <c r="F58" s="27">
        <f t="shared" si="1"/>
        <v>0</v>
      </c>
      <c r="K58" s="58">
        <v>2010507</v>
      </c>
      <c r="L58" s="59" t="s">
        <v>135</v>
      </c>
      <c r="M58" s="60"/>
    </row>
    <row r="59" ht="20.25" hidden="1" customHeight="1" spans="1:13">
      <c r="A59" s="34">
        <v>2010508</v>
      </c>
      <c r="B59" s="35" t="s">
        <v>136</v>
      </c>
      <c r="C59" s="56">
        <f t="shared" si="6"/>
        <v>0</v>
      </c>
      <c r="D59" s="56"/>
      <c r="E59" s="57">
        <f t="shared" si="0"/>
        <v>0</v>
      </c>
      <c r="F59" s="27" t="str">
        <f t="shared" si="1"/>
        <v> </v>
      </c>
      <c r="K59" s="58">
        <v>2010508</v>
      </c>
      <c r="L59" s="59" t="s">
        <v>136</v>
      </c>
      <c r="M59" s="60"/>
    </row>
    <row r="60" ht="20.25" hidden="1" customHeight="1" spans="1:13">
      <c r="A60" s="34">
        <v>2010550</v>
      </c>
      <c r="B60" s="35" t="s">
        <v>109</v>
      </c>
      <c r="C60" s="56">
        <f t="shared" si="6"/>
        <v>0</v>
      </c>
      <c r="D60" s="56"/>
      <c r="E60" s="57">
        <f t="shared" si="0"/>
        <v>0</v>
      </c>
      <c r="F60" s="27" t="str">
        <f t="shared" si="1"/>
        <v> </v>
      </c>
      <c r="K60" s="58">
        <v>2010550</v>
      </c>
      <c r="L60" s="59" t="s">
        <v>109</v>
      </c>
      <c r="M60" s="60"/>
    </row>
    <row r="61" ht="20.25" hidden="1" customHeight="1" spans="1:13">
      <c r="A61" s="34">
        <v>2010599</v>
      </c>
      <c r="B61" s="35" t="s">
        <v>137</v>
      </c>
      <c r="C61" s="56">
        <f t="shared" si="6"/>
        <v>0</v>
      </c>
      <c r="D61" s="56"/>
      <c r="E61" s="57">
        <f t="shared" si="0"/>
        <v>0</v>
      </c>
      <c r="F61" s="27" t="str">
        <f t="shared" si="1"/>
        <v> </v>
      </c>
      <c r="K61" s="58">
        <v>2010599</v>
      </c>
      <c r="L61" s="59" t="s">
        <v>137</v>
      </c>
      <c r="M61" s="60"/>
    </row>
    <row r="62" ht="20.25" customHeight="1" spans="1:13">
      <c r="A62" s="36">
        <v>20106</v>
      </c>
      <c r="B62" s="36" t="s">
        <v>138</v>
      </c>
      <c r="C62" s="55">
        <f>SUM(C63:C72)</f>
        <v>89</v>
      </c>
      <c r="D62" s="55">
        <f>SUM(D63:D72)</f>
        <v>95</v>
      </c>
      <c r="E62" s="53">
        <f t="shared" si="0"/>
        <v>6</v>
      </c>
      <c r="F62" s="20">
        <f t="shared" si="1"/>
        <v>6.74157303370786</v>
      </c>
      <c r="K62" s="36">
        <v>20106</v>
      </c>
      <c r="L62" s="36" t="s">
        <v>138</v>
      </c>
      <c r="M62" s="19"/>
    </row>
    <row r="63" ht="20.25" customHeight="1" spans="1:13">
      <c r="A63" s="34">
        <v>2010601</v>
      </c>
      <c r="B63" s="35" t="s">
        <v>100</v>
      </c>
      <c r="C63" s="56">
        <v>41</v>
      </c>
      <c r="D63" s="56">
        <v>45</v>
      </c>
      <c r="E63" s="57">
        <f t="shared" si="0"/>
        <v>4</v>
      </c>
      <c r="F63" s="27">
        <f t="shared" si="1"/>
        <v>9.75609756097561</v>
      </c>
      <c r="K63" s="58">
        <v>2010601</v>
      </c>
      <c r="L63" s="59" t="s">
        <v>100</v>
      </c>
      <c r="M63" s="60"/>
    </row>
    <row r="64" ht="20.25" customHeight="1" spans="1:13">
      <c r="A64" s="34">
        <v>2010602</v>
      </c>
      <c r="B64" s="35" t="s">
        <v>101</v>
      </c>
      <c r="C64" s="56">
        <v>2</v>
      </c>
      <c r="D64" s="56">
        <v>2</v>
      </c>
      <c r="E64" s="57">
        <f t="shared" si="0"/>
        <v>0</v>
      </c>
      <c r="F64" s="27">
        <f t="shared" si="1"/>
        <v>0</v>
      </c>
      <c r="K64" s="58">
        <v>2010602</v>
      </c>
      <c r="L64" s="59" t="s">
        <v>101</v>
      </c>
      <c r="M64" s="60"/>
    </row>
    <row r="65" ht="20.25" customHeight="1" spans="1:13">
      <c r="A65" s="34">
        <v>2010603</v>
      </c>
      <c r="B65" s="35" t="s">
        <v>102</v>
      </c>
      <c r="C65" s="56">
        <v>46</v>
      </c>
      <c r="D65" s="56">
        <v>48</v>
      </c>
      <c r="E65" s="57">
        <f t="shared" si="0"/>
        <v>2</v>
      </c>
      <c r="F65" s="27">
        <f t="shared" si="1"/>
        <v>4.34782608695652</v>
      </c>
      <c r="K65" s="58">
        <v>2010603</v>
      </c>
      <c r="L65" s="59" t="s">
        <v>102</v>
      </c>
      <c r="M65" s="60"/>
    </row>
    <row r="66" ht="20.25" hidden="1" customHeight="1" spans="1:13">
      <c r="A66" s="34">
        <v>2010604</v>
      </c>
      <c r="B66" s="35" t="s">
        <v>139</v>
      </c>
      <c r="C66" s="56">
        <f t="shared" ref="C63:C72" si="7">M66</f>
        <v>0</v>
      </c>
      <c r="D66" s="56"/>
      <c r="E66" s="57">
        <f t="shared" si="0"/>
        <v>0</v>
      </c>
      <c r="F66" s="27" t="str">
        <f t="shared" si="1"/>
        <v> </v>
      </c>
      <c r="K66" s="58">
        <v>2010604</v>
      </c>
      <c r="L66" s="59" t="s">
        <v>139</v>
      </c>
      <c r="M66" s="60"/>
    </row>
    <row r="67" ht="20.25" hidden="1" customHeight="1" spans="1:13">
      <c r="A67" s="34">
        <v>2010605</v>
      </c>
      <c r="B67" s="35" t="s">
        <v>140</v>
      </c>
      <c r="C67" s="56">
        <f t="shared" si="7"/>
        <v>0</v>
      </c>
      <c r="D67" s="56"/>
      <c r="E67" s="57">
        <f t="shared" si="0"/>
        <v>0</v>
      </c>
      <c r="F67" s="27" t="str">
        <f t="shared" si="1"/>
        <v> </v>
      </c>
      <c r="K67" s="58">
        <v>2010605</v>
      </c>
      <c r="L67" s="59" t="s">
        <v>140</v>
      </c>
      <c r="M67" s="60"/>
    </row>
    <row r="68" ht="20.25" hidden="1" customHeight="1" spans="1:13">
      <c r="A68" s="34">
        <v>2010606</v>
      </c>
      <c r="B68" s="35" t="s">
        <v>141</v>
      </c>
      <c r="C68" s="56">
        <f t="shared" si="7"/>
        <v>0</v>
      </c>
      <c r="D68" s="56"/>
      <c r="E68" s="57">
        <f t="shared" si="0"/>
        <v>0</v>
      </c>
      <c r="F68" s="27" t="str">
        <f t="shared" si="1"/>
        <v> </v>
      </c>
      <c r="K68" s="58">
        <v>2010606</v>
      </c>
      <c r="L68" s="59" t="s">
        <v>141</v>
      </c>
      <c r="M68" s="60"/>
    </row>
    <row r="69" ht="20.25" hidden="1" customHeight="1" spans="1:13">
      <c r="A69" s="34">
        <v>2010607</v>
      </c>
      <c r="B69" s="35" t="s">
        <v>142</v>
      </c>
      <c r="C69" s="56">
        <f t="shared" si="7"/>
        <v>0</v>
      </c>
      <c r="D69" s="56"/>
      <c r="E69" s="57">
        <f t="shared" si="0"/>
        <v>0</v>
      </c>
      <c r="F69" s="27" t="str">
        <f t="shared" si="1"/>
        <v> </v>
      </c>
      <c r="K69" s="58">
        <v>2010607</v>
      </c>
      <c r="L69" s="59" t="s">
        <v>142</v>
      </c>
      <c r="M69" s="60"/>
    </row>
    <row r="70" ht="20.25" hidden="1" customHeight="1" spans="1:13">
      <c r="A70" s="34">
        <v>2010608</v>
      </c>
      <c r="B70" s="35" t="s">
        <v>143</v>
      </c>
      <c r="C70" s="56">
        <f t="shared" si="7"/>
        <v>0</v>
      </c>
      <c r="D70" s="56"/>
      <c r="E70" s="57">
        <f t="shared" si="0"/>
        <v>0</v>
      </c>
      <c r="F70" s="27" t="str">
        <f t="shared" si="1"/>
        <v> </v>
      </c>
      <c r="K70" s="58">
        <v>2010608</v>
      </c>
      <c r="L70" s="59" t="s">
        <v>143</v>
      </c>
      <c r="M70" s="60"/>
    </row>
    <row r="71" ht="20.25" hidden="1" customHeight="1" spans="1:13">
      <c r="A71" s="34">
        <v>2010650</v>
      </c>
      <c r="B71" s="35" t="s">
        <v>109</v>
      </c>
      <c r="C71" s="56">
        <f t="shared" si="7"/>
        <v>0</v>
      </c>
      <c r="D71" s="56"/>
      <c r="E71" s="57">
        <f t="shared" ref="E71:E134" si="8">D71-C71</f>
        <v>0</v>
      </c>
      <c r="F71" s="27" t="str">
        <f t="shared" ref="F71:F134" si="9">IF(C71&lt;&gt;0,E71/C71*100," ")</f>
        <v> </v>
      </c>
      <c r="K71" s="58">
        <v>2010650</v>
      </c>
      <c r="L71" s="59" t="s">
        <v>109</v>
      </c>
      <c r="M71" s="60"/>
    </row>
    <row r="72" ht="20.25" hidden="1" customHeight="1" spans="1:13">
      <c r="A72" s="34">
        <v>2010699</v>
      </c>
      <c r="B72" s="35" t="s">
        <v>144</v>
      </c>
      <c r="C72" s="56">
        <f t="shared" si="7"/>
        <v>0</v>
      </c>
      <c r="D72" s="56"/>
      <c r="E72" s="57">
        <f t="shared" si="8"/>
        <v>0</v>
      </c>
      <c r="F72" s="27" t="str">
        <f t="shared" si="9"/>
        <v> </v>
      </c>
      <c r="K72" s="58">
        <v>2010699</v>
      </c>
      <c r="L72" s="59" t="s">
        <v>144</v>
      </c>
      <c r="M72" s="60"/>
    </row>
    <row r="73" ht="20.25" hidden="1" customHeight="1" spans="1:13">
      <c r="A73" s="36">
        <v>20107</v>
      </c>
      <c r="B73" s="36" t="s">
        <v>145</v>
      </c>
      <c r="C73" s="55">
        <f>SUM(C74:C80)</f>
        <v>0</v>
      </c>
      <c r="D73" s="55">
        <f>SUM(D74:D80)</f>
        <v>0</v>
      </c>
      <c r="E73" s="53">
        <f t="shared" si="8"/>
        <v>0</v>
      </c>
      <c r="F73" s="20" t="str">
        <f t="shared" si="9"/>
        <v> </v>
      </c>
      <c r="K73" s="36">
        <v>20107</v>
      </c>
      <c r="L73" s="36" t="s">
        <v>145</v>
      </c>
      <c r="M73" s="19"/>
    </row>
    <row r="74" ht="20.25" hidden="1" customHeight="1" spans="1:13">
      <c r="A74" s="34">
        <v>2010701</v>
      </c>
      <c r="B74" s="35" t="s">
        <v>100</v>
      </c>
      <c r="C74" s="61">
        <f>M74</f>
        <v>0</v>
      </c>
      <c r="D74" s="61"/>
      <c r="E74" s="57">
        <f t="shared" si="8"/>
        <v>0</v>
      </c>
      <c r="F74" s="27" t="str">
        <f t="shared" si="9"/>
        <v> </v>
      </c>
      <c r="K74" s="58">
        <v>2010701</v>
      </c>
      <c r="L74" s="59" t="s">
        <v>100</v>
      </c>
      <c r="M74" s="60"/>
    </row>
    <row r="75" ht="20.25" hidden="1" customHeight="1" spans="1:13">
      <c r="A75" s="34">
        <v>2010702</v>
      </c>
      <c r="B75" s="35" t="s">
        <v>101</v>
      </c>
      <c r="C75" s="61">
        <f>M75</f>
        <v>0</v>
      </c>
      <c r="D75" s="61"/>
      <c r="E75" s="57">
        <f t="shared" si="8"/>
        <v>0</v>
      </c>
      <c r="F75" s="27" t="str">
        <f t="shared" si="9"/>
        <v> </v>
      </c>
      <c r="K75" s="58">
        <v>2010702</v>
      </c>
      <c r="L75" s="59" t="s">
        <v>101</v>
      </c>
      <c r="M75" s="60"/>
    </row>
    <row r="76" ht="20.25" hidden="1" customHeight="1" spans="1:13">
      <c r="A76" s="34">
        <v>2010703</v>
      </c>
      <c r="B76" s="35" t="s">
        <v>102</v>
      </c>
      <c r="C76" s="61">
        <f>M76</f>
        <v>0</v>
      </c>
      <c r="D76" s="61"/>
      <c r="E76" s="57">
        <f t="shared" si="8"/>
        <v>0</v>
      </c>
      <c r="F76" s="27" t="str">
        <f t="shared" si="9"/>
        <v> </v>
      </c>
      <c r="K76" s="58">
        <v>2010703</v>
      </c>
      <c r="L76" s="59" t="s">
        <v>102</v>
      </c>
      <c r="M76" s="60"/>
    </row>
    <row r="77" ht="20.25" hidden="1" customHeight="1" spans="1:13">
      <c r="A77" s="34">
        <v>2010709</v>
      </c>
      <c r="B77" s="35" t="s">
        <v>142</v>
      </c>
      <c r="C77" s="61">
        <f>M82</f>
        <v>0</v>
      </c>
      <c r="D77" s="61"/>
      <c r="E77" s="57">
        <f t="shared" si="8"/>
        <v>0</v>
      </c>
      <c r="F77" s="27" t="str">
        <f t="shared" si="9"/>
        <v> </v>
      </c>
      <c r="K77" s="58">
        <v>2010704</v>
      </c>
      <c r="L77" s="59" t="s">
        <v>146</v>
      </c>
      <c r="M77" s="60"/>
    </row>
    <row r="78" ht="20.25" hidden="1" customHeight="1" spans="1:13">
      <c r="A78" s="34">
        <v>2010710</v>
      </c>
      <c r="B78" s="35" t="s">
        <v>147</v>
      </c>
      <c r="C78" s="61">
        <f>M77+M78+M79+M80+M81</f>
        <v>0</v>
      </c>
      <c r="D78" s="61"/>
      <c r="E78" s="57">
        <f t="shared" si="8"/>
        <v>0</v>
      </c>
      <c r="F78" s="27" t="str">
        <f t="shared" si="9"/>
        <v> </v>
      </c>
      <c r="K78" s="58">
        <v>2010705</v>
      </c>
      <c r="L78" s="59" t="s">
        <v>148</v>
      </c>
      <c r="M78" s="60"/>
    </row>
    <row r="79" ht="20.25" hidden="1" customHeight="1" spans="1:13">
      <c r="A79" s="34">
        <v>2010750</v>
      </c>
      <c r="B79" s="35" t="s">
        <v>109</v>
      </c>
      <c r="C79" s="61">
        <f>M83</f>
        <v>0</v>
      </c>
      <c r="D79" s="61"/>
      <c r="E79" s="57">
        <f t="shared" si="8"/>
        <v>0</v>
      </c>
      <c r="F79" s="27" t="str">
        <f t="shared" si="9"/>
        <v> </v>
      </c>
      <c r="K79" s="58">
        <v>2010706</v>
      </c>
      <c r="L79" s="59" t="s">
        <v>149</v>
      </c>
      <c r="M79" s="60"/>
    </row>
    <row r="80" ht="20.25" hidden="1" customHeight="1" spans="1:13">
      <c r="A80" s="34">
        <v>2010799</v>
      </c>
      <c r="B80" s="35" t="s">
        <v>150</v>
      </c>
      <c r="C80" s="61">
        <f>M84</f>
        <v>0</v>
      </c>
      <c r="D80" s="61"/>
      <c r="E80" s="57">
        <f t="shared" si="8"/>
        <v>0</v>
      </c>
      <c r="F80" s="27" t="str">
        <f t="shared" si="9"/>
        <v> </v>
      </c>
      <c r="K80" s="58">
        <v>2010707</v>
      </c>
      <c r="L80" s="59" t="s">
        <v>151</v>
      </c>
      <c r="M80" s="60"/>
    </row>
    <row r="81" ht="20.25" hidden="1" customHeight="1" spans="1:13">
      <c r="A81" s="36">
        <v>20108</v>
      </c>
      <c r="B81" s="36" t="s">
        <v>152</v>
      </c>
      <c r="C81" s="55">
        <f>SUM(C82:C89)</f>
        <v>0</v>
      </c>
      <c r="D81" s="55">
        <f>SUM(D82:D89)</f>
        <v>0</v>
      </c>
      <c r="E81" s="53">
        <f t="shared" si="8"/>
        <v>0</v>
      </c>
      <c r="F81" s="20" t="str">
        <f t="shared" si="9"/>
        <v> </v>
      </c>
      <c r="K81" s="58">
        <v>2010708</v>
      </c>
      <c r="L81" s="59" t="s">
        <v>153</v>
      </c>
      <c r="M81" s="60"/>
    </row>
    <row r="82" ht="20.25" hidden="1" customHeight="1" spans="1:13">
      <c r="A82" s="34">
        <v>2010801</v>
      </c>
      <c r="B82" s="35" t="s">
        <v>100</v>
      </c>
      <c r="C82" s="56">
        <f t="shared" ref="C82:C89" si="10">M86</f>
        <v>0</v>
      </c>
      <c r="D82" s="56"/>
      <c r="E82" s="57">
        <f t="shared" si="8"/>
        <v>0</v>
      </c>
      <c r="F82" s="27" t="str">
        <f t="shared" si="9"/>
        <v> </v>
      </c>
      <c r="K82" s="58">
        <v>2010709</v>
      </c>
      <c r="L82" s="59" t="s">
        <v>142</v>
      </c>
      <c r="M82" s="60"/>
    </row>
    <row r="83" ht="20.25" hidden="1" customHeight="1" spans="1:13">
      <c r="A83" s="34">
        <v>2010802</v>
      </c>
      <c r="B83" s="35" t="s">
        <v>101</v>
      </c>
      <c r="C83" s="56">
        <f t="shared" si="10"/>
        <v>0</v>
      </c>
      <c r="D83" s="56"/>
      <c r="E83" s="57">
        <f t="shared" si="8"/>
        <v>0</v>
      </c>
      <c r="F83" s="27" t="str">
        <f t="shared" si="9"/>
        <v> </v>
      </c>
      <c r="K83" s="58">
        <v>2010750</v>
      </c>
      <c r="L83" s="59" t="s">
        <v>109</v>
      </c>
      <c r="M83" s="60"/>
    </row>
    <row r="84" ht="20.25" hidden="1" customHeight="1" spans="1:13">
      <c r="A84" s="34">
        <v>2010803</v>
      </c>
      <c r="B84" s="35" t="s">
        <v>102</v>
      </c>
      <c r="C84" s="56">
        <f t="shared" si="10"/>
        <v>0</v>
      </c>
      <c r="D84" s="56"/>
      <c r="E84" s="57">
        <f t="shared" si="8"/>
        <v>0</v>
      </c>
      <c r="F84" s="27" t="str">
        <f t="shared" si="9"/>
        <v> </v>
      </c>
      <c r="K84" s="58">
        <v>2010799</v>
      </c>
      <c r="L84" s="59" t="s">
        <v>150</v>
      </c>
      <c r="M84" s="60"/>
    </row>
    <row r="85" ht="20.25" hidden="1" customHeight="1" spans="1:13">
      <c r="A85" s="34">
        <v>2010804</v>
      </c>
      <c r="B85" s="35" t="s">
        <v>154</v>
      </c>
      <c r="C85" s="56">
        <f t="shared" si="10"/>
        <v>0</v>
      </c>
      <c r="D85" s="56"/>
      <c r="E85" s="57">
        <f t="shared" si="8"/>
        <v>0</v>
      </c>
      <c r="F85" s="27" t="str">
        <f t="shared" si="9"/>
        <v> </v>
      </c>
      <c r="K85" s="36">
        <v>20108</v>
      </c>
      <c r="L85" s="36" t="s">
        <v>152</v>
      </c>
      <c r="M85" s="19"/>
    </row>
    <row r="86" ht="20.25" hidden="1" customHeight="1" spans="1:13">
      <c r="A86" s="34">
        <v>2010805</v>
      </c>
      <c r="B86" s="35" t="s">
        <v>155</v>
      </c>
      <c r="C86" s="56">
        <f t="shared" si="10"/>
        <v>0</v>
      </c>
      <c r="D86" s="56"/>
      <c r="E86" s="57">
        <f t="shared" si="8"/>
        <v>0</v>
      </c>
      <c r="F86" s="27" t="str">
        <f t="shared" si="9"/>
        <v> </v>
      </c>
      <c r="K86" s="58">
        <v>2010801</v>
      </c>
      <c r="L86" s="59" t="s">
        <v>100</v>
      </c>
      <c r="M86" s="60"/>
    </row>
    <row r="87" ht="20.25" hidden="1" customHeight="1" spans="1:13">
      <c r="A87" s="34">
        <v>2010806</v>
      </c>
      <c r="B87" s="35" t="s">
        <v>142</v>
      </c>
      <c r="C87" s="56">
        <f t="shared" si="10"/>
        <v>0</v>
      </c>
      <c r="D87" s="56"/>
      <c r="E87" s="57">
        <f t="shared" si="8"/>
        <v>0</v>
      </c>
      <c r="F87" s="27" t="str">
        <f t="shared" si="9"/>
        <v> </v>
      </c>
      <c r="K87" s="58">
        <v>2010802</v>
      </c>
      <c r="L87" s="59" t="s">
        <v>101</v>
      </c>
      <c r="M87" s="60"/>
    </row>
    <row r="88" ht="20.25" hidden="1" customHeight="1" spans="1:13">
      <c r="A88" s="34">
        <v>2010850</v>
      </c>
      <c r="B88" s="35" t="s">
        <v>109</v>
      </c>
      <c r="C88" s="56">
        <f t="shared" si="10"/>
        <v>0</v>
      </c>
      <c r="D88" s="56"/>
      <c r="E88" s="57">
        <f t="shared" si="8"/>
        <v>0</v>
      </c>
      <c r="F88" s="27" t="str">
        <f t="shared" si="9"/>
        <v> </v>
      </c>
      <c r="K88" s="58">
        <v>2010803</v>
      </c>
      <c r="L88" s="59" t="s">
        <v>102</v>
      </c>
      <c r="M88" s="60"/>
    </row>
    <row r="89" ht="20.25" hidden="1" customHeight="1" spans="1:13">
      <c r="A89" s="34">
        <v>2010899</v>
      </c>
      <c r="B89" s="35" t="s">
        <v>156</v>
      </c>
      <c r="C89" s="56">
        <f t="shared" si="10"/>
        <v>0</v>
      </c>
      <c r="D89" s="56"/>
      <c r="E89" s="57">
        <f t="shared" si="8"/>
        <v>0</v>
      </c>
      <c r="F89" s="27" t="str">
        <f t="shared" si="9"/>
        <v> </v>
      </c>
      <c r="K89" s="58">
        <v>2010804</v>
      </c>
      <c r="L89" s="59" t="s">
        <v>154</v>
      </c>
      <c r="M89" s="60"/>
    </row>
    <row r="90" ht="20.25" hidden="1" customHeight="1" spans="1:13">
      <c r="A90" s="36">
        <v>20109</v>
      </c>
      <c r="B90" s="36" t="s">
        <v>157</v>
      </c>
      <c r="C90" s="55">
        <f>SUM(C91:C102)</f>
        <v>0</v>
      </c>
      <c r="D90" s="55">
        <f>SUM(D91:D102)</f>
        <v>0</v>
      </c>
      <c r="E90" s="53">
        <f t="shared" si="8"/>
        <v>0</v>
      </c>
      <c r="F90" s="20" t="str">
        <f t="shared" si="9"/>
        <v> </v>
      </c>
      <c r="K90" s="58">
        <v>2010805</v>
      </c>
      <c r="L90" s="59" t="s">
        <v>155</v>
      </c>
      <c r="M90" s="60"/>
    </row>
    <row r="91" ht="20.25" hidden="1" customHeight="1" spans="1:13">
      <c r="A91" s="34">
        <v>2010901</v>
      </c>
      <c r="B91" s="35" t="s">
        <v>100</v>
      </c>
      <c r="C91" s="61">
        <f t="shared" ref="C91:C102" si="11">M95</f>
        <v>0</v>
      </c>
      <c r="D91" s="61"/>
      <c r="E91" s="57">
        <f t="shared" si="8"/>
        <v>0</v>
      </c>
      <c r="F91" s="27" t="str">
        <f t="shared" si="9"/>
        <v> </v>
      </c>
      <c r="K91" s="58">
        <v>2010806</v>
      </c>
      <c r="L91" s="59" t="s">
        <v>142</v>
      </c>
      <c r="M91" s="60"/>
    </row>
    <row r="92" ht="20.25" hidden="1" customHeight="1" spans="1:13">
      <c r="A92" s="34">
        <v>2010902</v>
      </c>
      <c r="B92" s="35" t="s">
        <v>101</v>
      </c>
      <c r="C92" s="61">
        <f t="shared" si="11"/>
        <v>0</v>
      </c>
      <c r="D92" s="61"/>
      <c r="E92" s="57">
        <f t="shared" si="8"/>
        <v>0</v>
      </c>
      <c r="F92" s="27" t="str">
        <f t="shared" si="9"/>
        <v> </v>
      </c>
      <c r="K92" s="58">
        <v>2010850</v>
      </c>
      <c r="L92" s="59" t="s">
        <v>109</v>
      </c>
      <c r="M92" s="60"/>
    </row>
    <row r="93" ht="20.25" hidden="1" customHeight="1" spans="1:13">
      <c r="A93" s="34">
        <v>2010903</v>
      </c>
      <c r="B93" s="35" t="s">
        <v>102</v>
      </c>
      <c r="C93" s="61">
        <f t="shared" si="11"/>
        <v>0</v>
      </c>
      <c r="D93" s="61"/>
      <c r="E93" s="57">
        <f t="shared" si="8"/>
        <v>0</v>
      </c>
      <c r="F93" s="27" t="str">
        <f t="shared" si="9"/>
        <v> </v>
      </c>
      <c r="K93" s="58">
        <v>2010899</v>
      </c>
      <c r="L93" s="59" t="s">
        <v>156</v>
      </c>
      <c r="M93" s="60"/>
    </row>
    <row r="94" ht="20.25" hidden="1" customHeight="1" spans="1:13">
      <c r="A94" s="34">
        <v>2010905</v>
      </c>
      <c r="B94" s="35" t="s">
        <v>158</v>
      </c>
      <c r="C94" s="61">
        <f t="shared" si="11"/>
        <v>0</v>
      </c>
      <c r="D94" s="61"/>
      <c r="E94" s="57">
        <f t="shared" si="8"/>
        <v>0</v>
      </c>
      <c r="F94" s="27" t="str">
        <f t="shared" si="9"/>
        <v> </v>
      </c>
      <c r="K94" s="36">
        <v>20109</v>
      </c>
      <c r="L94" s="36" t="s">
        <v>157</v>
      </c>
      <c r="M94" s="19"/>
    </row>
    <row r="95" ht="20.25" hidden="1" customHeight="1" spans="1:13">
      <c r="A95" s="34">
        <v>2010907</v>
      </c>
      <c r="B95" s="35" t="s">
        <v>159</v>
      </c>
      <c r="C95" s="61">
        <f t="shared" si="11"/>
        <v>0</v>
      </c>
      <c r="D95" s="61"/>
      <c r="E95" s="57">
        <f t="shared" si="8"/>
        <v>0</v>
      </c>
      <c r="F95" s="27" t="str">
        <f t="shared" si="9"/>
        <v> </v>
      </c>
      <c r="K95" s="58">
        <v>2010901</v>
      </c>
      <c r="L95" s="59" t="s">
        <v>100</v>
      </c>
      <c r="M95" s="60"/>
    </row>
    <row r="96" ht="20.25" hidden="1" customHeight="1" spans="1:13">
      <c r="A96" s="34">
        <v>2010908</v>
      </c>
      <c r="B96" s="35" t="s">
        <v>142</v>
      </c>
      <c r="C96" s="61">
        <f t="shared" si="11"/>
        <v>0</v>
      </c>
      <c r="D96" s="61"/>
      <c r="E96" s="57">
        <f t="shared" si="8"/>
        <v>0</v>
      </c>
      <c r="F96" s="27" t="str">
        <f t="shared" si="9"/>
        <v> </v>
      </c>
      <c r="K96" s="58">
        <v>2010902</v>
      </c>
      <c r="L96" s="59" t="s">
        <v>101</v>
      </c>
      <c r="M96" s="60"/>
    </row>
    <row r="97" ht="20.25" hidden="1" customHeight="1" spans="1:13">
      <c r="A97" s="34">
        <v>2010909</v>
      </c>
      <c r="B97" s="35" t="s">
        <v>160</v>
      </c>
      <c r="C97" s="61">
        <f t="shared" si="11"/>
        <v>0</v>
      </c>
      <c r="D97" s="61"/>
      <c r="E97" s="57">
        <f t="shared" si="8"/>
        <v>0</v>
      </c>
      <c r="F97" s="27" t="str">
        <f t="shared" si="9"/>
        <v> </v>
      </c>
      <c r="K97" s="58">
        <v>2010903</v>
      </c>
      <c r="L97" s="59" t="s">
        <v>102</v>
      </c>
      <c r="M97" s="60"/>
    </row>
    <row r="98" ht="20.25" hidden="1" customHeight="1" spans="1:13">
      <c r="A98" s="34">
        <v>2010910</v>
      </c>
      <c r="B98" s="35" t="s">
        <v>161</v>
      </c>
      <c r="C98" s="61">
        <f t="shared" si="11"/>
        <v>0</v>
      </c>
      <c r="D98" s="61"/>
      <c r="E98" s="57">
        <f t="shared" si="8"/>
        <v>0</v>
      </c>
      <c r="F98" s="27" t="str">
        <f t="shared" si="9"/>
        <v> </v>
      </c>
      <c r="K98" s="58">
        <v>2010905</v>
      </c>
      <c r="L98" s="59" t="s">
        <v>158</v>
      </c>
      <c r="M98" s="60"/>
    </row>
    <row r="99" ht="20.25" hidden="1" customHeight="1" spans="1:13">
      <c r="A99" s="34">
        <v>2010911</v>
      </c>
      <c r="B99" s="35" t="s">
        <v>162</v>
      </c>
      <c r="C99" s="61">
        <f t="shared" si="11"/>
        <v>0</v>
      </c>
      <c r="D99" s="61"/>
      <c r="E99" s="57">
        <f t="shared" si="8"/>
        <v>0</v>
      </c>
      <c r="F99" s="27" t="str">
        <f t="shared" si="9"/>
        <v> </v>
      </c>
      <c r="K99" s="58">
        <v>2010907</v>
      </c>
      <c r="L99" s="59" t="s">
        <v>159</v>
      </c>
      <c r="M99" s="60"/>
    </row>
    <row r="100" ht="20.25" hidden="1" customHeight="1" spans="1:13">
      <c r="A100" s="34">
        <v>2010912</v>
      </c>
      <c r="B100" s="35" t="s">
        <v>163</v>
      </c>
      <c r="C100" s="61">
        <f t="shared" si="11"/>
        <v>0</v>
      </c>
      <c r="D100" s="61"/>
      <c r="E100" s="57">
        <f t="shared" si="8"/>
        <v>0</v>
      </c>
      <c r="F100" s="27" t="str">
        <f t="shared" si="9"/>
        <v> </v>
      </c>
      <c r="K100" s="58">
        <v>2010908</v>
      </c>
      <c r="L100" s="59" t="s">
        <v>142</v>
      </c>
      <c r="M100" s="60"/>
    </row>
    <row r="101" ht="20.25" hidden="1" customHeight="1" spans="1:13">
      <c r="A101" s="34">
        <v>2010950</v>
      </c>
      <c r="B101" s="35" t="s">
        <v>109</v>
      </c>
      <c r="C101" s="61">
        <f t="shared" si="11"/>
        <v>0</v>
      </c>
      <c r="D101" s="61"/>
      <c r="E101" s="57">
        <f t="shared" si="8"/>
        <v>0</v>
      </c>
      <c r="F101" s="27" t="str">
        <f t="shared" si="9"/>
        <v> </v>
      </c>
      <c r="K101" s="58">
        <v>2010909</v>
      </c>
      <c r="L101" s="59" t="s">
        <v>160</v>
      </c>
      <c r="M101" s="60"/>
    </row>
    <row r="102" ht="20.25" hidden="1" customHeight="1" spans="1:13">
      <c r="A102" s="34">
        <v>2010999</v>
      </c>
      <c r="B102" s="35" t="s">
        <v>164</v>
      </c>
      <c r="C102" s="61">
        <f t="shared" si="11"/>
        <v>0</v>
      </c>
      <c r="D102" s="61"/>
      <c r="E102" s="57">
        <f t="shared" si="8"/>
        <v>0</v>
      </c>
      <c r="F102" s="27" t="str">
        <f t="shared" si="9"/>
        <v> </v>
      </c>
      <c r="K102" s="58">
        <v>2010910</v>
      </c>
      <c r="L102" s="59" t="s">
        <v>161</v>
      </c>
      <c r="M102" s="60"/>
    </row>
    <row r="103" ht="20.25" hidden="1" customHeight="1" spans="1:13">
      <c r="A103" s="36">
        <v>20111</v>
      </c>
      <c r="B103" s="36" t="s">
        <v>165</v>
      </c>
      <c r="C103" s="55">
        <f>SUM(C104:C111)</f>
        <v>0</v>
      </c>
      <c r="D103" s="55">
        <f>SUM(D104:D111)</f>
        <v>0</v>
      </c>
      <c r="E103" s="53">
        <f t="shared" si="8"/>
        <v>0</v>
      </c>
      <c r="F103" s="20" t="str">
        <f t="shared" si="9"/>
        <v> </v>
      </c>
      <c r="K103" s="58">
        <v>2010911</v>
      </c>
      <c r="L103" s="59" t="s">
        <v>162</v>
      </c>
      <c r="M103" s="60"/>
    </row>
    <row r="104" ht="20.25" hidden="1" customHeight="1" spans="1:13">
      <c r="A104" s="34">
        <v>2011101</v>
      </c>
      <c r="B104" s="35" t="s">
        <v>100</v>
      </c>
      <c r="C104" s="56">
        <f t="shared" ref="C104:C111" si="12">M118</f>
        <v>0</v>
      </c>
      <c r="D104" s="56"/>
      <c r="E104" s="57">
        <f t="shared" si="8"/>
        <v>0</v>
      </c>
      <c r="F104" s="27" t="str">
        <f t="shared" si="9"/>
        <v> </v>
      </c>
      <c r="K104" s="58">
        <v>2010912</v>
      </c>
      <c r="L104" s="59" t="s">
        <v>163</v>
      </c>
      <c r="M104" s="60"/>
    </row>
    <row r="105" ht="20.25" hidden="1" customHeight="1" spans="1:13">
      <c r="A105" s="34">
        <v>2011102</v>
      </c>
      <c r="B105" s="35" t="s">
        <v>101</v>
      </c>
      <c r="C105" s="56">
        <f t="shared" si="12"/>
        <v>0</v>
      </c>
      <c r="D105" s="56"/>
      <c r="E105" s="57">
        <f t="shared" si="8"/>
        <v>0</v>
      </c>
      <c r="F105" s="27" t="str">
        <f t="shared" si="9"/>
        <v> </v>
      </c>
      <c r="K105" s="58">
        <v>2010950</v>
      </c>
      <c r="L105" s="59" t="s">
        <v>109</v>
      </c>
      <c r="M105" s="60"/>
    </row>
    <row r="106" ht="20.25" hidden="1" customHeight="1" spans="1:13">
      <c r="A106" s="34">
        <v>2011103</v>
      </c>
      <c r="B106" s="35" t="s">
        <v>102</v>
      </c>
      <c r="C106" s="56">
        <f t="shared" si="12"/>
        <v>0</v>
      </c>
      <c r="D106" s="56"/>
      <c r="E106" s="57">
        <f t="shared" si="8"/>
        <v>0</v>
      </c>
      <c r="F106" s="27" t="str">
        <f t="shared" si="9"/>
        <v> </v>
      </c>
      <c r="K106" s="58">
        <v>2010999</v>
      </c>
      <c r="L106" s="59" t="s">
        <v>164</v>
      </c>
      <c r="M106" s="60"/>
    </row>
    <row r="107" ht="20.25" hidden="1" customHeight="1" spans="1:13">
      <c r="A107" s="34">
        <v>2011104</v>
      </c>
      <c r="B107" s="35" t="s">
        <v>166</v>
      </c>
      <c r="C107" s="56">
        <f t="shared" si="12"/>
        <v>0</v>
      </c>
      <c r="D107" s="56"/>
      <c r="E107" s="57">
        <f t="shared" si="8"/>
        <v>0</v>
      </c>
      <c r="F107" s="27" t="str">
        <f t="shared" si="9"/>
        <v> </v>
      </c>
      <c r="K107" s="36">
        <v>20110</v>
      </c>
      <c r="L107" s="36" t="s">
        <v>167</v>
      </c>
      <c r="M107" s="19"/>
    </row>
    <row r="108" ht="20.25" hidden="1" customHeight="1" spans="1:13">
      <c r="A108" s="34">
        <v>2011105</v>
      </c>
      <c r="B108" s="35" t="s">
        <v>168</v>
      </c>
      <c r="C108" s="56">
        <f t="shared" si="12"/>
        <v>0</v>
      </c>
      <c r="D108" s="56"/>
      <c r="E108" s="57">
        <f t="shared" si="8"/>
        <v>0</v>
      </c>
      <c r="F108" s="27" t="str">
        <f t="shared" si="9"/>
        <v> </v>
      </c>
      <c r="K108" s="58">
        <v>2011001</v>
      </c>
      <c r="L108" s="59" t="s">
        <v>100</v>
      </c>
      <c r="M108" s="60"/>
    </row>
    <row r="109" ht="20.25" hidden="1" customHeight="1" spans="1:13">
      <c r="A109" s="34">
        <v>2011106</v>
      </c>
      <c r="B109" s="35" t="s">
        <v>169</v>
      </c>
      <c r="C109" s="56">
        <f t="shared" si="12"/>
        <v>0</v>
      </c>
      <c r="D109" s="56"/>
      <c r="E109" s="57">
        <f t="shared" si="8"/>
        <v>0</v>
      </c>
      <c r="F109" s="27" t="str">
        <f t="shared" si="9"/>
        <v> </v>
      </c>
      <c r="K109" s="58">
        <v>2011002</v>
      </c>
      <c r="L109" s="59" t="s">
        <v>101</v>
      </c>
      <c r="M109" s="60"/>
    </row>
    <row r="110" ht="20.25" hidden="1" customHeight="1" spans="1:13">
      <c r="A110" s="34">
        <v>2011150</v>
      </c>
      <c r="B110" s="35" t="s">
        <v>109</v>
      </c>
      <c r="C110" s="56">
        <f t="shared" si="12"/>
        <v>0</v>
      </c>
      <c r="D110" s="56"/>
      <c r="E110" s="57">
        <f t="shared" si="8"/>
        <v>0</v>
      </c>
      <c r="F110" s="27" t="str">
        <f t="shared" si="9"/>
        <v> </v>
      </c>
      <c r="K110" s="58">
        <v>2011003</v>
      </c>
      <c r="L110" s="59" t="s">
        <v>102</v>
      </c>
      <c r="M110" s="60"/>
    </row>
    <row r="111" ht="20.25" hidden="1" customHeight="1" spans="1:13">
      <c r="A111" s="34">
        <v>2011199</v>
      </c>
      <c r="B111" s="35" t="s">
        <v>170</v>
      </c>
      <c r="C111" s="56">
        <f t="shared" si="12"/>
        <v>0</v>
      </c>
      <c r="D111" s="56"/>
      <c r="E111" s="57">
        <f t="shared" si="8"/>
        <v>0</v>
      </c>
      <c r="F111" s="27" t="str">
        <f t="shared" si="9"/>
        <v> </v>
      </c>
      <c r="K111" s="58">
        <v>2011004</v>
      </c>
      <c r="L111" s="59" t="s">
        <v>171</v>
      </c>
      <c r="M111" s="60"/>
    </row>
    <row r="112" ht="20.25" hidden="1" customHeight="1" spans="1:13">
      <c r="A112" s="36">
        <v>20113</v>
      </c>
      <c r="B112" s="36" t="s">
        <v>172</v>
      </c>
      <c r="C112" s="55">
        <f>SUM(C113:C122)</f>
        <v>0</v>
      </c>
      <c r="D112" s="55">
        <f>SUM(D113:D122)</f>
        <v>0</v>
      </c>
      <c r="E112" s="53">
        <f t="shared" si="8"/>
        <v>0</v>
      </c>
      <c r="F112" s="20" t="str">
        <f t="shared" si="9"/>
        <v> </v>
      </c>
      <c r="K112" s="58">
        <v>2011005</v>
      </c>
      <c r="L112" s="59" t="s">
        <v>173</v>
      </c>
      <c r="M112" s="60"/>
    </row>
    <row r="113" ht="20.25" hidden="1" customHeight="1" spans="1:13">
      <c r="A113" s="34">
        <v>2011301</v>
      </c>
      <c r="B113" s="35" t="s">
        <v>100</v>
      </c>
      <c r="C113" s="61">
        <f t="shared" ref="C113:C122" si="13">M127</f>
        <v>0</v>
      </c>
      <c r="D113" s="61"/>
      <c r="E113" s="57">
        <f t="shared" si="8"/>
        <v>0</v>
      </c>
      <c r="F113" s="27" t="str">
        <f t="shared" si="9"/>
        <v> </v>
      </c>
      <c r="K113" s="58">
        <v>2011007</v>
      </c>
      <c r="L113" s="59" t="s">
        <v>174</v>
      </c>
      <c r="M113" s="60"/>
    </row>
    <row r="114" ht="20.25" hidden="1" customHeight="1" spans="1:13">
      <c r="A114" s="34">
        <v>2011302</v>
      </c>
      <c r="B114" s="35" t="s">
        <v>101</v>
      </c>
      <c r="C114" s="61">
        <f t="shared" si="13"/>
        <v>0</v>
      </c>
      <c r="D114" s="61"/>
      <c r="E114" s="57">
        <f t="shared" si="8"/>
        <v>0</v>
      </c>
      <c r="F114" s="27" t="str">
        <f t="shared" si="9"/>
        <v> </v>
      </c>
      <c r="K114" s="58">
        <v>2011008</v>
      </c>
      <c r="L114" s="59" t="s">
        <v>175</v>
      </c>
      <c r="M114" s="60"/>
    </row>
    <row r="115" ht="20.25" hidden="1" customHeight="1" spans="1:13">
      <c r="A115" s="34">
        <v>2011303</v>
      </c>
      <c r="B115" s="35" t="s">
        <v>102</v>
      </c>
      <c r="C115" s="61">
        <f t="shared" si="13"/>
        <v>0</v>
      </c>
      <c r="D115" s="61"/>
      <c r="E115" s="57">
        <f t="shared" si="8"/>
        <v>0</v>
      </c>
      <c r="F115" s="27" t="str">
        <f t="shared" si="9"/>
        <v> </v>
      </c>
      <c r="K115" s="58">
        <v>2011050</v>
      </c>
      <c r="L115" s="59" t="s">
        <v>109</v>
      </c>
      <c r="M115" s="60"/>
    </row>
    <row r="116" ht="20.25" hidden="1" customHeight="1" spans="1:13">
      <c r="A116" s="34">
        <v>2011304</v>
      </c>
      <c r="B116" s="35" t="s">
        <v>176</v>
      </c>
      <c r="C116" s="61">
        <f t="shared" si="13"/>
        <v>0</v>
      </c>
      <c r="D116" s="61"/>
      <c r="E116" s="57">
        <f t="shared" si="8"/>
        <v>0</v>
      </c>
      <c r="F116" s="27" t="str">
        <f t="shared" si="9"/>
        <v> </v>
      </c>
      <c r="K116" s="58">
        <v>2011099</v>
      </c>
      <c r="L116" s="59" t="s">
        <v>177</v>
      </c>
      <c r="M116" s="60"/>
    </row>
    <row r="117" ht="20.25" hidden="1" customHeight="1" spans="1:13">
      <c r="A117" s="34">
        <v>2011305</v>
      </c>
      <c r="B117" s="35" t="s">
        <v>178</v>
      </c>
      <c r="C117" s="61">
        <f t="shared" si="13"/>
        <v>0</v>
      </c>
      <c r="D117" s="61"/>
      <c r="E117" s="57">
        <f t="shared" si="8"/>
        <v>0</v>
      </c>
      <c r="F117" s="27" t="str">
        <f t="shared" si="9"/>
        <v> </v>
      </c>
      <c r="K117" s="36">
        <v>20111</v>
      </c>
      <c r="L117" s="36" t="s">
        <v>165</v>
      </c>
      <c r="M117" s="19"/>
    </row>
    <row r="118" ht="20.25" hidden="1" customHeight="1" spans="1:13">
      <c r="A118" s="34">
        <v>2011306</v>
      </c>
      <c r="B118" s="35" t="s">
        <v>179</v>
      </c>
      <c r="C118" s="61">
        <f t="shared" si="13"/>
        <v>0</v>
      </c>
      <c r="D118" s="61"/>
      <c r="E118" s="57">
        <f t="shared" si="8"/>
        <v>0</v>
      </c>
      <c r="F118" s="27" t="str">
        <f t="shared" si="9"/>
        <v> </v>
      </c>
      <c r="K118" s="58">
        <v>2011101</v>
      </c>
      <c r="L118" s="59" t="s">
        <v>100</v>
      </c>
      <c r="M118" s="60"/>
    </row>
    <row r="119" ht="20.25" hidden="1" customHeight="1" spans="1:13">
      <c r="A119" s="34">
        <v>2011307</v>
      </c>
      <c r="B119" s="35" t="s">
        <v>180</v>
      </c>
      <c r="C119" s="61">
        <f t="shared" si="13"/>
        <v>0</v>
      </c>
      <c r="D119" s="61"/>
      <c r="E119" s="57">
        <f t="shared" si="8"/>
        <v>0</v>
      </c>
      <c r="F119" s="27" t="str">
        <f t="shared" si="9"/>
        <v> </v>
      </c>
      <c r="K119" s="58">
        <v>2011102</v>
      </c>
      <c r="L119" s="59" t="s">
        <v>101</v>
      </c>
      <c r="M119" s="60"/>
    </row>
    <row r="120" ht="20.25" hidden="1" customHeight="1" spans="1:13">
      <c r="A120" s="34">
        <v>2011308</v>
      </c>
      <c r="B120" s="35" t="s">
        <v>181</v>
      </c>
      <c r="C120" s="61">
        <f t="shared" si="13"/>
        <v>0</v>
      </c>
      <c r="D120" s="61"/>
      <c r="E120" s="57">
        <f t="shared" si="8"/>
        <v>0</v>
      </c>
      <c r="F120" s="27" t="str">
        <f t="shared" si="9"/>
        <v> </v>
      </c>
      <c r="K120" s="58">
        <v>2011103</v>
      </c>
      <c r="L120" s="59" t="s">
        <v>102</v>
      </c>
      <c r="M120" s="60"/>
    </row>
    <row r="121" ht="20.25" hidden="1" customHeight="1" spans="1:13">
      <c r="A121" s="34">
        <v>2011350</v>
      </c>
      <c r="B121" s="35" t="s">
        <v>109</v>
      </c>
      <c r="C121" s="61">
        <f t="shared" si="13"/>
        <v>0</v>
      </c>
      <c r="D121" s="61"/>
      <c r="E121" s="57">
        <f t="shared" si="8"/>
        <v>0</v>
      </c>
      <c r="F121" s="27" t="str">
        <f t="shared" si="9"/>
        <v> </v>
      </c>
      <c r="K121" s="58">
        <v>2011104</v>
      </c>
      <c r="L121" s="59" t="s">
        <v>166</v>
      </c>
      <c r="M121" s="60"/>
    </row>
    <row r="122" ht="20.25" hidden="1" customHeight="1" spans="1:13">
      <c r="A122" s="34">
        <v>2011399</v>
      </c>
      <c r="B122" s="35" t="s">
        <v>182</v>
      </c>
      <c r="C122" s="61">
        <f t="shared" si="13"/>
        <v>0</v>
      </c>
      <c r="D122" s="61"/>
      <c r="E122" s="57">
        <f t="shared" si="8"/>
        <v>0</v>
      </c>
      <c r="F122" s="27" t="str">
        <f t="shared" si="9"/>
        <v> </v>
      </c>
      <c r="K122" s="58">
        <v>2011105</v>
      </c>
      <c r="L122" s="59" t="s">
        <v>168</v>
      </c>
      <c r="M122" s="60"/>
    </row>
    <row r="123" ht="20.25" hidden="1" customHeight="1" spans="1:13">
      <c r="A123" s="36">
        <v>20114</v>
      </c>
      <c r="B123" s="36" t="s">
        <v>183</v>
      </c>
      <c r="C123" s="55">
        <f>SUM(C124:C134)</f>
        <v>0</v>
      </c>
      <c r="D123" s="55">
        <f>SUM(D124:D134)</f>
        <v>0</v>
      </c>
      <c r="E123" s="53">
        <f t="shared" si="8"/>
        <v>0</v>
      </c>
      <c r="F123" s="20" t="str">
        <f t="shared" si="9"/>
        <v> </v>
      </c>
      <c r="K123" s="58">
        <v>2011106</v>
      </c>
      <c r="L123" s="59" t="s">
        <v>169</v>
      </c>
      <c r="M123" s="60"/>
    </row>
    <row r="124" ht="20.25" hidden="1" customHeight="1" spans="1:13">
      <c r="A124" s="34">
        <v>2011401</v>
      </c>
      <c r="B124" s="35" t="s">
        <v>100</v>
      </c>
      <c r="C124" s="61">
        <f>M138</f>
        <v>0</v>
      </c>
      <c r="D124" s="61"/>
      <c r="E124" s="57">
        <f t="shared" si="8"/>
        <v>0</v>
      </c>
      <c r="F124" s="27" t="str">
        <f t="shared" si="9"/>
        <v> </v>
      </c>
      <c r="K124" s="58">
        <v>2011150</v>
      </c>
      <c r="L124" s="59" t="s">
        <v>109</v>
      </c>
      <c r="M124" s="60"/>
    </row>
    <row r="125" ht="20.25" hidden="1" customHeight="1" spans="1:13">
      <c r="A125" s="34">
        <v>2011402</v>
      </c>
      <c r="B125" s="35" t="s">
        <v>101</v>
      </c>
      <c r="C125" s="61">
        <f>M139</f>
        <v>0</v>
      </c>
      <c r="D125" s="61"/>
      <c r="E125" s="57">
        <f t="shared" si="8"/>
        <v>0</v>
      </c>
      <c r="F125" s="27" t="str">
        <f t="shared" si="9"/>
        <v> </v>
      </c>
      <c r="K125" s="58">
        <v>2011199</v>
      </c>
      <c r="L125" s="59" t="s">
        <v>170</v>
      </c>
      <c r="M125" s="60"/>
    </row>
    <row r="126" ht="20.25" hidden="1" customHeight="1" spans="1:13">
      <c r="A126" s="34">
        <v>2011403</v>
      </c>
      <c r="B126" s="35" t="s">
        <v>102</v>
      </c>
      <c r="C126" s="61">
        <f>M140</f>
        <v>0</v>
      </c>
      <c r="D126" s="61"/>
      <c r="E126" s="57">
        <f t="shared" si="8"/>
        <v>0</v>
      </c>
      <c r="F126" s="27" t="str">
        <f t="shared" si="9"/>
        <v> </v>
      </c>
      <c r="K126" s="36">
        <v>20113</v>
      </c>
      <c r="L126" s="36" t="s">
        <v>172</v>
      </c>
      <c r="M126" s="19"/>
    </row>
    <row r="127" ht="20.25" hidden="1" customHeight="1" spans="1:13">
      <c r="A127" s="34">
        <v>2011404</v>
      </c>
      <c r="B127" s="35" t="s">
        <v>184</v>
      </c>
      <c r="C127" s="61">
        <f>M141</f>
        <v>0</v>
      </c>
      <c r="D127" s="61"/>
      <c r="E127" s="57">
        <f t="shared" si="8"/>
        <v>0</v>
      </c>
      <c r="F127" s="27" t="str">
        <f t="shared" si="9"/>
        <v> </v>
      </c>
      <c r="K127" s="58">
        <v>2011301</v>
      </c>
      <c r="L127" s="59" t="s">
        <v>100</v>
      </c>
      <c r="M127" s="60"/>
    </row>
    <row r="128" ht="20.25" hidden="1" customHeight="1" spans="1:13">
      <c r="A128" s="34">
        <v>2011405</v>
      </c>
      <c r="B128" s="35" t="s">
        <v>185</v>
      </c>
      <c r="C128" s="61">
        <f>M142</f>
        <v>0</v>
      </c>
      <c r="D128" s="61"/>
      <c r="E128" s="57">
        <f t="shared" si="8"/>
        <v>0</v>
      </c>
      <c r="F128" s="27" t="str">
        <f t="shared" si="9"/>
        <v> </v>
      </c>
      <c r="K128" s="58">
        <v>2011302</v>
      </c>
      <c r="L128" s="59" t="s">
        <v>101</v>
      </c>
      <c r="M128" s="60"/>
    </row>
    <row r="129" ht="20.25" hidden="1" customHeight="1" spans="1:13">
      <c r="A129" s="34">
        <v>2011408</v>
      </c>
      <c r="B129" s="35" t="s">
        <v>186</v>
      </c>
      <c r="C129" s="61">
        <f>M144</f>
        <v>0</v>
      </c>
      <c r="D129" s="61"/>
      <c r="E129" s="57">
        <f t="shared" si="8"/>
        <v>0</v>
      </c>
      <c r="F129" s="27" t="str">
        <f t="shared" si="9"/>
        <v> </v>
      </c>
      <c r="K129" s="58">
        <v>2011303</v>
      </c>
      <c r="L129" s="59" t="s">
        <v>102</v>
      </c>
      <c r="M129" s="60"/>
    </row>
    <row r="130" ht="20.25" hidden="1" customHeight="1" spans="1:13">
      <c r="A130" s="34">
        <v>2011409</v>
      </c>
      <c r="B130" s="35" t="s">
        <v>187</v>
      </c>
      <c r="C130" s="61">
        <f>M145</f>
        <v>0</v>
      </c>
      <c r="D130" s="61"/>
      <c r="E130" s="57">
        <f t="shared" si="8"/>
        <v>0</v>
      </c>
      <c r="F130" s="27" t="str">
        <f t="shared" si="9"/>
        <v> </v>
      </c>
      <c r="K130" s="58">
        <v>2011304</v>
      </c>
      <c r="L130" s="59" t="s">
        <v>176</v>
      </c>
      <c r="M130" s="60"/>
    </row>
    <row r="131" ht="20.25" hidden="1" customHeight="1" spans="1:13">
      <c r="A131" s="34">
        <v>2011410</v>
      </c>
      <c r="B131" s="35" t="s">
        <v>188</v>
      </c>
      <c r="C131" s="61">
        <f>M146</f>
        <v>0</v>
      </c>
      <c r="D131" s="61"/>
      <c r="E131" s="57">
        <f t="shared" si="8"/>
        <v>0</v>
      </c>
      <c r="F131" s="27" t="str">
        <f t="shared" si="9"/>
        <v> </v>
      </c>
      <c r="K131" s="58">
        <v>2011305</v>
      </c>
      <c r="L131" s="59" t="s">
        <v>178</v>
      </c>
      <c r="M131" s="60"/>
    </row>
    <row r="132" ht="20.25" hidden="1" customHeight="1" spans="1:13">
      <c r="A132" s="34">
        <v>2011411</v>
      </c>
      <c r="B132" s="35" t="s">
        <v>189</v>
      </c>
      <c r="C132" s="61">
        <f>M147</f>
        <v>0</v>
      </c>
      <c r="D132" s="61"/>
      <c r="E132" s="57">
        <f t="shared" si="8"/>
        <v>0</v>
      </c>
      <c r="F132" s="27" t="str">
        <f t="shared" si="9"/>
        <v> </v>
      </c>
      <c r="K132" s="58">
        <v>2011306</v>
      </c>
      <c r="L132" s="59" t="s">
        <v>179</v>
      </c>
      <c r="M132" s="60"/>
    </row>
    <row r="133" ht="20.25" hidden="1" customHeight="1" spans="1:13">
      <c r="A133" s="34">
        <v>2011450</v>
      </c>
      <c r="B133" s="35" t="s">
        <v>109</v>
      </c>
      <c r="C133" s="61">
        <f>M148</f>
        <v>0</v>
      </c>
      <c r="D133" s="61"/>
      <c r="E133" s="57">
        <f t="shared" si="8"/>
        <v>0</v>
      </c>
      <c r="F133" s="27" t="str">
        <f t="shared" si="9"/>
        <v> </v>
      </c>
      <c r="K133" s="58">
        <v>2011307</v>
      </c>
      <c r="L133" s="59" t="s">
        <v>180</v>
      </c>
      <c r="M133" s="60"/>
    </row>
    <row r="134" ht="20.25" hidden="1" customHeight="1" spans="1:13">
      <c r="A134" s="34">
        <v>2011499</v>
      </c>
      <c r="B134" s="35" t="s">
        <v>190</v>
      </c>
      <c r="C134" s="61">
        <f>M149+M143</f>
        <v>0</v>
      </c>
      <c r="D134" s="61"/>
      <c r="E134" s="57">
        <f t="shared" si="8"/>
        <v>0</v>
      </c>
      <c r="F134" s="27" t="str">
        <f t="shared" si="9"/>
        <v> </v>
      </c>
      <c r="K134" s="58">
        <v>2011308</v>
      </c>
      <c r="L134" s="59" t="s">
        <v>181</v>
      </c>
      <c r="M134" s="60"/>
    </row>
    <row r="135" ht="20.25" hidden="1" customHeight="1" spans="1:13">
      <c r="A135" s="36">
        <v>20123</v>
      </c>
      <c r="B135" s="36" t="s">
        <v>191</v>
      </c>
      <c r="C135" s="62">
        <f>SUM(C136:C141)</f>
        <v>0</v>
      </c>
      <c r="D135" s="62">
        <f>SUM(D136:D141)</f>
        <v>0</v>
      </c>
      <c r="E135" s="53">
        <f t="shared" ref="E135:E198" si="14">D135-C135</f>
        <v>0</v>
      </c>
      <c r="F135" s="20" t="str">
        <f t="shared" ref="F135:F198" si="15">IF(C135&lt;&gt;0,E135/C135*100," ")</f>
        <v> </v>
      </c>
      <c r="K135" s="58">
        <v>2011350</v>
      </c>
      <c r="L135" s="59" t="s">
        <v>109</v>
      </c>
      <c r="M135" s="60"/>
    </row>
    <row r="136" ht="20.25" hidden="1" customHeight="1" spans="1:13">
      <c r="A136" s="34">
        <v>2012301</v>
      </c>
      <c r="B136" s="35" t="s">
        <v>100</v>
      </c>
      <c r="C136" s="61">
        <f t="shared" ref="C136:C141" si="16">M151</f>
        <v>0</v>
      </c>
      <c r="D136" s="61"/>
      <c r="E136" s="57">
        <f t="shared" si="14"/>
        <v>0</v>
      </c>
      <c r="F136" s="27" t="str">
        <f t="shared" si="15"/>
        <v> </v>
      </c>
      <c r="K136" s="58">
        <v>2011399</v>
      </c>
      <c r="L136" s="59" t="s">
        <v>182</v>
      </c>
      <c r="M136" s="60"/>
    </row>
    <row r="137" ht="20.25" hidden="1" customHeight="1" spans="1:13">
      <c r="A137" s="34">
        <v>2012302</v>
      </c>
      <c r="B137" s="35" t="s">
        <v>101</v>
      </c>
      <c r="C137" s="61">
        <f t="shared" si="16"/>
        <v>0</v>
      </c>
      <c r="D137" s="61"/>
      <c r="E137" s="57">
        <f t="shared" si="14"/>
        <v>0</v>
      </c>
      <c r="F137" s="27" t="str">
        <f t="shared" si="15"/>
        <v> </v>
      </c>
      <c r="K137" s="36">
        <v>20114</v>
      </c>
      <c r="L137" s="36" t="s">
        <v>183</v>
      </c>
      <c r="M137" s="19"/>
    </row>
    <row r="138" ht="20.25" hidden="1" customHeight="1" spans="1:13">
      <c r="A138" s="34">
        <v>2012303</v>
      </c>
      <c r="B138" s="35" t="s">
        <v>102</v>
      </c>
      <c r="C138" s="61">
        <f t="shared" si="16"/>
        <v>0</v>
      </c>
      <c r="D138" s="61"/>
      <c r="E138" s="57">
        <f t="shared" si="14"/>
        <v>0</v>
      </c>
      <c r="F138" s="27" t="str">
        <f t="shared" si="15"/>
        <v> </v>
      </c>
      <c r="K138" s="58">
        <v>2011401</v>
      </c>
      <c r="L138" s="59" t="s">
        <v>100</v>
      </c>
      <c r="M138" s="60"/>
    </row>
    <row r="139" ht="20.25" hidden="1" customHeight="1" spans="1:13">
      <c r="A139" s="34">
        <v>2012304</v>
      </c>
      <c r="B139" s="35" t="s">
        <v>192</v>
      </c>
      <c r="C139" s="61">
        <f t="shared" si="16"/>
        <v>0</v>
      </c>
      <c r="D139" s="61"/>
      <c r="E139" s="57">
        <f t="shared" si="14"/>
        <v>0</v>
      </c>
      <c r="F139" s="27" t="str">
        <f t="shared" si="15"/>
        <v> </v>
      </c>
      <c r="K139" s="58">
        <v>2011402</v>
      </c>
      <c r="L139" s="59" t="s">
        <v>101</v>
      </c>
      <c r="M139" s="60"/>
    </row>
    <row r="140" ht="20.25" hidden="1" customHeight="1" spans="1:13">
      <c r="A140" s="34">
        <v>2012350</v>
      </c>
      <c r="B140" s="35" t="s">
        <v>109</v>
      </c>
      <c r="C140" s="61">
        <f t="shared" si="16"/>
        <v>0</v>
      </c>
      <c r="D140" s="61"/>
      <c r="E140" s="57">
        <f t="shared" si="14"/>
        <v>0</v>
      </c>
      <c r="F140" s="27" t="str">
        <f t="shared" si="15"/>
        <v> </v>
      </c>
      <c r="K140" s="58">
        <v>2011403</v>
      </c>
      <c r="L140" s="59" t="s">
        <v>102</v>
      </c>
      <c r="M140" s="60"/>
    </row>
    <row r="141" ht="20.25" hidden="1" customHeight="1" spans="1:13">
      <c r="A141" s="34">
        <v>2012399</v>
      </c>
      <c r="B141" s="35" t="s">
        <v>193</v>
      </c>
      <c r="C141" s="61">
        <f t="shared" si="16"/>
        <v>0</v>
      </c>
      <c r="D141" s="61"/>
      <c r="E141" s="57">
        <f t="shared" si="14"/>
        <v>0</v>
      </c>
      <c r="F141" s="27" t="str">
        <f t="shared" si="15"/>
        <v> </v>
      </c>
      <c r="K141" s="58">
        <v>2011404</v>
      </c>
      <c r="L141" s="59" t="s">
        <v>184</v>
      </c>
      <c r="M141" s="60"/>
    </row>
    <row r="142" ht="20.25" hidden="1" customHeight="1" spans="1:13">
      <c r="A142" s="36">
        <v>20125</v>
      </c>
      <c r="B142" s="36" t="s">
        <v>194</v>
      </c>
      <c r="C142" s="62">
        <f>SUM(C143:C149)</f>
        <v>0</v>
      </c>
      <c r="D142" s="62">
        <f>SUM(D143:D149)</f>
        <v>0</v>
      </c>
      <c r="E142" s="53">
        <f t="shared" si="14"/>
        <v>0</v>
      </c>
      <c r="F142" s="20" t="str">
        <f t="shared" si="15"/>
        <v> </v>
      </c>
      <c r="K142" s="58">
        <v>2011405</v>
      </c>
      <c r="L142" s="59" t="s">
        <v>195</v>
      </c>
      <c r="M142" s="60"/>
    </row>
    <row r="143" ht="20.25" hidden="1" customHeight="1" spans="1:13">
      <c r="A143" s="34">
        <v>2012501</v>
      </c>
      <c r="B143" s="35" t="s">
        <v>100</v>
      </c>
      <c r="C143" s="61">
        <f t="shared" ref="C143:C149" si="17">M158</f>
        <v>0</v>
      </c>
      <c r="D143" s="61"/>
      <c r="E143" s="57">
        <f t="shared" si="14"/>
        <v>0</v>
      </c>
      <c r="F143" s="27" t="str">
        <f t="shared" si="15"/>
        <v> </v>
      </c>
      <c r="K143" s="58">
        <v>2011406</v>
      </c>
      <c r="L143" s="59" t="s">
        <v>196</v>
      </c>
      <c r="M143" s="60"/>
    </row>
    <row r="144" ht="20.25" hidden="1" customHeight="1" spans="1:13">
      <c r="A144" s="34">
        <v>2012502</v>
      </c>
      <c r="B144" s="35" t="s">
        <v>101</v>
      </c>
      <c r="C144" s="61">
        <f t="shared" si="17"/>
        <v>0</v>
      </c>
      <c r="D144" s="61"/>
      <c r="E144" s="57">
        <f t="shared" si="14"/>
        <v>0</v>
      </c>
      <c r="F144" s="27" t="str">
        <f t="shared" si="15"/>
        <v> </v>
      </c>
      <c r="K144" s="58">
        <v>2011408</v>
      </c>
      <c r="L144" s="59" t="s">
        <v>197</v>
      </c>
      <c r="M144" s="60"/>
    </row>
    <row r="145" ht="20.25" hidden="1" customHeight="1" spans="1:13">
      <c r="A145" s="34">
        <v>2012503</v>
      </c>
      <c r="B145" s="35" t="s">
        <v>102</v>
      </c>
      <c r="C145" s="61">
        <f t="shared" si="17"/>
        <v>0</v>
      </c>
      <c r="D145" s="61"/>
      <c r="E145" s="57">
        <f t="shared" si="14"/>
        <v>0</v>
      </c>
      <c r="F145" s="27" t="str">
        <f t="shared" si="15"/>
        <v> </v>
      </c>
      <c r="K145" s="58">
        <v>2011409</v>
      </c>
      <c r="L145" s="59" t="s">
        <v>187</v>
      </c>
      <c r="M145" s="60"/>
    </row>
    <row r="146" ht="20.25" hidden="1" customHeight="1" spans="1:13">
      <c r="A146" s="34">
        <v>2012504</v>
      </c>
      <c r="B146" s="35" t="s">
        <v>198</v>
      </c>
      <c r="C146" s="61">
        <f t="shared" si="17"/>
        <v>0</v>
      </c>
      <c r="D146" s="61"/>
      <c r="E146" s="57">
        <f t="shared" si="14"/>
        <v>0</v>
      </c>
      <c r="F146" s="27" t="str">
        <f t="shared" si="15"/>
        <v> </v>
      </c>
      <c r="K146" s="58">
        <v>2011410</v>
      </c>
      <c r="L146" s="59" t="s">
        <v>188</v>
      </c>
      <c r="M146" s="60"/>
    </row>
    <row r="147" ht="20.25" hidden="1" customHeight="1" spans="1:13">
      <c r="A147" s="34">
        <v>2012505</v>
      </c>
      <c r="B147" s="35" t="s">
        <v>199</v>
      </c>
      <c r="C147" s="61">
        <f t="shared" si="17"/>
        <v>0</v>
      </c>
      <c r="D147" s="61"/>
      <c r="E147" s="57">
        <f t="shared" si="14"/>
        <v>0</v>
      </c>
      <c r="F147" s="27" t="str">
        <f t="shared" si="15"/>
        <v> </v>
      </c>
      <c r="K147" s="58">
        <v>2011411</v>
      </c>
      <c r="L147" s="59" t="s">
        <v>189</v>
      </c>
      <c r="M147" s="60"/>
    </row>
    <row r="148" ht="20.25" hidden="1" customHeight="1" spans="1:13">
      <c r="A148" s="34">
        <v>2012550</v>
      </c>
      <c r="B148" s="35" t="s">
        <v>109</v>
      </c>
      <c r="C148" s="61">
        <f t="shared" si="17"/>
        <v>0</v>
      </c>
      <c r="D148" s="61"/>
      <c r="E148" s="57">
        <f t="shared" si="14"/>
        <v>0</v>
      </c>
      <c r="F148" s="27" t="str">
        <f t="shared" si="15"/>
        <v> </v>
      </c>
      <c r="K148" s="58">
        <v>2011450</v>
      </c>
      <c r="L148" s="59" t="s">
        <v>109</v>
      </c>
      <c r="M148" s="60"/>
    </row>
    <row r="149" ht="20.25" hidden="1" customHeight="1" spans="1:13">
      <c r="A149" s="34">
        <v>2012599</v>
      </c>
      <c r="B149" s="35" t="s">
        <v>200</v>
      </c>
      <c r="C149" s="61">
        <f t="shared" si="17"/>
        <v>0</v>
      </c>
      <c r="D149" s="61"/>
      <c r="E149" s="57">
        <f t="shared" si="14"/>
        <v>0</v>
      </c>
      <c r="F149" s="27" t="str">
        <f t="shared" si="15"/>
        <v> </v>
      </c>
      <c r="K149" s="58">
        <v>2011499</v>
      </c>
      <c r="L149" s="59" t="s">
        <v>190</v>
      </c>
      <c r="M149" s="60"/>
    </row>
    <row r="150" ht="20.25" hidden="1" customHeight="1" spans="1:13">
      <c r="A150" s="36">
        <v>20126</v>
      </c>
      <c r="B150" s="36" t="s">
        <v>201</v>
      </c>
      <c r="C150" s="55">
        <f>SUM(C151:C155)</f>
        <v>0</v>
      </c>
      <c r="D150" s="55">
        <f>SUM(D151:D155)</f>
        <v>0</v>
      </c>
      <c r="E150" s="53">
        <f t="shared" si="14"/>
        <v>0</v>
      </c>
      <c r="F150" s="20" t="str">
        <f t="shared" si="15"/>
        <v> </v>
      </c>
      <c r="K150" s="36">
        <v>20123</v>
      </c>
      <c r="L150" s="36" t="s">
        <v>191</v>
      </c>
      <c r="M150" s="19"/>
    </row>
    <row r="151" ht="20.25" hidden="1" customHeight="1" spans="1:13">
      <c r="A151" s="34">
        <v>2012601</v>
      </c>
      <c r="B151" s="35" t="s">
        <v>100</v>
      </c>
      <c r="C151" s="56">
        <f>M166</f>
        <v>0</v>
      </c>
      <c r="D151" s="56"/>
      <c r="E151" s="57">
        <f t="shared" si="14"/>
        <v>0</v>
      </c>
      <c r="F151" s="27" t="str">
        <f t="shared" si="15"/>
        <v> </v>
      </c>
      <c r="K151" s="58">
        <v>2012301</v>
      </c>
      <c r="L151" s="59" t="s">
        <v>100</v>
      </c>
      <c r="M151" s="60"/>
    </row>
    <row r="152" ht="20.25" hidden="1" customHeight="1" spans="1:13">
      <c r="A152" s="34">
        <v>2012602</v>
      </c>
      <c r="B152" s="35" t="s">
        <v>101</v>
      </c>
      <c r="C152" s="56">
        <f>M167</f>
        <v>0</v>
      </c>
      <c r="D152" s="56"/>
      <c r="E152" s="57">
        <f t="shared" si="14"/>
        <v>0</v>
      </c>
      <c r="F152" s="27" t="str">
        <f t="shared" si="15"/>
        <v> </v>
      </c>
      <c r="K152" s="58">
        <v>2012302</v>
      </c>
      <c r="L152" s="59" t="s">
        <v>101</v>
      </c>
      <c r="M152" s="60"/>
    </row>
    <row r="153" ht="20.25" hidden="1" customHeight="1" spans="1:13">
      <c r="A153" s="34">
        <v>2012603</v>
      </c>
      <c r="B153" s="35" t="s">
        <v>102</v>
      </c>
      <c r="C153" s="56">
        <f>M168</f>
        <v>0</v>
      </c>
      <c r="D153" s="56"/>
      <c r="E153" s="57">
        <f t="shared" si="14"/>
        <v>0</v>
      </c>
      <c r="F153" s="27" t="str">
        <f t="shared" si="15"/>
        <v> </v>
      </c>
      <c r="K153" s="58">
        <v>2012303</v>
      </c>
      <c r="L153" s="59" t="s">
        <v>102</v>
      </c>
      <c r="M153" s="60"/>
    </row>
    <row r="154" ht="20.25" hidden="1" customHeight="1" spans="1:13">
      <c r="A154" s="34">
        <v>2012604</v>
      </c>
      <c r="B154" s="35" t="s">
        <v>202</v>
      </c>
      <c r="C154" s="56">
        <f>M169</f>
        <v>0</v>
      </c>
      <c r="D154" s="56"/>
      <c r="E154" s="57">
        <f t="shared" si="14"/>
        <v>0</v>
      </c>
      <c r="F154" s="27" t="str">
        <f t="shared" si="15"/>
        <v> </v>
      </c>
      <c r="K154" s="58">
        <v>2012304</v>
      </c>
      <c r="L154" s="59" t="s">
        <v>192</v>
      </c>
      <c r="M154" s="60"/>
    </row>
    <row r="155" ht="20.25" hidden="1" customHeight="1" spans="1:13">
      <c r="A155" s="34">
        <v>2012699</v>
      </c>
      <c r="B155" s="35" t="s">
        <v>203</v>
      </c>
      <c r="C155" s="56">
        <f>M170</f>
        <v>0</v>
      </c>
      <c r="D155" s="56"/>
      <c r="E155" s="57">
        <f t="shared" si="14"/>
        <v>0</v>
      </c>
      <c r="F155" s="27" t="str">
        <f t="shared" si="15"/>
        <v> </v>
      </c>
      <c r="K155" s="58">
        <v>2012350</v>
      </c>
      <c r="L155" s="59" t="s">
        <v>109</v>
      </c>
      <c r="M155" s="60"/>
    </row>
    <row r="156" ht="20.25" hidden="1" customHeight="1" spans="1:13">
      <c r="A156" s="36">
        <v>20128</v>
      </c>
      <c r="B156" s="36" t="s">
        <v>204</v>
      </c>
      <c r="C156" s="55">
        <f>SUM(C157:C162)</f>
        <v>0</v>
      </c>
      <c r="D156" s="55">
        <f>SUM(D157:D162)</f>
        <v>0</v>
      </c>
      <c r="E156" s="53">
        <f t="shared" si="14"/>
        <v>0</v>
      </c>
      <c r="F156" s="20" t="str">
        <f t="shared" si="15"/>
        <v> </v>
      </c>
      <c r="K156" s="58">
        <v>2012399</v>
      </c>
      <c r="L156" s="59" t="s">
        <v>193</v>
      </c>
      <c r="M156" s="60"/>
    </row>
    <row r="157" ht="20.25" hidden="1" customHeight="1" spans="1:13">
      <c r="A157" s="34">
        <v>2012801</v>
      </c>
      <c r="B157" s="35" t="s">
        <v>100</v>
      </c>
      <c r="C157" s="56">
        <f t="shared" ref="C157:C162" si="18">M172</f>
        <v>0</v>
      </c>
      <c r="D157" s="56"/>
      <c r="E157" s="57">
        <f t="shared" si="14"/>
        <v>0</v>
      </c>
      <c r="F157" s="27" t="str">
        <f t="shared" si="15"/>
        <v> </v>
      </c>
      <c r="K157" s="36">
        <v>20125</v>
      </c>
      <c r="L157" s="36" t="s">
        <v>194</v>
      </c>
      <c r="M157" s="19"/>
    </row>
    <row r="158" ht="20.25" hidden="1" customHeight="1" spans="1:13">
      <c r="A158" s="34">
        <v>2012802</v>
      </c>
      <c r="B158" s="35" t="s">
        <v>101</v>
      </c>
      <c r="C158" s="56">
        <f t="shared" si="18"/>
        <v>0</v>
      </c>
      <c r="D158" s="56"/>
      <c r="E158" s="57">
        <f t="shared" si="14"/>
        <v>0</v>
      </c>
      <c r="F158" s="27" t="str">
        <f t="shared" si="15"/>
        <v> </v>
      </c>
      <c r="K158" s="58">
        <v>2012501</v>
      </c>
      <c r="L158" s="59" t="s">
        <v>100</v>
      </c>
      <c r="M158" s="60"/>
    </row>
    <row r="159" ht="20.25" hidden="1" customHeight="1" spans="1:13">
      <c r="A159" s="34">
        <v>2012803</v>
      </c>
      <c r="B159" s="35" t="s">
        <v>102</v>
      </c>
      <c r="C159" s="56">
        <f t="shared" si="18"/>
        <v>0</v>
      </c>
      <c r="D159" s="56"/>
      <c r="E159" s="57">
        <f t="shared" si="14"/>
        <v>0</v>
      </c>
      <c r="F159" s="27" t="str">
        <f t="shared" si="15"/>
        <v> </v>
      </c>
      <c r="K159" s="58">
        <v>2012502</v>
      </c>
      <c r="L159" s="59" t="s">
        <v>101</v>
      </c>
      <c r="M159" s="60"/>
    </row>
    <row r="160" ht="20.25" hidden="1" customHeight="1" spans="1:13">
      <c r="A160" s="34">
        <v>2012804</v>
      </c>
      <c r="B160" s="35" t="s">
        <v>114</v>
      </c>
      <c r="C160" s="56">
        <f t="shared" si="18"/>
        <v>0</v>
      </c>
      <c r="D160" s="56"/>
      <c r="E160" s="57">
        <f t="shared" si="14"/>
        <v>0</v>
      </c>
      <c r="F160" s="27" t="str">
        <f t="shared" si="15"/>
        <v> </v>
      </c>
      <c r="K160" s="58">
        <v>2012503</v>
      </c>
      <c r="L160" s="59" t="s">
        <v>102</v>
      </c>
      <c r="M160" s="60"/>
    </row>
    <row r="161" ht="20.25" hidden="1" customHeight="1" spans="1:13">
      <c r="A161" s="34">
        <v>2012850</v>
      </c>
      <c r="B161" s="35" t="s">
        <v>109</v>
      </c>
      <c r="C161" s="56">
        <f t="shared" si="18"/>
        <v>0</v>
      </c>
      <c r="D161" s="56"/>
      <c r="E161" s="57">
        <f t="shared" si="14"/>
        <v>0</v>
      </c>
      <c r="F161" s="27" t="str">
        <f t="shared" si="15"/>
        <v> </v>
      </c>
      <c r="K161" s="58">
        <v>2012504</v>
      </c>
      <c r="L161" s="59" t="s">
        <v>198</v>
      </c>
      <c r="M161" s="60"/>
    </row>
    <row r="162" ht="20.25" hidden="1" customHeight="1" spans="1:13">
      <c r="A162" s="34">
        <v>2012899</v>
      </c>
      <c r="B162" s="35" t="s">
        <v>205</v>
      </c>
      <c r="C162" s="56">
        <f t="shared" si="18"/>
        <v>0</v>
      </c>
      <c r="D162" s="56"/>
      <c r="E162" s="57">
        <f t="shared" si="14"/>
        <v>0</v>
      </c>
      <c r="F162" s="27" t="str">
        <f t="shared" si="15"/>
        <v> </v>
      </c>
      <c r="K162" s="58">
        <v>2012505</v>
      </c>
      <c r="L162" s="59" t="s">
        <v>199</v>
      </c>
      <c r="M162" s="60"/>
    </row>
    <row r="163" ht="20.25" customHeight="1" spans="1:13">
      <c r="A163" s="36">
        <v>20129</v>
      </c>
      <c r="B163" s="36" t="s">
        <v>206</v>
      </c>
      <c r="C163" s="55">
        <f>SUM(C164:C169)</f>
        <v>170</v>
      </c>
      <c r="D163" s="55">
        <f>SUM(D164:D169)</f>
        <v>260</v>
      </c>
      <c r="E163" s="53">
        <f t="shared" si="14"/>
        <v>90</v>
      </c>
      <c r="F163" s="20">
        <f t="shared" si="15"/>
        <v>52.9411764705882</v>
      </c>
      <c r="K163" s="58">
        <v>2012550</v>
      </c>
      <c r="L163" s="59" t="s">
        <v>109</v>
      </c>
      <c r="M163" s="60"/>
    </row>
    <row r="164" ht="20.25" hidden="1" customHeight="1" spans="1:13">
      <c r="A164" s="34">
        <v>2012901</v>
      </c>
      <c r="B164" s="35" t="s">
        <v>100</v>
      </c>
      <c r="C164" s="56">
        <f t="shared" ref="C164:C169" si="19">M179</f>
        <v>0</v>
      </c>
      <c r="D164" s="56"/>
      <c r="E164" s="57">
        <f t="shared" si="14"/>
        <v>0</v>
      </c>
      <c r="F164" s="27" t="str">
        <f t="shared" si="15"/>
        <v> </v>
      </c>
      <c r="K164" s="58">
        <v>2012599</v>
      </c>
      <c r="L164" s="59" t="s">
        <v>200</v>
      </c>
      <c r="M164" s="60"/>
    </row>
    <row r="165" ht="20.25" hidden="1" customHeight="1" spans="1:13">
      <c r="A165" s="34">
        <v>2012902</v>
      </c>
      <c r="B165" s="35" t="s">
        <v>101</v>
      </c>
      <c r="C165" s="56">
        <f t="shared" si="19"/>
        <v>0</v>
      </c>
      <c r="D165" s="56"/>
      <c r="E165" s="57">
        <f t="shared" si="14"/>
        <v>0</v>
      </c>
      <c r="F165" s="27" t="str">
        <f t="shared" si="15"/>
        <v> </v>
      </c>
      <c r="K165" s="36">
        <v>20126</v>
      </c>
      <c r="L165" s="36" t="s">
        <v>201</v>
      </c>
      <c r="M165" s="19"/>
    </row>
    <row r="166" ht="20.25" hidden="1" customHeight="1" spans="1:13">
      <c r="A166" s="34">
        <v>2012903</v>
      </c>
      <c r="B166" s="35" t="s">
        <v>102</v>
      </c>
      <c r="C166" s="56">
        <f t="shared" si="19"/>
        <v>0</v>
      </c>
      <c r="D166" s="56"/>
      <c r="E166" s="57">
        <f t="shared" si="14"/>
        <v>0</v>
      </c>
      <c r="F166" s="27" t="str">
        <f t="shared" si="15"/>
        <v> </v>
      </c>
      <c r="K166" s="58">
        <v>2012601</v>
      </c>
      <c r="L166" s="59" t="s">
        <v>100</v>
      </c>
      <c r="M166" s="60"/>
    </row>
    <row r="167" ht="20.25" hidden="1" customHeight="1" spans="1:13">
      <c r="A167" s="34">
        <v>2012906</v>
      </c>
      <c r="B167" s="35" t="s">
        <v>207</v>
      </c>
      <c r="C167" s="56">
        <f t="shared" si="19"/>
        <v>0</v>
      </c>
      <c r="D167" s="56"/>
      <c r="E167" s="57">
        <f t="shared" si="14"/>
        <v>0</v>
      </c>
      <c r="F167" s="27" t="str">
        <f t="shared" si="15"/>
        <v> </v>
      </c>
      <c r="K167" s="58">
        <v>2012602</v>
      </c>
      <c r="L167" s="59" t="s">
        <v>101</v>
      </c>
      <c r="M167" s="60"/>
    </row>
    <row r="168" ht="20.25" hidden="1" customHeight="1" spans="1:13">
      <c r="A168" s="34">
        <v>2012950</v>
      </c>
      <c r="B168" s="35" t="s">
        <v>109</v>
      </c>
      <c r="C168" s="56">
        <f t="shared" si="19"/>
        <v>0</v>
      </c>
      <c r="D168" s="56"/>
      <c r="E168" s="57">
        <f t="shared" si="14"/>
        <v>0</v>
      </c>
      <c r="F168" s="27" t="str">
        <f t="shared" si="15"/>
        <v> </v>
      </c>
      <c r="K168" s="58">
        <v>2012603</v>
      </c>
      <c r="L168" s="59" t="s">
        <v>102</v>
      </c>
      <c r="M168" s="60"/>
    </row>
    <row r="169" ht="20.25" customHeight="1" spans="1:13">
      <c r="A169" s="34">
        <v>2012999</v>
      </c>
      <c r="B169" s="35" t="s">
        <v>208</v>
      </c>
      <c r="C169" s="56">
        <v>170</v>
      </c>
      <c r="D169" s="56">
        <v>260</v>
      </c>
      <c r="E169" s="57">
        <f t="shared" si="14"/>
        <v>90</v>
      </c>
      <c r="F169" s="27">
        <f t="shared" si="15"/>
        <v>52.9411764705882</v>
      </c>
      <c r="K169" s="58">
        <v>2012604</v>
      </c>
      <c r="L169" s="59" t="s">
        <v>202</v>
      </c>
      <c r="M169" s="60"/>
    </row>
    <row r="170" ht="20.25" customHeight="1" spans="1:13">
      <c r="A170" s="36">
        <v>20131</v>
      </c>
      <c r="B170" s="36" t="s">
        <v>209</v>
      </c>
      <c r="C170" s="55">
        <f>SUM(C171:C176)</f>
        <v>12</v>
      </c>
      <c r="D170" s="55">
        <f>SUM(D171:D176)</f>
        <v>12</v>
      </c>
      <c r="E170" s="53">
        <f t="shared" si="14"/>
        <v>0</v>
      </c>
      <c r="F170" s="20">
        <f t="shared" si="15"/>
        <v>0</v>
      </c>
      <c r="K170" s="58">
        <v>2012699</v>
      </c>
      <c r="L170" s="59" t="s">
        <v>203</v>
      </c>
      <c r="M170" s="60"/>
    </row>
    <row r="171" ht="20.25" hidden="1" customHeight="1" spans="1:13">
      <c r="A171" s="34">
        <v>2013101</v>
      </c>
      <c r="B171" s="35" t="s">
        <v>100</v>
      </c>
      <c r="C171" s="56">
        <f t="shared" ref="C171:C176" si="20">M186</f>
        <v>0</v>
      </c>
      <c r="D171" s="56"/>
      <c r="E171" s="57">
        <f t="shared" si="14"/>
        <v>0</v>
      </c>
      <c r="F171" s="27" t="str">
        <f t="shared" si="15"/>
        <v> </v>
      </c>
      <c r="K171" s="36">
        <v>20128</v>
      </c>
      <c r="L171" s="36" t="s">
        <v>204</v>
      </c>
      <c r="M171" s="19"/>
    </row>
    <row r="172" ht="20.25" hidden="1" customHeight="1" spans="1:13">
      <c r="A172" s="34">
        <v>2013102</v>
      </c>
      <c r="B172" s="35" t="s">
        <v>101</v>
      </c>
      <c r="C172" s="56">
        <f t="shared" si="20"/>
        <v>0</v>
      </c>
      <c r="D172" s="56"/>
      <c r="E172" s="57">
        <f t="shared" si="14"/>
        <v>0</v>
      </c>
      <c r="F172" s="27" t="str">
        <f t="shared" si="15"/>
        <v> </v>
      </c>
      <c r="K172" s="58">
        <v>2012801</v>
      </c>
      <c r="L172" s="59" t="s">
        <v>100</v>
      </c>
      <c r="M172" s="60"/>
    </row>
    <row r="173" ht="20.25" hidden="1" customHeight="1" spans="1:13">
      <c r="A173" s="34">
        <v>2013103</v>
      </c>
      <c r="B173" s="35" t="s">
        <v>102</v>
      </c>
      <c r="C173" s="56">
        <f t="shared" si="20"/>
        <v>0</v>
      </c>
      <c r="D173" s="56"/>
      <c r="E173" s="57">
        <f t="shared" si="14"/>
        <v>0</v>
      </c>
      <c r="F173" s="27" t="str">
        <f t="shared" si="15"/>
        <v> </v>
      </c>
      <c r="K173" s="58">
        <v>2012802</v>
      </c>
      <c r="L173" s="59" t="s">
        <v>101</v>
      </c>
      <c r="M173" s="60"/>
    </row>
    <row r="174" ht="20.25" hidden="1" customHeight="1" spans="1:13">
      <c r="A174" s="34">
        <v>2013105</v>
      </c>
      <c r="B174" s="35" t="s">
        <v>210</v>
      </c>
      <c r="C174" s="56">
        <f t="shared" si="20"/>
        <v>0</v>
      </c>
      <c r="D174" s="56"/>
      <c r="E174" s="57">
        <f t="shared" si="14"/>
        <v>0</v>
      </c>
      <c r="F174" s="27" t="str">
        <f t="shared" si="15"/>
        <v> </v>
      </c>
      <c r="K174" s="58">
        <v>2012803</v>
      </c>
      <c r="L174" s="59" t="s">
        <v>102</v>
      </c>
      <c r="M174" s="60"/>
    </row>
    <row r="175" ht="20.25" hidden="1" customHeight="1" spans="1:13">
      <c r="A175" s="34">
        <v>2013150</v>
      </c>
      <c r="B175" s="35" t="s">
        <v>109</v>
      </c>
      <c r="C175" s="56">
        <f t="shared" si="20"/>
        <v>0</v>
      </c>
      <c r="D175" s="56"/>
      <c r="E175" s="57">
        <f t="shared" si="14"/>
        <v>0</v>
      </c>
      <c r="F175" s="27" t="str">
        <f t="shared" si="15"/>
        <v> </v>
      </c>
      <c r="K175" s="58">
        <v>2012804</v>
      </c>
      <c r="L175" s="59" t="s">
        <v>114</v>
      </c>
      <c r="M175" s="60"/>
    </row>
    <row r="176" ht="33" customHeight="1" spans="1:13">
      <c r="A176" s="34">
        <v>2013199</v>
      </c>
      <c r="B176" s="35" t="s">
        <v>211</v>
      </c>
      <c r="C176" s="56">
        <v>12</v>
      </c>
      <c r="D176" s="56">
        <v>12</v>
      </c>
      <c r="E176" s="57">
        <f t="shared" si="14"/>
        <v>0</v>
      </c>
      <c r="F176" s="27">
        <f t="shared" si="15"/>
        <v>0</v>
      </c>
      <c r="K176" s="58">
        <v>2012850</v>
      </c>
      <c r="L176" s="59" t="s">
        <v>109</v>
      </c>
      <c r="M176" s="60"/>
    </row>
    <row r="177" ht="20.25" customHeight="1" spans="1:13">
      <c r="A177" s="36">
        <v>20132</v>
      </c>
      <c r="B177" s="36" t="s">
        <v>212</v>
      </c>
      <c r="C177" s="55">
        <f>SUM(C178:C183)</f>
        <v>932</v>
      </c>
      <c r="D177" s="55">
        <f>SUM(D178:D183)</f>
        <v>1023</v>
      </c>
      <c r="E177" s="53">
        <f t="shared" si="14"/>
        <v>91</v>
      </c>
      <c r="F177" s="20">
        <f t="shared" si="15"/>
        <v>9.76394849785408</v>
      </c>
      <c r="K177" s="58">
        <v>2012899</v>
      </c>
      <c r="L177" s="59" t="s">
        <v>205</v>
      </c>
      <c r="M177" s="60"/>
    </row>
    <row r="178" ht="20.25" customHeight="1" spans="1:13">
      <c r="A178" s="34">
        <v>2013201</v>
      </c>
      <c r="B178" s="35" t="s">
        <v>100</v>
      </c>
      <c r="C178" s="56">
        <v>2</v>
      </c>
      <c r="D178" s="56">
        <v>2</v>
      </c>
      <c r="E178" s="57">
        <f t="shared" si="14"/>
        <v>0</v>
      </c>
      <c r="F178" s="27">
        <f t="shared" si="15"/>
        <v>0</v>
      </c>
      <c r="K178" s="36">
        <v>20129</v>
      </c>
      <c r="L178" s="36" t="s">
        <v>206</v>
      </c>
      <c r="M178" s="19"/>
    </row>
    <row r="179" ht="20.25" hidden="1" customHeight="1" spans="1:13">
      <c r="A179" s="34">
        <v>2013202</v>
      </c>
      <c r="B179" s="35" t="s">
        <v>101</v>
      </c>
      <c r="C179" s="56">
        <f>M194+M109</f>
        <v>0</v>
      </c>
      <c r="D179" s="56"/>
      <c r="E179" s="57">
        <f t="shared" si="14"/>
        <v>0</v>
      </c>
      <c r="F179" s="27" t="str">
        <f t="shared" si="15"/>
        <v> </v>
      </c>
      <c r="K179" s="58">
        <v>2012901</v>
      </c>
      <c r="L179" s="59" t="s">
        <v>100</v>
      </c>
      <c r="M179" s="60"/>
    </row>
    <row r="180" ht="20.25" hidden="1" customHeight="1" spans="1:13">
      <c r="A180" s="34">
        <v>2013203</v>
      </c>
      <c r="B180" s="35" t="s">
        <v>102</v>
      </c>
      <c r="C180" s="56">
        <f>M195+M110</f>
        <v>0</v>
      </c>
      <c r="D180" s="56"/>
      <c r="E180" s="57">
        <f t="shared" si="14"/>
        <v>0</v>
      </c>
      <c r="F180" s="27" t="str">
        <f t="shared" si="15"/>
        <v> </v>
      </c>
      <c r="K180" s="58">
        <v>2012902</v>
      </c>
      <c r="L180" s="59" t="s">
        <v>101</v>
      </c>
      <c r="M180" s="60"/>
    </row>
    <row r="181" ht="20.25" customHeight="1" spans="1:13">
      <c r="A181" s="34">
        <v>2013204</v>
      </c>
      <c r="B181" s="35" t="s">
        <v>213</v>
      </c>
      <c r="C181" s="56">
        <v>1</v>
      </c>
      <c r="D181" s="56">
        <v>1</v>
      </c>
      <c r="E181" s="57">
        <f t="shared" si="14"/>
        <v>0</v>
      </c>
      <c r="F181" s="27">
        <f t="shared" si="15"/>
        <v>0</v>
      </c>
      <c r="K181" s="58">
        <v>2012903</v>
      </c>
      <c r="L181" s="59" t="s">
        <v>102</v>
      </c>
      <c r="M181" s="60"/>
    </row>
    <row r="182" ht="20.25" hidden="1" customHeight="1" spans="1:13">
      <c r="A182" s="34">
        <v>2013250</v>
      </c>
      <c r="B182" s="35" t="s">
        <v>109</v>
      </c>
      <c r="C182" s="56">
        <f>M197</f>
        <v>0</v>
      </c>
      <c r="D182" s="56"/>
      <c r="E182" s="57">
        <f t="shared" si="14"/>
        <v>0</v>
      </c>
      <c r="F182" s="27" t="str">
        <f t="shared" si="15"/>
        <v> </v>
      </c>
      <c r="K182" s="58">
        <v>2012906</v>
      </c>
      <c r="L182" s="59" t="s">
        <v>207</v>
      </c>
      <c r="M182" s="60"/>
    </row>
    <row r="183" ht="20.25" customHeight="1" spans="1:13">
      <c r="A183" s="34">
        <v>2013299</v>
      </c>
      <c r="B183" s="35" t="s">
        <v>214</v>
      </c>
      <c r="C183" s="56">
        <v>929</v>
      </c>
      <c r="D183" s="56">
        <v>1020</v>
      </c>
      <c r="E183" s="57">
        <f t="shared" si="14"/>
        <v>91</v>
      </c>
      <c r="F183" s="27">
        <f t="shared" si="15"/>
        <v>9.79547900968784</v>
      </c>
      <c r="K183" s="58">
        <v>2012950</v>
      </c>
      <c r="L183" s="59" t="s">
        <v>109</v>
      </c>
      <c r="M183" s="60"/>
    </row>
    <row r="184" ht="20.25" customHeight="1" spans="1:13">
      <c r="A184" s="36">
        <v>20133</v>
      </c>
      <c r="B184" s="36" t="s">
        <v>215</v>
      </c>
      <c r="C184" s="55">
        <f>SUM(C185:C190)</f>
        <v>1</v>
      </c>
      <c r="D184" s="55">
        <f>SUM(D185:D190)</f>
        <v>1</v>
      </c>
      <c r="E184" s="53">
        <f t="shared" si="14"/>
        <v>0</v>
      </c>
      <c r="F184" s="20">
        <f t="shared" si="15"/>
        <v>0</v>
      </c>
      <c r="K184" s="58">
        <v>2012999</v>
      </c>
      <c r="L184" s="59" t="s">
        <v>208</v>
      </c>
      <c r="M184" s="60"/>
    </row>
    <row r="185" ht="20.25" hidden="1" customHeight="1" spans="1:13">
      <c r="A185" s="34">
        <v>2013301</v>
      </c>
      <c r="B185" s="35" t="s">
        <v>100</v>
      </c>
      <c r="C185" s="56">
        <f t="shared" ref="C185:C190" si="21">M200</f>
        <v>0</v>
      </c>
      <c r="D185" s="56"/>
      <c r="E185" s="57">
        <f t="shared" si="14"/>
        <v>0</v>
      </c>
      <c r="F185" s="27" t="str">
        <f t="shared" si="15"/>
        <v> </v>
      </c>
      <c r="K185" s="36">
        <v>20131</v>
      </c>
      <c r="L185" s="36" t="s">
        <v>209</v>
      </c>
      <c r="M185" s="19"/>
    </row>
    <row r="186" ht="20.25" hidden="1" customHeight="1" spans="1:13">
      <c r="A186" s="34">
        <v>2013302</v>
      </c>
      <c r="B186" s="35" t="s">
        <v>101</v>
      </c>
      <c r="C186" s="56">
        <f t="shared" si="21"/>
        <v>0</v>
      </c>
      <c r="D186" s="56"/>
      <c r="E186" s="57">
        <f t="shared" si="14"/>
        <v>0</v>
      </c>
      <c r="F186" s="27" t="str">
        <f t="shared" si="15"/>
        <v> </v>
      </c>
      <c r="K186" s="58">
        <v>2013101</v>
      </c>
      <c r="L186" s="59" t="s">
        <v>100</v>
      </c>
      <c r="M186" s="60"/>
    </row>
    <row r="187" ht="20.25" hidden="1" customHeight="1" spans="1:13">
      <c r="A187" s="34">
        <v>2013303</v>
      </c>
      <c r="B187" s="35" t="s">
        <v>102</v>
      </c>
      <c r="C187" s="56">
        <f t="shared" si="21"/>
        <v>0</v>
      </c>
      <c r="D187" s="56"/>
      <c r="E187" s="57">
        <f t="shared" si="14"/>
        <v>0</v>
      </c>
      <c r="F187" s="27" t="str">
        <f t="shared" si="15"/>
        <v> </v>
      </c>
      <c r="K187" s="58">
        <v>2013102</v>
      </c>
      <c r="L187" s="59" t="s">
        <v>101</v>
      </c>
      <c r="M187" s="60"/>
    </row>
    <row r="188" ht="20.25" hidden="1" customHeight="1" spans="1:13">
      <c r="A188" s="34">
        <v>2013304</v>
      </c>
      <c r="B188" s="35" t="s">
        <v>216</v>
      </c>
      <c r="C188" s="56">
        <f t="shared" si="21"/>
        <v>0</v>
      </c>
      <c r="D188" s="56"/>
      <c r="E188" s="57">
        <f t="shared" si="14"/>
        <v>0</v>
      </c>
      <c r="F188" s="27" t="str">
        <f t="shared" si="15"/>
        <v> </v>
      </c>
      <c r="K188" s="58">
        <v>2013103</v>
      </c>
      <c r="L188" s="59" t="s">
        <v>102</v>
      </c>
      <c r="M188" s="60"/>
    </row>
    <row r="189" ht="20.25" hidden="1" customHeight="1" spans="1:13">
      <c r="A189" s="34">
        <v>2013350</v>
      </c>
      <c r="B189" s="35" t="s">
        <v>109</v>
      </c>
      <c r="C189" s="56">
        <f t="shared" si="21"/>
        <v>0</v>
      </c>
      <c r="D189" s="56"/>
      <c r="E189" s="57">
        <f t="shared" si="14"/>
        <v>0</v>
      </c>
      <c r="F189" s="27" t="str">
        <f t="shared" si="15"/>
        <v> </v>
      </c>
      <c r="K189" s="58">
        <v>2013105</v>
      </c>
      <c r="L189" s="59" t="s">
        <v>210</v>
      </c>
      <c r="M189" s="60"/>
    </row>
    <row r="190" ht="20.25" customHeight="1" spans="1:13">
      <c r="A190" s="34">
        <v>2013399</v>
      </c>
      <c r="B190" s="35" t="s">
        <v>217</v>
      </c>
      <c r="C190" s="56">
        <v>1</v>
      </c>
      <c r="D190" s="56">
        <v>1</v>
      </c>
      <c r="E190" s="57">
        <f t="shared" si="14"/>
        <v>0</v>
      </c>
      <c r="F190" s="27">
        <f t="shared" si="15"/>
        <v>0</v>
      </c>
      <c r="K190" s="58">
        <v>2013150</v>
      </c>
      <c r="L190" s="59" t="s">
        <v>109</v>
      </c>
      <c r="M190" s="60"/>
    </row>
    <row r="191" ht="20.25" hidden="1" customHeight="1" spans="1:13">
      <c r="A191" s="36">
        <v>20134</v>
      </c>
      <c r="B191" s="36" t="s">
        <v>218</v>
      </c>
      <c r="C191" s="55">
        <f>SUM(C192:C198)</f>
        <v>0</v>
      </c>
      <c r="D191" s="55">
        <f>SUM(D192:D198)</f>
        <v>0</v>
      </c>
      <c r="E191" s="53">
        <f t="shared" si="14"/>
        <v>0</v>
      </c>
      <c r="F191" s="20" t="str">
        <f t="shared" si="15"/>
        <v> </v>
      </c>
      <c r="K191" s="58">
        <v>2013199</v>
      </c>
      <c r="L191" s="59" t="s">
        <v>211</v>
      </c>
      <c r="M191" s="60"/>
    </row>
    <row r="192" ht="20.25" hidden="1" customHeight="1" spans="1:13">
      <c r="A192" s="34">
        <v>2013401</v>
      </c>
      <c r="B192" s="35" t="s">
        <v>100</v>
      </c>
      <c r="C192" s="56">
        <f t="shared" ref="C192:C198" si="22">M207</f>
        <v>0</v>
      </c>
      <c r="D192" s="56"/>
      <c r="E192" s="57">
        <f t="shared" si="14"/>
        <v>0</v>
      </c>
      <c r="F192" s="27" t="str">
        <f t="shared" si="15"/>
        <v> </v>
      </c>
      <c r="K192" s="36">
        <v>20132</v>
      </c>
      <c r="L192" s="36" t="s">
        <v>212</v>
      </c>
      <c r="M192" s="19"/>
    </row>
    <row r="193" ht="20.25" hidden="1" customHeight="1" spans="1:13">
      <c r="A193" s="34">
        <v>2013402</v>
      </c>
      <c r="B193" s="35" t="s">
        <v>101</v>
      </c>
      <c r="C193" s="56">
        <f t="shared" si="22"/>
        <v>0</v>
      </c>
      <c r="D193" s="56"/>
      <c r="E193" s="57">
        <f t="shared" si="14"/>
        <v>0</v>
      </c>
      <c r="F193" s="27" t="str">
        <f t="shared" si="15"/>
        <v> </v>
      </c>
      <c r="K193" s="58">
        <v>2013201</v>
      </c>
      <c r="L193" s="59" t="s">
        <v>100</v>
      </c>
      <c r="M193" s="60"/>
    </row>
    <row r="194" ht="20.25" hidden="1" customHeight="1" spans="1:13">
      <c r="A194" s="34">
        <v>2013403</v>
      </c>
      <c r="B194" s="35" t="s">
        <v>102</v>
      </c>
      <c r="C194" s="56">
        <f t="shared" si="22"/>
        <v>0</v>
      </c>
      <c r="D194" s="56"/>
      <c r="E194" s="57">
        <f t="shared" si="14"/>
        <v>0</v>
      </c>
      <c r="F194" s="27" t="str">
        <f t="shared" si="15"/>
        <v> </v>
      </c>
      <c r="K194" s="58">
        <v>2013202</v>
      </c>
      <c r="L194" s="59" t="s">
        <v>101</v>
      </c>
      <c r="M194" s="60"/>
    </row>
    <row r="195" ht="20.25" hidden="1" customHeight="1" spans="1:13">
      <c r="A195" s="34">
        <v>2013404</v>
      </c>
      <c r="B195" s="35" t="s">
        <v>219</v>
      </c>
      <c r="C195" s="56">
        <f t="shared" si="22"/>
        <v>0</v>
      </c>
      <c r="D195" s="56"/>
      <c r="E195" s="57">
        <f t="shared" si="14"/>
        <v>0</v>
      </c>
      <c r="F195" s="27" t="str">
        <f t="shared" si="15"/>
        <v> </v>
      </c>
      <c r="K195" s="58">
        <v>2013203</v>
      </c>
      <c r="L195" s="59" t="s">
        <v>102</v>
      </c>
      <c r="M195" s="60"/>
    </row>
    <row r="196" ht="20.25" hidden="1" customHeight="1" spans="1:13">
      <c r="A196" s="34">
        <v>2013405</v>
      </c>
      <c r="B196" s="35" t="s">
        <v>220</v>
      </c>
      <c r="C196" s="56">
        <f t="shared" si="22"/>
        <v>0</v>
      </c>
      <c r="D196" s="56"/>
      <c r="E196" s="57">
        <f t="shared" si="14"/>
        <v>0</v>
      </c>
      <c r="F196" s="27" t="str">
        <f t="shared" si="15"/>
        <v> </v>
      </c>
      <c r="K196" s="58">
        <v>2013204</v>
      </c>
      <c r="L196" s="59" t="s">
        <v>213</v>
      </c>
      <c r="M196" s="60"/>
    </row>
    <row r="197" ht="20.25" hidden="1" customHeight="1" spans="1:13">
      <c r="A197" s="34">
        <v>2013450</v>
      </c>
      <c r="B197" s="35" t="s">
        <v>109</v>
      </c>
      <c r="C197" s="56">
        <f t="shared" si="22"/>
        <v>0</v>
      </c>
      <c r="D197" s="56"/>
      <c r="E197" s="57">
        <f t="shared" si="14"/>
        <v>0</v>
      </c>
      <c r="F197" s="27" t="str">
        <f t="shared" si="15"/>
        <v> </v>
      </c>
      <c r="K197" s="58">
        <v>2013250</v>
      </c>
      <c r="L197" s="59" t="s">
        <v>109</v>
      </c>
      <c r="M197" s="60"/>
    </row>
    <row r="198" ht="20.25" hidden="1" customHeight="1" spans="1:13">
      <c r="A198" s="34">
        <v>2013499</v>
      </c>
      <c r="B198" s="35" t="s">
        <v>221</v>
      </c>
      <c r="C198" s="56">
        <f t="shared" si="22"/>
        <v>0</v>
      </c>
      <c r="D198" s="56"/>
      <c r="E198" s="57">
        <f t="shared" si="14"/>
        <v>0</v>
      </c>
      <c r="F198" s="27" t="str">
        <f t="shared" si="15"/>
        <v> </v>
      </c>
      <c r="K198" s="58">
        <v>2013299</v>
      </c>
      <c r="L198" s="59" t="s">
        <v>214</v>
      </c>
      <c r="M198" s="60"/>
    </row>
    <row r="199" ht="20.25" hidden="1" customHeight="1" spans="1:13">
      <c r="A199" s="36">
        <v>20135</v>
      </c>
      <c r="B199" s="36" t="s">
        <v>222</v>
      </c>
      <c r="C199" s="62">
        <f>SUM(C200:C204)</f>
        <v>0</v>
      </c>
      <c r="D199" s="62">
        <f>SUM(D200:D204)</f>
        <v>0</v>
      </c>
      <c r="E199" s="53">
        <f t="shared" ref="E199:E262" si="23">D199-C199</f>
        <v>0</v>
      </c>
      <c r="F199" s="20" t="str">
        <f t="shared" ref="F199:F262" si="24">IF(C199&lt;&gt;0,E199/C199*100," ")</f>
        <v> </v>
      </c>
      <c r="K199" s="36">
        <v>20133</v>
      </c>
      <c r="L199" s="36" t="s">
        <v>215</v>
      </c>
      <c r="M199" s="19"/>
    </row>
    <row r="200" ht="20.25" hidden="1" customHeight="1" spans="1:13">
      <c r="A200" s="34">
        <v>2013501</v>
      </c>
      <c r="B200" s="35" t="s">
        <v>100</v>
      </c>
      <c r="C200" s="61">
        <f>M215</f>
        <v>0</v>
      </c>
      <c r="D200" s="61"/>
      <c r="E200" s="57">
        <f t="shared" si="23"/>
        <v>0</v>
      </c>
      <c r="F200" s="27" t="str">
        <f t="shared" si="24"/>
        <v> </v>
      </c>
      <c r="K200" s="58">
        <v>2013301</v>
      </c>
      <c r="L200" s="59" t="s">
        <v>100</v>
      </c>
      <c r="M200" s="60"/>
    </row>
    <row r="201" ht="20.25" hidden="1" customHeight="1" spans="1:13">
      <c r="A201" s="34">
        <v>2013502</v>
      </c>
      <c r="B201" s="35" t="s">
        <v>101</v>
      </c>
      <c r="C201" s="61">
        <f>M216</f>
        <v>0</v>
      </c>
      <c r="D201" s="61"/>
      <c r="E201" s="57">
        <f t="shared" si="23"/>
        <v>0</v>
      </c>
      <c r="F201" s="27" t="str">
        <f t="shared" si="24"/>
        <v> </v>
      </c>
      <c r="K201" s="58">
        <v>2013302</v>
      </c>
      <c r="L201" s="59" t="s">
        <v>101</v>
      </c>
      <c r="M201" s="60"/>
    </row>
    <row r="202" ht="20.25" hidden="1" customHeight="1" spans="1:13">
      <c r="A202" s="34">
        <v>2013503</v>
      </c>
      <c r="B202" s="35" t="s">
        <v>102</v>
      </c>
      <c r="C202" s="61">
        <f>M217</f>
        <v>0</v>
      </c>
      <c r="D202" s="61"/>
      <c r="E202" s="57">
        <f t="shared" si="23"/>
        <v>0</v>
      </c>
      <c r="F202" s="27" t="str">
        <f t="shared" si="24"/>
        <v> </v>
      </c>
      <c r="K202" s="58">
        <v>2013303</v>
      </c>
      <c r="L202" s="59" t="s">
        <v>102</v>
      </c>
      <c r="M202" s="60"/>
    </row>
    <row r="203" ht="20.25" hidden="1" customHeight="1" spans="1:13">
      <c r="A203" s="34">
        <v>2013550</v>
      </c>
      <c r="B203" s="35" t="s">
        <v>109</v>
      </c>
      <c r="C203" s="61">
        <f>M218</f>
        <v>0</v>
      </c>
      <c r="D203" s="61"/>
      <c r="E203" s="57">
        <f t="shared" si="23"/>
        <v>0</v>
      </c>
      <c r="F203" s="27" t="str">
        <f t="shared" si="24"/>
        <v> </v>
      </c>
      <c r="K203" s="58">
        <v>2013304</v>
      </c>
      <c r="L203" s="59" t="s">
        <v>216</v>
      </c>
      <c r="M203" s="60"/>
    </row>
    <row r="204" ht="20.25" hidden="1" customHeight="1" spans="1:13">
      <c r="A204" s="34">
        <v>2013599</v>
      </c>
      <c r="B204" s="35" t="s">
        <v>223</v>
      </c>
      <c r="C204" s="61">
        <f>M219</f>
        <v>0</v>
      </c>
      <c r="D204" s="61"/>
      <c r="E204" s="57">
        <f t="shared" si="23"/>
        <v>0</v>
      </c>
      <c r="F204" s="27" t="str">
        <f t="shared" si="24"/>
        <v> </v>
      </c>
      <c r="K204" s="58">
        <v>2013350</v>
      </c>
      <c r="L204" s="59" t="s">
        <v>109</v>
      </c>
      <c r="M204" s="60"/>
    </row>
    <row r="205" ht="20.25" hidden="1" customHeight="1" spans="1:13">
      <c r="A205" s="36">
        <v>20136</v>
      </c>
      <c r="B205" s="36" t="s">
        <v>224</v>
      </c>
      <c r="C205" s="62">
        <f>SUM(C206:C210)</f>
        <v>0</v>
      </c>
      <c r="D205" s="62">
        <f>SUM(D206:D210)</f>
        <v>0</v>
      </c>
      <c r="E205" s="53">
        <f t="shared" si="23"/>
        <v>0</v>
      </c>
      <c r="F205" s="20" t="str">
        <f t="shared" si="24"/>
        <v> </v>
      </c>
      <c r="K205" s="58">
        <v>2013399</v>
      </c>
      <c r="L205" s="59" t="s">
        <v>217</v>
      </c>
      <c r="M205" s="60"/>
    </row>
    <row r="206" ht="20.25" hidden="1" customHeight="1" spans="1:13">
      <c r="A206" s="34">
        <v>2013601</v>
      </c>
      <c r="B206" s="35" t="s">
        <v>100</v>
      </c>
      <c r="C206" s="61">
        <f>M221</f>
        <v>0</v>
      </c>
      <c r="D206" s="61"/>
      <c r="E206" s="57">
        <f t="shared" si="23"/>
        <v>0</v>
      </c>
      <c r="F206" s="27" t="str">
        <f t="shared" si="24"/>
        <v> </v>
      </c>
      <c r="K206" s="36">
        <v>20134</v>
      </c>
      <c r="L206" s="36" t="s">
        <v>218</v>
      </c>
      <c r="M206" s="19"/>
    </row>
    <row r="207" ht="20.25" hidden="1" customHeight="1" spans="1:13">
      <c r="A207" s="34">
        <v>2013602</v>
      </c>
      <c r="B207" s="35" t="s">
        <v>101</v>
      </c>
      <c r="C207" s="61">
        <f>M222</f>
        <v>0</v>
      </c>
      <c r="D207" s="61"/>
      <c r="E207" s="57">
        <f t="shared" si="23"/>
        <v>0</v>
      </c>
      <c r="F207" s="27" t="str">
        <f t="shared" si="24"/>
        <v> </v>
      </c>
      <c r="K207" s="58">
        <v>2013401</v>
      </c>
      <c r="L207" s="59" t="s">
        <v>100</v>
      </c>
      <c r="M207" s="60"/>
    </row>
    <row r="208" ht="20.25" hidden="1" customHeight="1" spans="1:13">
      <c r="A208" s="34">
        <v>2013603</v>
      </c>
      <c r="B208" s="35" t="s">
        <v>102</v>
      </c>
      <c r="C208" s="61">
        <f>M223</f>
        <v>0</v>
      </c>
      <c r="D208" s="61"/>
      <c r="E208" s="57">
        <f t="shared" si="23"/>
        <v>0</v>
      </c>
      <c r="F208" s="27" t="str">
        <f t="shared" si="24"/>
        <v> </v>
      </c>
      <c r="K208" s="58">
        <v>2013402</v>
      </c>
      <c r="L208" s="59" t="s">
        <v>101</v>
      </c>
      <c r="M208" s="60"/>
    </row>
    <row r="209" ht="20.25" hidden="1" customHeight="1" spans="1:13">
      <c r="A209" s="34">
        <v>2013650</v>
      </c>
      <c r="B209" s="35" t="s">
        <v>109</v>
      </c>
      <c r="C209" s="61">
        <f>M224</f>
        <v>0</v>
      </c>
      <c r="D209" s="61"/>
      <c r="E209" s="57">
        <f t="shared" si="23"/>
        <v>0</v>
      </c>
      <c r="F209" s="27" t="str">
        <f t="shared" si="24"/>
        <v> </v>
      </c>
      <c r="K209" s="58">
        <v>2013403</v>
      </c>
      <c r="L209" s="59" t="s">
        <v>102</v>
      </c>
      <c r="M209" s="60"/>
    </row>
    <row r="210" ht="20.25" hidden="1" customHeight="1" spans="1:13">
      <c r="A210" s="34">
        <v>2013699</v>
      </c>
      <c r="B210" s="35" t="s">
        <v>225</v>
      </c>
      <c r="C210" s="61">
        <f>M225</f>
        <v>0</v>
      </c>
      <c r="D210" s="61"/>
      <c r="E210" s="57">
        <f t="shared" si="23"/>
        <v>0</v>
      </c>
      <c r="F210" s="27" t="str">
        <f t="shared" si="24"/>
        <v> </v>
      </c>
      <c r="K210" s="58">
        <v>2013404</v>
      </c>
      <c r="L210" s="59" t="s">
        <v>219</v>
      </c>
      <c r="M210" s="60"/>
    </row>
    <row r="211" ht="20.25" hidden="1" customHeight="1" spans="1:13">
      <c r="A211" s="36">
        <v>20137</v>
      </c>
      <c r="B211" s="36" t="s">
        <v>226</v>
      </c>
      <c r="C211" s="62">
        <f>SUM(C212:C217)</f>
        <v>0</v>
      </c>
      <c r="D211" s="62">
        <f>SUM(D212:D217)</f>
        <v>0</v>
      </c>
      <c r="E211" s="53">
        <f t="shared" si="23"/>
        <v>0</v>
      </c>
      <c r="F211" s="20" t="str">
        <f t="shared" si="24"/>
        <v> </v>
      </c>
      <c r="K211" s="58">
        <v>2013405</v>
      </c>
      <c r="L211" s="59" t="s">
        <v>220</v>
      </c>
      <c r="M211" s="60"/>
    </row>
    <row r="212" ht="20.25" hidden="1" customHeight="1" spans="1:13">
      <c r="A212" s="34">
        <v>2013701</v>
      </c>
      <c r="B212" s="35" t="s">
        <v>100</v>
      </c>
      <c r="C212" s="61">
        <f t="shared" ref="C212:C217" si="25">M227</f>
        <v>0</v>
      </c>
      <c r="D212" s="61"/>
      <c r="E212" s="57">
        <f t="shared" si="23"/>
        <v>0</v>
      </c>
      <c r="F212" s="27" t="str">
        <f t="shared" si="24"/>
        <v> </v>
      </c>
      <c r="K212" s="58">
        <v>2013450</v>
      </c>
      <c r="L212" s="59" t="s">
        <v>109</v>
      </c>
      <c r="M212" s="60"/>
    </row>
    <row r="213" ht="20.25" hidden="1" customHeight="1" spans="1:13">
      <c r="A213" s="34">
        <v>2013702</v>
      </c>
      <c r="B213" s="35" t="s">
        <v>101</v>
      </c>
      <c r="C213" s="61">
        <f t="shared" si="25"/>
        <v>0</v>
      </c>
      <c r="D213" s="61"/>
      <c r="E213" s="57">
        <f t="shared" si="23"/>
        <v>0</v>
      </c>
      <c r="F213" s="27" t="str">
        <f t="shared" si="24"/>
        <v> </v>
      </c>
      <c r="K213" s="58">
        <v>2013499</v>
      </c>
      <c r="L213" s="59" t="s">
        <v>221</v>
      </c>
      <c r="M213" s="60"/>
    </row>
    <row r="214" ht="20.25" hidden="1" customHeight="1" spans="1:13">
      <c r="A214" s="34">
        <v>2013703</v>
      </c>
      <c r="B214" s="35" t="s">
        <v>102</v>
      </c>
      <c r="C214" s="61">
        <f t="shared" si="25"/>
        <v>0</v>
      </c>
      <c r="D214" s="61"/>
      <c r="E214" s="57">
        <f t="shared" si="23"/>
        <v>0</v>
      </c>
      <c r="F214" s="27" t="str">
        <f t="shared" si="24"/>
        <v> </v>
      </c>
      <c r="K214" s="36">
        <v>20135</v>
      </c>
      <c r="L214" s="36" t="s">
        <v>222</v>
      </c>
      <c r="M214" s="19"/>
    </row>
    <row r="215" ht="20.25" hidden="1" customHeight="1" spans="1:13">
      <c r="A215" s="34">
        <v>2013704</v>
      </c>
      <c r="B215" s="35" t="s">
        <v>227</v>
      </c>
      <c r="C215" s="61">
        <f t="shared" si="25"/>
        <v>0</v>
      </c>
      <c r="D215" s="61"/>
      <c r="E215" s="57">
        <f t="shared" si="23"/>
        <v>0</v>
      </c>
      <c r="F215" s="27" t="str">
        <f t="shared" si="24"/>
        <v> </v>
      </c>
      <c r="K215" s="58">
        <v>2013501</v>
      </c>
      <c r="L215" s="59" t="s">
        <v>100</v>
      </c>
      <c r="M215" s="60"/>
    </row>
    <row r="216" ht="20.25" hidden="1" customHeight="1" spans="1:13">
      <c r="A216" s="34">
        <v>2013750</v>
      </c>
      <c r="B216" s="35" t="s">
        <v>109</v>
      </c>
      <c r="C216" s="61">
        <f t="shared" si="25"/>
        <v>0</v>
      </c>
      <c r="D216" s="61"/>
      <c r="E216" s="57">
        <f t="shared" si="23"/>
        <v>0</v>
      </c>
      <c r="F216" s="27" t="str">
        <f t="shared" si="24"/>
        <v> </v>
      </c>
      <c r="K216" s="58">
        <v>2013502</v>
      </c>
      <c r="L216" s="59" t="s">
        <v>101</v>
      </c>
      <c r="M216" s="60"/>
    </row>
    <row r="217" ht="20.25" hidden="1" customHeight="1" spans="1:13">
      <c r="A217" s="34">
        <v>2013799</v>
      </c>
      <c r="B217" s="35" t="s">
        <v>228</v>
      </c>
      <c r="C217" s="61">
        <f t="shared" si="25"/>
        <v>0</v>
      </c>
      <c r="D217" s="61"/>
      <c r="E217" s="57">
        <f t="shared" si="23"/>
        <v>0</v>
      </c>
      <c r="F217" s="27" t="str">
        <f t="shared" si="24"/>
        <v> </v>
      </c>
      <c r="K217" s="58">
        <v>2013503</v>
      </c>
      <c r="L217" s="59" t="s">
        <v>102</v>
      </c>
      <c r="M217" s="60"/>
    </row>
    <row r="218" ht="20.25" hidden="1" customHeight="1" spans="1:13">
      <c r="A218" s="36">
        <v>20138</v>
      </c>
      <c r="B218" s="36" t="s">
        <v>229</v>
      </c>
      <c r="C218" s="55">
        <f>SUM(C219:C232)</f>
        <v>0</v>
      </c>
      <c r="D218" s="55">
        <f>SUM(D219:D232)</f>
        <v>0</v>
      </c>
      <c r="E218" s="53">
        <f t="shared" si="23"/>
        <v>0</v>
      </c>
      <c r="F218" s="20" t="str">
        <f t="shared" si="24"/>
        <v> </v>
      </c>
      <c r="K218" s="58">
        <v>2013550</v>
      </c>
      <c r="L218" s="59" t="s">
        <v>109</v>
      </c>
      <c r="M218" s="60"/>
    </row>
    <row r="219" ht="20.25" hidden="1" customHeight="1" spans="1:13">
      <c r="A219" s="34">
        <v>2013801</v>
      </c>
      <c r="B219" s="35" t="s">
        <v>100</v>
      </c>
      <c r="C219" s="56">
        <f t="shared" ref="C219:C232" si="26">M234</f>
        <v>0</v>
      </c>
      <c r="D219" s="56"/>
      <c r="E219" s="57">
        <f t="shared" si="23"/>
        <v>0</v>
      </c>
      <c r="F219" s="27" t="str">
        <f t="shared" si="24"/>
        <v> </v>
      </c>
      <c r="K219" s="58">
        <v>2013599</v>
      </c>
      <c r="L219" s="59" t="s">
        <v>223</v>
      </c>
      <c r="M219" s="60"/>
    </row>
    <row r="220" ht="20.25" hidden="1" customHeight="1" spans="1:13">
      <c r="A220" s="34">
        <v>2013802</v>
      </c>
      <c r="B220" s="35" t="s">
        <v>101</v>
      </c>
      <c r="C220" s="56">
        <f t="shared" si="26"/>
        <v>0</v>
      </c>
      <c r="D220" s="56"/>
      <c r="E220" s="57">
        <f t="shared" si="23"/>
        <v>0</v>
      </c>
      <c r="F220" s="27" t="str">
        <f t="shared" si="24"/>
        <v> </v>
      </c>
      <c r="K220" s="36">
        <v>20136</v>
      </c>
      <c r="L220" s="36" t="s">
        <v>224</v>
      </c>
      <c r="M220" s="19"/>
    </row>
    <row r="221" ht="20.25" hidden="1" customHeight="1" spans="1:13">
      <c r="A221" s="34">
        <v>2013803</v>
      </c>
      <c r="B221" s="35" t="s">
        <v>102</v>
      </c>
      <c r="C221" s="56">
        <f t="shared" si="26"/>
        <v>0</v>
      </c>
      <c r="D221" s="56"/>
      <c r="E221" s="57">
        <f t="shared" si="23"/>
        <v>0</v>
      </c>
      <c r="F221" s="27" t="str">
        <f t="shared" si="24"/>
        <v> </v>
      </c>
      <c r="K221" s="58">
        <v>2013601</v>
      </c>
      <c r="L221" s="59" t="s">
        <v>100</v>
      </c>
      <c r="M221" s="60"/>
    </row>
    <row r="222" ht="20.25" hidden="1" customHeight="1" spans="1:13">
      <c r="A222" s="34">
        <v>2013804</v>
      </c>
      <c r="B222" s="35" t="s">
        <v>230</v>
      </c>
      <c r="C222" s="56">
        <f t="shared" si="26"/>
        <v>0</v>
      </c>
      <c r="D222" s="56"/>
      <c r="E222" s="57">
        <f t="shared" si="23"/>
        <v>0</v>
      </c>
      <c r="F222" s="27" t="str">
        <f t="shared" si="24"/>
        <v> </v>
      </c>
      <c r="K222" s="58">
        <v>2013602</v>
      </c>
      <c r="L222" s="59" t="s">
        <v>101</v>
      </c>
      <c r="M222" s="60"/>
    </row>
    <row r="223" ht="20.25" hidden="1" customHeight="1" spans="1:13">
      <c r="A223" s="34">
        <v>2013805</v>
      </c>
      <c r="B223" s="35" t="s">
        <v>231</v>
      </c>
      <c r="C223" s="56">
        <f t="shared" si="26"/>
        <v>0</v>
      </c>
      <c r="D223" s="56"/>
      <c r="E223" s="57">
        <f t="shared" si="23"/>
        <v>0</v>
      </c>
      <c r="F223" s="27" t="str">
        <f t="shared" si="24"/>
        <v> </v>
      </c>
      <c r="K223" s="58">
        <v>2013603</v>
      </c>
      <c r="L223" s="59" t="s">
        <v>102</v>
      </c>
      <c r="M223" s="60"/>
    </row>
    <row r="224" ht="20.25" hidden="1" customHeight="1" spans="1:13">
      <c r="A224" s="34">
        <v>2013808</v>
      </c>
      <c r="B224" s="35" t="s">
        <v>142</v>
      </c>
      <c r="C224" s="56">
        <f t="shared" si="26"/>
        <v>0</v>
      </c>
      <c r="D224" s="56"/>
      <c r="E224" s="57">
        <f t="shared" si="23"/>
        <v>0</v>
      </c>
      <c r="F224" s="27" t="str">
        <f t="shared" si="24"/>
        <v> </v>
      </c>
      <c r="K224" s="58">
        <v>2013650</v>
      </c>
      <c r="L224" s="59" t="s">
        <v>109</v>
      </c>
      <c r="M224" s="60"/>
    </row>
    <row r="225" ht="20.25" hidden="1" customHeight="1" spans="1:13">
      <c r="A225" s="34">
        <v>2013810</v>
      </c>
      <c r="B225" s="35" t="s">
        <v>232</v>
      </c>
      <c r="C225" s="56">
        <f t="shared" si="26"/>
        <v>0</v>
      </c>
      <c r="D225" s="56"/>
      <c r="E225" s="57">
        <f t="shared" si="23"/>
        <v>0</v>
      </c>
      <c r="F225" s="27" t="str">
        <f t="shared" si="24"/>
        <v> </v>
      </c>
      <c r="K225" s="58">
        <v>2013699</v>
      </c>
      <c r="L225" s="59" t="s">
        <v>225</v>
      </c>
      <c r="M225" s="60"/>
    </row>
    <row r="226" ht="20.25" hidden="1" customHeight="1" spans="1:13">
      <c r="A226" s="34">
        <v>2013812</v>
      </c>
      <c r="B226" s="35" t="s">
        <v>233</v>
      </c>
      <c r="C226" s="56">
        <f t="shared" si="26"/>
        <v>0</v>
      </c>
      <c r="D226" s="56"/>
      <c r="E226" s="57">
        <f t="shared" si="23"/>
        <v>0</v>
      </c>
      <c r="F226" s="27" t="str">
        <f t="shared" si="24"/>
        <v> </v>
      </c>
      <c r="K226" s="36">
        <v>20137</v>
      </c>
      <c r="L226" s="36" t="s">
        <v>226</v>
      </c>
      <c r="M226" s="19"/>
    </row>
    <row r="227" ht="20.25" hidden="1" customHeight="1" spans="1:13">
      <c r="A227" s="34">
        <v>2013813</v>
      </c>
      <c r="B227" s="35" t="s">
        <v>234</v>
      </c>
      <c r="C227" s="56">
        <f t="shared" si="26"/>
        <v>0</v>
      </c>
      <c r="D227" s="56"/>
      <c r="E227" s="57">
        <f t="shared" si="23"/>
        <v>0</v>
      </c>
      <c r="F227" s="27" t="str">
        <f t="shared" si="24"/>
        <v> </v>
      </c>
      <c r="K227" s="58">
        <v>2013701</v>
      </c>
      <c r="L227" s="59" t="s">
        <v>100</v>
      </c>
      <c r="M227" s="60"/>
    </row>
    <row r="228" ht="20.25" hidden="1" customHeight="1" spans="1:13">
      <c r="A228" s="34">
        <v>2013814</v>
      </c>
      <c r="B228" s="35" t="s">
        <v>235</v>
      </c>
      <c r="C228" s="56">
        <f t="shared" si="26"/>
        <v>0</v>
      </c>
      <c r="D228" s="56"/>
      <c r="E228" s="57">
        <f t="shared" si="23"/>
        <v>0</v>
      </c>
      <c r="F228" s="27" t="str">
        <f t="shared" si="24"/>
        <v> </v>
      </c>
      <c r="K228" s="58">
        <v>2013702</v>
      </c>
      <c r="L228" s="59" t="s">
        <v>101</v>
      </c>
      <c r="M228" s="60"/>
    </row>
    <row r="229" ht="20.25" hidden="1" customHeight="1" spans="1:13">
      <c r="A229" s="34">
        <v>2013815</v>
      </c>
      <c r="B229" s="35" t="s">
        <v>236</v>
      </c>
      <c r="C229" s="56">
        <f t="shared" si="26"/>
        <v>0</v>
      </c>
      <c r="D229" s="56"/>
      <c r="E229" s="57">
        <f t="shared" si="23"/>
        <v>0</v>
      </c>
      <c r="F229" s="27" t="str">
        <f t="shared" si="24"/>
        <v> </v>
      </c>
      <c r="K229" s="58">
        <v>2013703</v>
      </c>
      <c r="L229" s="59" t="s">
        <v>102</v>
      </c>
      <c r="M229" s="60"/>
    </row>
    <row r="230" ht="20.25" hidden="1" customHeight="1" spans="1:13">
      <c r="A230" s="34">
        <v>2013816</v>
      </c>
      <c r="B230" s="35" t="s">
        <v>237</v>
      </c>
      <c r="C230" s="56">
        <f t="shared" si="26"/>
        <v>0</v>
      </c>
      <c r="D230" s="56"/>
      <c r="E230" s="57">
        <f t="shared" si="23"/>
        <v>0</v>
      </c>
      <c r="F230" s="27" t="str">
        <f t="shared" si="24"/>
        <v> </v>
      </c>
      <c r="K230" s="58">
        <v>2013704</v>
      </c>
      <c r="L230" s="59" t="s">
        <v>227</v>
      </c>
      <c r="M230" s="60"/>
    </row>
    <row r="231" ht="20.25" hidden="1" customHeight="1" spans="1:13">
      <c r="A231" s="34">
        <v>2013850</v>
      </c>
      <c r="B231" s="35" t="s">
        <v>109</v>
      </c>
      <c r="C231" s="56">
        <f t="shared" si="26"/>
        <v>0</v>
      </c>
      <c r="D231" s="56"/>
      <c r="E231" s="57">
        <f t="shared" si="23"/>
        <v>0</v>
      </c>
      <c r="F231" s="27" t="str">
        <f t="shared" si="24"/>
        <v> </v>
      </c>
      <c r="K231" s="58">
        <v>2013750</v>
      </c>
      <c r="L231" s="59" t="s">
        <v>109</v>
      </c>
      <c r="M231" s="60"/>
    </row>
    <row r="232" ht="20.25" hidden="1" customHeight="1" spans="1:13">
      <c r="A232" s="34">
        <v>2013899</v>
      </c>
      <c r="B232" s="35" t="s">
        <v>238</v>
      </c>
      <c r="C232" s="56">
        <f t="shared" si="26"/>
        <v>0</v>
      </c>
      <c r="D232" s="56"/>
      <c r="E232" s="57">
        <f t="shared" si="23"/>
        <v>0</v>
      </c>
      <c r="F232" s="27" t="str">
        <f t="shared" si="24"/>
        <v> </v>
      </c>
      <c r="K232" s="58">
        <v>2013799</v>
      </c>
      <c r="L232" s="59" t="s">
        <v>228</v>
      </c>
      <c r="M232" s="60"/>
    </row>
    <row r="233" ht="20.25" customHeight="1" spans="1:13">
      <c r="A233" s="36">
        <v>20199</v>
      </c>
      <c r="B233" s="36" t="s">
        <v>239</v>
      </c>
      <c r="C233" s="55">
        <f>SUM(C234:C235)</f>
        <v>1</v>
      </c>
      <c r="D233" s="55">
        <f>SUM(D234:D235)</f>
        <v>1</v>
      </c>
      <c r="E233" s="53">
        <f t="shared" si="23"/>
        <v>0</v>
      </c>
      <c r="F233" s="20">
        <f t="shared" si="24"/>
        <v>0</v>
      </c>
      <c r="K233" s="36">
        <v>20138</v>
      </c>
      <c r="L233" s="36" t="s">
        <v>229</v>
      </c>
      <c r="M233" s="19"/>
    </row>
    <row r="234" ht="20.25" hidden="1" customHeight="1" spans="1:13">
      <c r="A234" s="34">
        <v>2019901</v>
      </c>
      <c r="B234" s="35" t="s">
        <v>240</v>
      </c>
      <c r="C234" s="61">
        <f>M249</f>
        <v>0</v>
      </c>
      <c r="D234" s="61"/>
      <c r="E234" s="57">
        <f t="shared" si="23"/>
        <v>0</v>
      </c>
      <c r="F234" s="27" t="str">
        <f t="shared" si="24"/>
        <v> </v>
      </c>
      <c r="K234" s="58">
        <v>2013801</v>
      </c>
      <c r="L234" s="59" t="s">
        <v>100</v>
      </c>
      <c r="M234" s="60"/>
    </row>
    <row r="235" ht="20.25" customHeight="1" spans="1:13">
      <c r="A235" s="34">
        <v>2019999</v>
      </c>
      <c r="B235" s="35" t="s">
        <v>241</v>
      </c>
      <c r="C235" s="61">
        <v>1</v>
      </c>
      <c r="D235" s="61">
        <v>1</v>
      </c>
      <c r="E235" s="57">
        <f t="shared" si="23"/>
        <v>0</v>
      </c>
      <c r="F235" s="27">
        <f t="shared" si="24"/>
        <v>0</v>
      </c>
      <c r="K235" s="58">
        <v>2013802</v>
      </c>
      <c r="L235" s="59" t="s">
        <v>101</v>
      </c>
      <c r="M235" s="60"/>
    </row>
    <row r="236" ht="20.25" hidden="1" customHeight="1" spans="1:13">
      <c r="A236" s="36">
        <v>202</v>
      </c>
      <c r="B236" s="36" t="s">
        <v>242</v>
      </c>
      <c r="C236" s="62">
        <f>C237+C244+C247+C250+C256+C261+C263+C268+C274</f>
        <v>0</v>
      </c>
      <c r="D236" s="62">
        <f>D237+D244+D247+D250+D256+D261+D263+D268+D274</f>
        <v>0</v>
      </c>
      <c r="E236" s="53">
        <f t="shared" si="23"/>
        <v>0</v>
      </c>
      <c r="F236" s="20" t="str">
        <f t="shared" si="24"/>
        <v> </v>
      </c>
      <c r="K236" s="58">
        <v>2013803</v>
      </c>
      <c r="L236" s="59" t="s">
        <v>102</v>
      </c>
      <c r="M236" s="60"/>
    </row>
    <row r="237" ht="20.25" hidden="1" customHeight="1" spans="1:13">
      <c r="A237" s="36">
        <v>20201</v>
      </c>
      <c r="B237" s="36" t="s">
        <v>243</v>
      </c>
      <c r="C237" s="62">
        <f>SUM(C238:C243)</f>
        <v>0</v>
      </c>
      <c r="D237" s="62">
        <f>SUM(D238:D243)</f>
        <v>0</v>
      </c>
      <c r="E237" s="53">
        <f t="shared" si="23"/>
        <v>0</v>
      </c>
      <c r="F237" s="20" t="str">
        <f t="shared" si="24"/>
        <v> </v>
      </c>
      <c r="K237" s="58">
        <v>2013804</v>
      </c>
      <c r="L237" s="59" t="s">
        <v>230</v>
      </c>
      <c r="M237" s="60"/>
    </row>
    <row r="238" ht="20.25" hidden="1" customHeight="1" spans="1:13">
      <c r="A238" s="34">
        <v>2020101</v>
      </c>
      <c r="B238" s="35" t="s">
        <v>100</v>
      </c>
      <c r="C238" s="62">
        <f t="shared" ref="C238:C243" si="27">M253</f>
        <v>0</v>
      </c>
      <c r="D238" s="62"/>
      <c r="E238" s="53">
        <f t="shared" si="23"/>
        <v>0</v>
      </c>
      <c r="F238" s="20" t="str">
        <f t="shared" si="24"/>
        <v> </v>
      </c>
      <c r="K238" s="58">
        <v>2013805</v>
      </c>
      <c r="L238" s="59" t="s">
        <v>231</v>
      </c>
      <c r="M238" s="60"/>
    </row>
    <row r="239" ht="20.25" hidden="1" customHeight="1" spans="1:13">
      <c r="A239" s="34">
        <v>2020102</v>
      </c>
      <c r="B239" s="35" t="s">
        <v>101</v>
      </c>
      <c r="C239" s="62">
        <f t="shared" si="27"/>
        <v>0</v>
      </c>
      <c r="D239" s="62"/>
      <c r="E239" s="53">
        <f t="shared" si="23"/>
        <v>0</v>
      </c>
      <c r="F239" s="20" t="str">
        <f t="shared" si="24"/>
        <v> </v>
      </c>
      <c r="K239" s="58">
        <v>2013808</v>
      </c>
      <c r="L239" s="59" t="s">
        <v>142</v>
      </c>
      <c r="M239" s="60"/>
    </row>
    <row r="240" ht="20.25" hidden="1" customHeight="1" spans="1:13">
      <c r="A240" s="34">
        <v>2020103</v>
      </c>
      <c r="B240" s="35" t="s">
        <v>102</v>
      </c>
      <c r="C240" s="62">
        <f t="shared" si="27"/>
        <v>0</v>
      </c>
      <c r="D240" s="62"/>
      <c r="E240" s="53">
        <f t="shared" si="23"/>
        <v>0</v>
      </c>
      <c r="F240" s="20" t="str">
        <f t="shared" si="24"/>
        <v> </v>
      </c>
      <c r="K240" s="58">
        <v>2013810</v>
      </c>
      <c r="L240" s="59" t="s">
        <v>232</v>
      </c>
      <c r="M240" s="60"/>
    </row>
    <row r="241" ht="20.25" hidden="1" customHeight="1" spans="1:13">
      <c r="A241" s="34">
        <v>2020104</v>
      </c>
      <c r="B241" s="35" t="s">
        <v>210</v>
      </c>
      <c r="C241" s="62">
        <f t="shared" si="27"/>
        <v>0</v>
      </c>
      <c r="D241" s="62"/>
      <c r="E241" s="53">
        <f t="shared" si="23"/>
        <v>0</v>
      </c>
      <c r="F241" s="20" t="str">
        <f t="shared" si="24"/>
        <v> </v>
      </c>
      <c r="K241" s="58">
        <v>2013812</v>
      </c>
      <c r="L241" s="59" t="s">
        <v>233</v>
      </c>
      <c r="M241" s="60"/>
    </row>
    <row r="242" ht="20.25" hidden="1" customHeight="1" spans="1:13">
      <c r="A242" s="34">
        <v>2020150</v>
      </c>
      <c r="B242" s="35" t="s">
        <v>109</v>
      </c>
      <c r="C242" s="62">
        <f t="shared" si="27"/>
        <v>0</v>
      </c>
      <c r="D242" s="62"/>
      <c r="E242" s="53">
        <f t="shared" si="23"/>
        <v>0</v>
      </c>
      <c r="F242" s="20" t="str">
        <f t="shared" si="24"/>
        <v> </v>
      </c>
      <c r="K242" s="58">
        <v>2013813</v>
      </c>
      <c r="L242" s="59" t="s">
        <v>234</v>
      </c>
      <c r="M242" s="60"/>
    </row>
    <row r="243" ht="20.25" hidden="1" customHeight="1" spans="1:13">
      <c r="A243" s="34">
        <v>2020199</v>
      </c>
      <c r="B243" s="35" t="s">
        <v>244</v>
      </c>
      <c r="C243" s="62">
        <f t="shared" si="27"/>
        <v>0</v>
      </c>
      <c r="D243" s="62"/>
      <c r="E243" s="53">
        <f t="shared" si="23"/>
        <v>0</v>
      </c>
      <c r="F243" s="20" t="str">
        <f t="shared" si="24"/>
        <v> </v>
      </c>
      <c r="K243" s="58">
        <v>2013814</v>
      </c>
      <c r="L243" s="59" t="s">
        <v>235</v>
      </c>
      <c r="M243" s="60"/>
    </row>
    <row r="244" ht="20.25" hidden="1" customHeight="1" spans="1:13">
      <c r="A244" s="36">
        <v>20202</v>
      </c>
      <c r="B244" s="36" t="s">
        <v>245</v>
      </c>
      <c r="C244" s="62">
        <f>C245+C246</f>
        <v>0</v>
      </c>
      <c r="D244" s="62">
        <f>D245+D246</f>
        <v>0</v>
      </c>
      <c r="E244" s="53">
        <f t="shared" si="23"/>
        <v>0</v>
      </c>
      <c r="F244" s="20" t="str">
        <f t="shared" si="24"/>
        <v> </v>
      </c>
      <c r="K244" s="58">
        <v>2013815</v>
      </c>
      <c r="L244" s="59" t="s">
        <v>236</v>
      </c>
      <c r="M244" s="60"/>
    </row>
    <row r="245" ht="20.25" hidden="1" customHeight="1" spans="1:13">
      <c r="A245" s="34">
        <v>2020201</v>
      </c>
      <c r="B245" s="35" t="s">
        <v>246</v>
      </c>
      <c r="C245" s="62">
        <f>M260</f>
        <v>0</v>
      </c>
      <c r="D245" s="62"/>
      <c r="E245" s="53">
        <f t="shared" si="23"/>
        <v>0</v>
      </c>
      <c r="F245" s="20" t="str">
        <f t="shared" si="24"/>
        <v> </v>
      </c>
      <c r="K245" s="58">
        <v>2013816</v>
      </c>
      <c r="L245" s="59" t="s">
        <v>237</v>
      </c>
      <c r="M245" s="60"/>
    </row>
    <row r="246" ht="20.25" hidden="1" customHeight="1" spans="1:13">
      <c r="A246" s="34">
        <v>2020202</v>
      </c>
      <c r="B246" s="35" t="s">
        <v>247</v>
      </c>
      <c r="C246" s="62">
        <f>M261</f>
        <v>0</v>
      </c>
      <c r="D246" s="62"/>
      <c r="E246" s="53">
        <f t="shared" si="23"/>
        <v>0</v>
      </c>
      <c r="F246" s="20" t="str">
        <f t="shared" si="24"/>
        <v> </v>
      </c>
      <c r="K246" s="58">
        <v>2013850</v>
      </c>
      <c r="L246" s="59" t="s">
        <v>109</v>
      </c>
      <c r="M246" s="60"/>
    </row>
    <row r="247" ht="20.25" hidden="1" customHeight="1" spans="1:13">
      <c r="A247" s="36">
        <v>20203</v>
      </c>
      <c r="B247" s="36" t="s">
        <v>248</v>
      </c>
      <c r="C247" s="62">
        <f>C248+C249</f>
        <v>0</v>
      </c>
      <c r="D247" s="62">
        <f>D248+D249</f>
        <v>0</v>
      </c>
      <c r="E247" s="53">
        <f t="shared" si="23"/>
        <v>0</v>
      </c>
      <c r="F247" s="20" t="str">
        <f t="shared" si="24"/>
        <v> </v>
      </c>
      <c r="K247" s="58">
        <v>2013899</v>
      </c>
      <c r="L247" s="59" t="s">
        <v>238</v>
      </c>
      <c r="M247" s="60"/>
    </row>
    <row r="248" ht="20.25" hidden="1" customHeight="1" spans="1:13">
      <c r="A248" s="34">
        <v>2020304</v>
      </c>
      <c r="B248" s="35" t="s">
        <v>249</v>
      </c>
      <c r="C248" s="62">
        <f>M263</f>
        <v>0</v>
      </c>
      <c r="D248" s="62"/>
      <c r="E248" s="53">
        <f t="shared" si="23"/>
        <v>0</v>
      </c>
      <c r="F248" s="20" t="str">
        <f t="shared" si="24"/>
        <v> </v>
      </c>
      <c r="K248" s="36">
        <v>20199</v>
      </c>
      <c r="L248" s="36" t="s">
        <v>239</v>
      </c>
      <c r="M248" s="19"/>
    </row>
    <row r="249" ht="20.25" hidden="1" customHeight="1" spans="1:13">
      <c r="A249" s="34">
        <v>2020306</v>
      </c>
      <c r="B249" s="35" t="s">
        <v>250</v>
      </c>
      <c r="C249" s="62">
        <f>M264</f>
        <v>0</v>
      </c>
      <c r="D249" s="62"/>
      <c r="E249" s="53">
        <f t="shared" si="23"/>
        <v>0</v>
      </c>
      <c r="F249" s="20" t="str">
        <f t="shared" si="24"/>
        <v> </v>
      </c>
      <c r="K249" s="58">
        <v>2019901</v>
      </c>
      <c r="L249" s="59" t="s">
        <v>240</v>
      </c>
      <c r="M249" s="60"/>
    </row>
    <row r="250" ht="20.25" hidden="1" customHeight="1" spans="1:13">
      <c r="A250" s="36">
        <v>20204</v>
      </c>
      <c r="B250" s="36" t="s">
        <v>251</v>
      </c>
      <c r="C250" s="62">
        <f>SUM(C251:C255)</f>
        <v>0</v>
      </c>
      <c r="D250" s="62">
        <f>SUM(D251:D255)</f>
        <v>0</v>
      </c>
      <c r="E250" s="53">
        <f t="shared" si="23"/>
        <v>0</v>
      </c>
      <c r="F250" s="20" t="str">
        <f t="shared" si="24"/>
        <v> </v>
      </c>
      <c r="K250" s="58">
        <v>2019999</v>
      </c>
      <c r="L250" s="59" t="s">
        <v>241</v>
      </c>
      <c r="M250" s="60"/>
    </row>
    <row r="251" ht="20.25" hidden="1" customHeight="1" spans="1:13">
      <c r="A251" s="34">
        <v>2020401</v>
      </c>
      <c r="B251" s="35" t="s">
        <v>252</v>
      </c>
      <c r="C251" s="62">
        <f>M266</f>
        <v>0</v>
      </c>
      <c r="D251" s="62"/>
      <c r="E251" s="53">
        <f t="shared" si="23"/>
        <v>0</v>
      </c>
      <c r="F251" s="20" t="str">
        <f t="shared" si="24"/>
        <v> </v>
      </c>
      <c r="K251" s="36">
        <v>202</v>
      </c>
      <c r="L251" s="36" t="s">
        <v>242</v>
      </c>
      <c r="M251" s="19"/>
    </row>
    <row r="252" ht="20.25" hidden="1" customHeight="1" spans="1:13">
      <c r="A252" s="34">
        <v>2020402</v>
      </c>
      <c r="B252" s="35" t="s">
        <v>253</v>
      </c>
      <c r="C252" s="62">
        <f>M267</f>
        <v>0</v>
      </c>
      <c r="D252" s="62"/>
      <c r="E252" s="53">
        <f t="shared" si="23"/>
        <v>0</v>
      </c>
      <c r="F252" s="20" t="str">
        <f t="shared" si="24"/>
        <v> </v>
      </c>
      <c r="K252" s="36">
        <v>20201</v>
      </c>
      <c r="L252" s="36" t="s">
        <v>243</v>
      </c>
      <c r="M252" s="19"/>
    </row>
    <row r="253" ht="20.25" hidden="1" customHeight="1" spans="1:13">
      <c r="A253" s="34">
        <v>2020403</v>
      </c>
      <c r="B253" s="35" t="s">
        <v>254</v>
      </c>
      <c r="C253" s="62">
        <f>M268</f>
        <v>0</v>
      </c>
      <c r="D253" s="62"/>
      <c r="E253" s="53">
        <f t="shared" si="23"/>
        <v>0</v>
      </c>
      <c r="F253" s="20" t="str">
        <f t="shared" si="24"/>
        <v> </v>
      </c>
      <c r="K253" s="58">
        <v>2020101</v>
      </c>
      <c r="L253" s="59" t="s">
        <v>100</v>
      </c>
      <c r="M253" s="60"/>
    </row>
    <row r="254" ht="20.25" hidden="1" customHeight="1" spans="1:13">
      <c r="A254" s="34">
        <v>2020404</v>
      </c>
      <c r="B254" s="35" t="s">
        <v>255</v>
      </c>
      <c r="C254" s="62">
        <f>M269</f>
        <v>0</v>
      </c>
      <c r="D254" s="62"/>
      <c r="E254" s="53">
        <f t="shared" si="23"/>
        <v>0</v>
      </c>
      <c r="F254" s="20" t="str">
        <f t="shared" si="24"/>
        <v> </v>
      </c>
      <c r="K254" s="58">
        <v>2020102</v>
      </c>
      <c r="L254" s="59" t="s">
        <v>101</v>
      </c>
      <c r="M254" s="60"/>
    </row>
    <row r="255" ht="20.25" hidden="1" customHeight="1" spans="1:13">
      <c r="A255" s="34">
        <v>2020499</v>
      </c>
      <c r="B255" s="35" t="s">
        <v>256</v>
      </c>
      <c r="C255" s="62">
        <f>M270</f>
        <v>0</v>
      </c>
      <c r="D255" s="62"/>
      <c r="E255" s="53">
        <f t="shared" si="23"/>
        <v>0</v>
      </c>
      <c r="F255" s="20" t="str">
        <f t="shared" si="24"/>
        <v> </v>
      </c>
      <c r="K255" s="58">
        <v>2020103</v>
      </c>
      <c r="L255" s="59" t="s">
        <v>102</v>
      </c>
      <c r="M255" s="60"/>
    </row>
    <row r="256" ht="20.25" hidden="1" customHeight="1" spans="1:13">
      <c r="A256" s="36">
        <v>20205</v>
      </c>
      <c r="B256" s="36" t="s">
        <v>257</v>
      </c>
      <c r="C256" s="62">
        <f>SUM(C257:C260)</f>
        <v>0</v>
      </c>
      <c r="D256" s="62">
        <f>SUM(D257:D260)</f>
        <v>0</v>
      </c>
      <c r="E256" s="53">
        <f t="shared" si="23"/>
        <v>0</v>
      </c>
      <c r="F256" s="20" t="str">
        <f t="shared" si="24"/>
        <v> </v>
      </c>
      <c r="K256" s="58">
        <v>2020104</v>
      </c>
      <c r="L256" s="59" t="s">
        <v>210</v>
      </c>
      <c r="M256" s="60"/>
    </row>
    <row r="257" ht="20.25" hidden="1" customHeight="1" spans="1:13">
      <c r="A257" s="34">
        <v>2020503</v>
      </c>
      <c r="B257" s="35" t="s">
        <v>258</v>
      </c>
      <c r="C257" s="62">
        <f>M272</f>
        <v>0</v>
      </c>
      <c r="D257" s="62"/>
      <c r="E257" s="53">
        <f t="shared" si="23"/>
        <v>0</v>
      </c>
      <c r="F257" s="20" t="str">
        <f t="shared" si="24"/>
        <v> </v>
      </c>
      <c r="K257" s="58">
        <v>2020150</v>
      </c>
      <c r="L257" s="59" t="s">
        <v>109</v>
      </c>
      <c r="M257" s="60"/>
    </row>
    <row r="258" ht="20.25" hidden="1" customHeight="1" spans="1:13">
      <c r="A258" s="34">
        <v>2020504</v>
      </c>
      <c r="B258" s="35" t="s">
        <v>259</v>
      </c>
      <c r="C258" s="62">
        <f>M273</f>
        <v>0</v>
      </c>
      <c r="D258" s="62"/>
      <c r="E258" s="53">
        <f t="shared" si="23"/>
        <v>0</v>
      </c>
      <c r="F258" s="20" t="str">
        <f t="shared" si="24"/>
        <v> </v>
      </c>
      <c r="K258" s="58">
        <v>2020199</v>
      </c>
      <c r="L258" s="59" t="s">
        <v>244</v>
      </c>
      <c r="M258" s="60"/>
    </row>
    <row r="259" ht="20.25" hidden="1" customHeight="1" spans="1:13">
      <c r="A259" s="34">
        <v>2020505</v>
      </c>
      <c r="B259" s="35" t="s">
        <v>260</v>
      </c>
      <c r="C259" s="62">
        <f>M274</f>
        <v>0</v>
      </c>
      <c r="D259" s="62"/>
      <c r="E259" s="53">
        <f t="shared" si="23"/>
        <v>0</v>
      </c>
      <c r="F259" s="20" t="str">
        <f t="shared" si="24"/>
        <v> </v>
      </c>
      <c r="K259" s="36">
        <v>20202</v>
      </c>
      <c r="L259" s="36" t="s">
        <v>245</v>
      </c>
      <c r="M259" s="19"/>
    </row>
    <row r="260" ht="20.25" hidden="1" customHeight="1" spans="1:13">
      <c r="A260" s="34">
        <v>2020599</v>
      </c>
      <c r="B260" s="35" t="s">
        <v>261</v>
      </c>
      <c r="C260" s="62">
        <f>M275</f>
        <v>0</v>
      </c>
      <c r="D260" s="62"/>
      <c r="E260" s="53">
        <f t="shared" si="23"/>
        <v>0</v>
      </c>
      <c r="F260" s="20" t="str">
        <f t="shared" si="24"/>
        <v> </v>
      </c>
      <c r="K260" s="58">
        <v>2020201</v>
      </c>
      <c r="L260" s="59" t="s">
        <v>246</v>
      </c>
      <c r="M260" s="60"/>
    </row>
    <row r="261" ht="20.25" hidden="1" customHeight="1" spans="1:13">
      <c r="A261" s="36">
        <v>20206</v>
      </c>
      <c r="B261" s="36" t="s">
        <v>262</v>
      </c>
      <c r="C261" s="62">
        <f>C262</f>
        <v>0</v>
      </c>
      <c r="D261" s="62">
        <f>D262</f>
        <v>0</v>
      </c>
      <c r="E261" s="53">
        <f t="shared" si="23"/>
        <v>0</v>
      </c>
      <c r="F261" s="20" t="str">
        <f t="shared" si="24"/>
        <v> </v>
      </c>
      <c r="K261" s="58">
        <v>2020202</v>
      </c>
      <c r="L261" s="59" t="s">
        <v>247</v>
      </c>
      <c r="M261" s="60"/>
    </row>
    <row r="262" ht="20.25" hidden="1" customHeight="1" spans="1:13">
      <c r="A262" s="34">
        <v>2020601</v>
      </c>
      <c r="B262" s="35" t="s">
        <v>263</v>
      </c>
      <c r="C262" s="62">
        <f>M277</f>
        <v>0</v>
      </c>
      <c r="D262" s="62"/>
      <c r="E262" s="53">
        <f t="shared" si="23"/>
        <v>0</v>
      </c>
      <c r="F262" s="20" t="str">
        <f t="shared" si="24"/>
        <v> </v>
      </c>
      <c r="K262" s="36">
        <v>20203</v>
      </c>
      <c r="L262" s="36" t="s">
        <v>248</v>
      </c>
      <c r="M262" s="19"/>
    </row>
    <row r="263" ht="20.25" hidden="1" customHeight="1" spans="1:13">
      <c r="A263" s="36">
        <v>20207</v>
      </c>
      <c r="B263" s="36" t="s">
        <v>264</v>
      </c>
      <c r="C263" s="62">
        <f>C264+C265+C266+C267</f>
        <v>0</v>
      </c>
      <c r="D263" s="62">
        <f>D264+D265+D266+D267</f>
        <v>0</v>
      </c>
      <c r="E263" s="53">
        <f t="shared" ref="E263:E326" si="28">D263-C263</f>
        <v>0</v>
      </c>
      <c r="F263" s="20" t="str">
        <f t="shared" ref="F263:F326" si="29">IF(C263&lt;&gt;0,E263/C263*100," ")</f>
        <v> </v>
      </c>
      <c r="K263" s="58">
        <v>2020304</v>
      </c>
      <c r="L263" s="59" t="s">
        <v>249</v>
      </c>
      <c r="M263" s="60"/>
    </row>
    <row r="264" ht="20.25" hidden="1" customHeight="1" spans="1:13">
      <c r="A264" s="34">
        <v>2020701</v>
      </c>
      <c r="B264" s="35" t="s">
        <v>265</v>
      </c>
      <c r="C264" s="62">
        <f>M279</f>
        <v>0</v>
      </c>
      <c r="D264" s="62"/>
      <c r="E264" s="53">
        <f t="shared" si="28"/>
        <v>0</v>
      </c>
      <c r="F264" s="20" t="str">
        <f t="shared" si="29"/>
        <v> </v>
      </c>
      <c r="K264" s="58">
        <v>2020306</v>
      </c>
      <c r="L264" s="59" t="s">
        <v>250</v>
      </c>
      <c r="M264" s="60"/>
    </row>
    <row r="265" ht="20.25" hidden="1" customHeight="1" spans="1:13">
      <c r="A265" s="34">
        <v>2020702</v>
      </c>
      <c r="B265" s="35" t="s">
        <v>266</v>
      </c>
      <c r="C265" s="62">
        <f>M280</f>
        <v>0</v>
      </c>
      <c r="D265" s="62"/>
      <c r="E265" s="53">
        <f t="shared" si="28"/>
        <v>0</v>
      </c>
      <c r="F265" s="20" t="str">
        <f t="shared" si="29"/>
        <v> </v>
      </c>
      <c r="K265" s="36">
        <v>20204</v>
      </c>
      <c r="L265" s="36" t="s">
        <v>251</v>
      </c>
      <c r="M265" s="19"/>
    </row>
    <row r="266" ht="20.25" hidden="1" customHeight="1" spans="1:13">
      <c r="A266" s="34">
        <v>2020703</v>
      </c>
      <c r="B266" s="35" t="s">
        <v>267</v>
      </c>
      <c r="C266" s="62">
        <f>M281</f>
        <v>0</v>
      </c>
      <c r="D266" s="62"/>
      <c r="E266" s="53">
        <f t="shared" si="28"/>
        <v>0</v>
      </c>
      <c r="F266" s="20" t="str">
        <f t="shared" si="29"/>
        <v> </v>
      </c>
      <c r="K266" s="58">
        <v>2020401</v>
      </c>
      <c r="L266" s="59" t="s">
        <v>252</v>
      </c>
      <c r="M266" s="60"/>
    </row>
    <row r="267" ht="20.25" hidden="1" customHeight="1" spans="1:13">
      <c r="A267" s="34">
        <v>2020799</v>
      </c>
      <c r="B267" s="35" t="s">
        <v>27</v>
      </c>
      <c r="C267" s="62">
        <f>M282</f>
        <v>0</v>
      </c>
      <c r="D267" s="62"/>
      <c r="E267" s="53">
        <f t="shared" si="28"/>
        <v>0</v>
      </c>
      <c r="F267" s="20" t="str">
        <f t="shared" si="29"/>
        <v> </v>
      </c>
      <c r="K267" s="58">
        <v>2020402</v>
      </c>
      <c r="L267" s="59" t="s">
        <v>253</v>
      </c>
      <c r="M267" s="60"/>
    </row>
    <row r="268" ht="20.25" hidden="1" customHeight="1" spans="1:13">
      <c r="A268" s="36">
        <v>20208</v>
      </c>
      <c r="B268" s="36" t="s">
        <v>268</v>
      </c>
      <c r="C268" s="62">
        <f>SUM(C269:C273)</f>
        <v>0</v>
      </c>
      <c r="D268" s="62">
        <f>SUM(D269:D273)</f>
        <v>0</v>
      </c>
      <c r="E268" s="53">
        <f t="shared" si="28"/>
        <v>0</v>
      </c>
      <c r="F268" s="20" t="str">
        <f t="shared" si="29"/>
        <v> </v>
      </c>
      <c r="K268" s="58">
        <v>2020403</v>
      </c>
      <c r="L268" s="59" t="s">
        <v>254</v>
      </c>
      <c r="M268" s="60"/>
    </row>
    <row r="269" ht="20.25" hidden="1" customHeight="1" spans="1:13">
      <c r="A269" s="34">
        <v>2020801</v>
      </c>
      <c r="B269" s="35" t="s">
        <v>100</v>
      </c>
      <c r="C269" s="62">
        <f>M284</f>
        <v>0</v>
      </c>
      <c r="D269" s="62"/>
      <c r="E269" s="53">
        <f t="shared" si="28"/>
        <v>0</v>
      </c>
      <c r="F269" s="20" t="str">
        <f t="shared" si="29"/>
        <v> </v>
      </c>
      <c r="K269" s="58">
        <v>2020404</v>
      </c>
      <c r="L269" s="59" t="s">
        <v>255</v>
      </c>
      <c r="M269" s="60"/>
    </row>
    <row r="270" ht="20.25" hidden="1" customHeight="1" spans="1:13">
      <c r="A270" s="34">
        <v>2020802</v>
      </c>
      <c r="B270" s="35" t="s">
        <v>101</v>
      </c>
      <c r="C270" s="62">
        <f>M285</f>
        <v>0</v>
      </c>
      <c r="D270" s="62"/>
      <c r="E270" s="53">
        <f t="shared" si="28"/>
        <v>0</v>
      </c>
      <c r="F270" s="20" t="str">
        <f t="shared" si="29"/>
        <v> </v>
      </c>
      <c r="K270" s="58">
        <v>2020499</v>
      </c>
      <c r="L270" s="59" t="s">
        <v>256</v>
      </c>
      <c r="M270" s="60"/>
    </row>
    <row r="271" ht="20.25" hidden="1" customHeight="1" spans="1:13">
      <c r="A271" s="34">
        <v>2020803</v>
      </c>
      <c r="B271" s="35" t="s">
        <v>102</v>
      </c>
      <c r="C271" s="62">
        <f>M286</f>
        <v>0</v>
      </c>
      <c r="D271" s="62"/>
      <c r="E271" s="53">
        <f t="shared" si="28"/>
        <v>0</v>
      </c>
      <c r="F271" s="20" t="str">
        <f t="shared" si="29"/>
        <v> </v>
      </c>
      <c r="K271" s="36">
        <v>20205</v>
      </c>
      <c r="L271" s="36" t="s">
        <v>257</v>
      </c>
      <c r="M271" s="19"/>
    </row>
    <row r="272" ht="20.25" hidden="1" customHeight="1" spans="1:13">
      <c r="A272" s="34">
        <v>2020850</v>
      </c>
      <c r="B272" s="35" t="s">
        <v>109</v>
      </c>
      <c r="C272" s="62">
        <f>M287</f>
        <v>0</v>
      </c>
      <c r="D272" s="62"/>
      <c r="E272" s="53">
        <f t="shared" si="28"/>
        <v>0</v>
      </c>
      <c r="F272" s="20" t="str">
        <f t="shared" si="29"/>
        <v> </v>
      </c>
      <c r="K272" s="58">
        <v>2020503</v>
      </c>
      <c r="L272" s="59" t="s">
        <v>258</v>
      </c>
      <c r="M272" s="60"/>
    </row>
    <row r="273" ht="20.25" hidden="1" customHeight="1" spans="1:13">
      <c r="A273" s="34">
        <v>2020899</v>
      </c>
      <c r="B273" s="35" t="s">
        <v>269</v>
      </c>
      <c r="C273" s="62">
        <f>M288</f>
        <v>0</v>
      </c>
      <c r="D273" s="62"/>
      <c r="E273" s="53">
        <f t="shared" si="28"/>
        <v>0</v>
      </c>
      <c r="F273" s="20" t="str">
        <f t="shared" si="29"/>
        <v> </v>
      </c>
      <c r="K273" s="58">
        <v>2020504</v>
      </c>
      <c r="L273" s="59" t="s">
        <v>259</v>
      </c>
      <c r="M273" s="60"/>
    </row>
    <row r="274" ht="20.25" hidden="1" customHeight="1" spans="1:13">
      <c r="A274" s="36">
        <v>20299</v>
      </c>
      <c r="B274" s="36" t="s">
        <v>270</v>
      </c>
      <c r="C274" s="62">
        <f>C275</f>
        <v>0</v>
      </c>
      <c r="D274" s="62">
        <f>D275</f>
        <v>0</v>
      </c>
      <c r="E274" s="53">
        <f t="shared" si="28"/>
        <v>0</v>
      </c>
      <c r="F274" s="20" t="str">
        <f t="shared" si="29"/>
        <v> </v>
      </c>
      <c r="K274" s="58">
        <v>2020505</v>
      </c>
      <c r="L274" s="59" t="s">
        <v>260</v>
      </c>
      <c r="M274" s="60"/>
    </row>
    <row r="275" ht="20.25" hidden="1" customHeight="1" spans="1:13">
      <c r="A275" s="34">
        <v>2029999</v>
      </c>
      <c r="B275" s="35" t="s">
        <v>271</v>
      </c>
      <c r="C275" s="62">
        <f>M290</f>
        <v>0</v>
      </c>
      <c r="D275" s="62"/>
      <c r="E275" s="53">
        <f t="shared" si="28"/>
        <v>0</v>
      </c>
      <c r="F275" s="20" t="str">
        <f t="shared" si="29"/>
        <v> </v>
      </c>
      <c r="K275" s="58">
        <v>2020599</v>
      </c>
      <c r="L275" s="59" t="s">
        <v>261</v>
      </c>
      <c r="M275" s="60"/>
    </row>
    <row r="276" ht="20.25" customHeight="1" spans="1:13">
      <c r="A276" s="36">
        <v>203</v>
      </c>
      <c r="B276" s="36" t="s">
        <v>16</v>
      </c>
      <c r="C276" s="55">
        <f>C277+C279+C281+C283+C293</f>
        <v>22</v>
      </c>
      <c r="D276" s="55">
        <f>D277+D279+D281+D283+D293</f>
        <v>30</v>
      </c>
      <c r="E276" s="53">
        <f t="shared" si="28"/>
        <v>8</v>
      </c>
      <c r="F276" s="20">
        <f t="shared" si="29"/>
        <v>36.3636363636364</v>
      </c>
      <c r="K276" s="36">
        <v>20206</v>
      </c>
      <c r="L276" s="36" t="s">
        <v>262</v>
      </c>
      <c r="M276" s="19"/>
    </row>
    <row r="277" ht="20.25" hidden="1" customHeight="1" spans="1:13">
      <c r="A277" s="36">
        <v>20301</v>
      </c>
      <c r="B277" s="36" t="s">
        <v>272</v>
      </c>
      <c r="C277" s="62">
        <f>C278</f>
        <v>0</v>
      </c>
      <c r="D277" s="62">
        <f>D278</f>
        <v>0</v>
      </c>
      <c r="E277" s="53">
        <f t="shared" si="28"/>
        <v>0</v>
      </c>
      <c r="F277" s="20" t="str">
        <f t="shared" si="29"/>
        <v> </v>
      </c>
      <c r="K277" s="58">
        <v>2020601</v>
      </c>
      <c r="L277" s="59" t="s">
        <v>263</v>
      </c>
      <c r="M277" s="60"/>
    </row>
    <row r="278" ht="20.25" hidden="1" customHeight="1" spans="1:13">
      <c r="A278" s="34">
        <v>2030101</v>
      </c>
      <c r="B278" s="35" t="s">
        <v>273</v>
      </c>
      <c r="C278" s="61">
        <f>M293</f>
        <v>0</v>
      </c>
      <c r="D278" s="61"/>
      <c r="E278" s="53">
        <f t="shared" si="28"/>
        <v>0</v>
      </c>
      <c r="F278" s="20" t="str">
        <f t="shared" si="29"/>
        <v> </v>
      </c>
      <c r="K278" s="36">
        <v>20207</v>
      </c>
      <c r="L278" s="36" t="s">
        <v>264</v>
      </c>
      <c r="M278" s="19"/>
    </row>
    <row r="279" ht="20.25" hidden="1" customHeight="1" spans="1:13">
      <c r="A279" s="36">
        <v>20304</v>
      </c>
      <c r="B279" s="36" t="s">
        <v>274</v>
      </c>
      <c r="C279" s="62">
        <f>C280</f>
        <v>0</v>
      </c>
      <c r="D279" s="62">
        <f>D280</f>
        <v>0</v>
      </c>
      <c r="E279" s="53">
        <f t="shared" si="28"/>
        <v>0</v>
      </c>
      <c r="F279" s="20" t="str">
        <f t="shared" si="29"/>
        <v> </v>
      </c>
      <c r="K279" s="58">
        <v>2020701</v>
      </c>
      <c r="L279" s="59" t="s">
        <v>265</v>
      </c>
      <c r="M279" s="60"/>
    </row>
    <row r="280" s="40" customFormat="1" ht="20.25" hidden="1" customHeight="1" spans="1:13">
      <c r="A280" s="63">
        <v>2030401</v>
      </c>
      <c r="B280" s="64" t="s">
        <v>275</v>
      </c>
      <c r="C280" s="61">
        <f>M295</f>
        <v>0</v>
      </c>
      <c r="D280" s="61"/>
      <c r="E280" s="53">
        <f t="shared" si="28"/>
        <v>0</v>
      </c>
      <c r="F280" s="20" t="str">
        <f t="shared" si="29"/>
        <v> </v>
      </c>
      <c r="I280" s="65"/>
      <c r="K280" s="66">
        <v>2020702</v>
      </c>
      <c r="L280" s="67" t="s">
        <v>266</v>
      </c>
      <c r="M280" s="60"/>
    </row>
    <row r="281" ht="20.25" hidden="1" customHeight="1" spans="1:13">
      <c r="A281" s="36">
        <v>20305</v>
      </c>
      <c r="B281" s="36" t="s">
        <v>276</v>
      </c>
      <c r="C281" s="62">
        <f>C282</f>
        <v>0</v>
      </c>
      <c r="D281" s="62">
        <f>D282</f>
        <v>0</v>
      </c>
      <c r="E281" s="53">
        <f t="shared" si="28"/>
        <v>0</v>
      </c>
      <c r="F281" s="20" t="str">
        <f t="shared" si="29"/>
        <v> </v>
      </c>
      <c r="K281" s="58">
        <v>2020703</v>
      </c>
      <c r="L281" s="59" t="s">
        <v>267</v>
      </c>
      <c r="M281" s="60"/>
    </row>
    <row r="282" ht="20.25" hidden="1" customHeight="1" spans="1:13">
      <c r="A282" s="34">
        <v>2030501</v>
      </c>
      <c r="B282" s="35" t="s">
        <v>277</v>
      </c>
      <c r="C282" s="61">
        <f>M297</f>
        <v>0</v>
      </c>
      <c r="D282" s="61"/>
      <c r="E282" s="53">
        <f t="shared" si="28"/>
        <v>0</v>
      </c>
      <c r="F282" s="20" t="str">
        <f t="shared" si="29"/>
        <v> </v>
      </c>
      <c r="K282" s="58">
        <v>2020799</v>
      </c>
      <c r="L282" s="59" t="s">
        <v>27</v>
      </c>
      <c r="M282" s="60"/>
    </row>
    <row r="283" ht="20.25" customHeight="1" spans="1:13">
      <c r="A283" s="36">
        <v>20306</v>
      </c>
      <c r="B283" s="36" t="s">
        <v>278</v>
      </c>
      <c r="C283" s="55">
        <f>SUM(C284:C292)</f>
        <v>22</v>
      </c>
      <c r="D283" s="55">
        <f>SUM(D284:D292)</f>
        <v>30</v>
      </c>
      <c r="E283" s="53">
        <f t="shared" si="28"/>
        <v>8</v>
      </c>
      <c r="F283" s="20">
        <f t="shared" si="29"/>
        <v>36.3636363636364</v>
      </c>
      <c r="K283" s="36">
        <v>20208</v>
      </c>
      <c r="L283" s="36" t="s">
        <v>268</v>
      </c>
      <c r="M283" s="19"/>
    </row>
    <row r="284" ht="20.25" customHeight="1" spans="1:13">
      <c r="A284" s="34">
        <v>2030601</v>
      </c>
      <c r="B284" s="35" t="s">
        <v>279</v>
      </c>
      <c r="C284" s="56">
        <v>22</v>
      </c>
      <c r="D284" s="56">
        <v>30</v>
      </c>
      <c r="E284" s="53">
        <f t="shared" si="28"/>
        <v>8</v>
      </c>
      <c r="F284" s="20">
        <f t="shared" si="29"/>
        <v>36.3636363636364</v>
      </c>
      <c r="K284" s="58">
        <v>2020801</v>
      </c>
      <c r="L284" s="59" t="s">
        <v>100</v>
      </c>
      <c r="M284" s="60"/>
    </row>
    <row r="285" ht="20.25" hidden="1" customHeight="1" spans="1:13">
      <c r="A285" s="34">
        <v>2030602</v>
      </c>
      <c r="B285" s="35" t="s">
        <v>280</v>
      </c>
      <c r="C285" s="56">
        <f t="shared" ref="C284:C292" si="30">M300</f>
        <v>0</v>
      </c>
      <c r="D285" s="56"/>
      <c r="E285" s="53">
        <f t="shared" si="28"/>
        <v>0</v>
      </c>
      <c r="F285" s="20" t="str">
        <f t="shared" si="29"/>
        <v> </v>
      </c>
      <c r="K285" s="58">
        <v>2020802</v>
      </c>
      <c r="L285" s="59" t="s">
        <v>101</v>
      </c>
      <c r="M285" s="60"/>
    </row>
    <row r="286" ht="20.25" hidden="1" customHeight="1" spans="1:13">
      <c r="A286" s="34">
        <v>2030603</v>
      </c>
      <c r="B286" s="35" t="s">
        <v>281</v>
      </c>
      <c r="C286" s="56">
        <f t="shared" si="30"/>
        <v>0</v>
      </c>
      <c r="D286" s="56"/>
      <c r="E286" s="53">
        <f t="shared" si="28"/>
        <v>0</v>
      </c>
      <c r="F286" s="20" t="str">
        <f t="shared" si="29"/>
        <v> </v>
      </c>
      <c r="K286" s="58">
        <v>2020803</v>
      </c>
      <c r="L286" s="59" t="s">
        <v>102</v>
      </c>
      <c r="M286" s="60"/>
    </row>
    <row r="287" ht="20.25" hidden="1" customHeight="1" spans="1:13">
      <c r="A287" s="34">
        <v>2030604</v>
      </c>
      <c r="B287" s="35" t="s">
        <v>282</v>
      </c>
      <c r="C287" s="56">
        <f t="shared" si="30"/>
        <v>0</v>
      </c>
      <c r="D287" s="56"/>
      <c r="E287" s="53">
        <f t="shared" si="28"/>
        <v>0</v>
      </c>
      <c r="F287" s="20" t="str">
        <f t="shared" si="29"/>
        <v> </v>
      </c>
      <c r="K287" s="58">
        <v>2020850</v>
      </c>
      <c r="L287" s="59" t="s">
        <v>109</v>
      </c>
      <c r="M287" s="60"/>
    </row>
    <row r="288" ht="20.25" hidden="1" customHeight="1" spans="1:13">
      <c r="A288" s="34">
        <v>2030605</v>
      </c>
      <c r="B288" s="35" t="s">
        <v>283</v>
      </c>
      <c r="C288" s="56">
        <f t="shared" si="30"/>
        <v>0</v>
      </c>
      <c r="D288" s="56"/>
      <c r="E288" s="53">
        <f t="shared" si="28"/>
        <v>0</v>
      </c>
      <c r="F288" s="20" t="str">
        <f t="shared" si="29"/>
        <v> </v>
      </c>
      <c r="K288" s="58">
        <v>2020899</v>
      </c>
      <c r="L288" s="59" t="s">
        <v>269</v>
      </c>
      <c r="M288" s="60"/>
    </row>
    <row r="289" ht="20.25" hidden="1" customHeight="1" spans="1:13">
      <c r="A289" s="34">
        <v>2030606</v>
      </c>
      <c r="B289" s="35" t="s">
        <v>284</v>
      </c>
      <c r="C289" s="56">
        <f t="shared" si="30"/>
        <v>0</v>
      </c>
      <c r="D289" s="56"/>
      <c r="E289" s="53">
        <f t="shared" si="28"/>
        <v>0</v>
      </c>
      <c r="F289" s="20" t="str">
        <f t="shared" si="29"/>
        <v> </v>
      </c>
      <c r="K289" s="36">
        <v>20299</v>
      </c>
      <c r="L289" s="36" t="s">
        <v>270</v>
      </c>
      <c r="M289" s="19"/>
    </row>
    <row r="290" ht="20.25" hidden="1" customHeight="1" spans="1:13">
      <c r="A290" s="34">
        <v>2030607</v>
      </c>
      <c r="B290" s="35" t="s">
        <v>285</v>
      </c>
      <c r="C290" s="56">
        <f t="shared" si="30"/>
        <v>0</v>
      </c>
      <c r="D290" s="56"/>
      <c r="E290" s="53">
        <f t="shared" si="28"/>
        <v>0</v>
      </c>
      <c r="F290" s="20" t="str">
        <f t="shared" si="29"/>
        <v> </v>
      </c>
      <c r="K290" s="58">
        <v>2029901</v>
      </c>
      <c r="L290" s="59" t="s">
        <v>271</v>
      </c>
      <c r="M290" s="60"/>
    </row>
    <row r="291" ht="20.25" hidden="1" customHeight="1" spans="1:13">
      <c r="A291" s="34">
        <v>2030608</v>
      </c>
      <c r="B291" s="35" t="s">
        <v>286</v>
      </c>
      <c r="C291" s="56">
        <f t="shared" si="30"/>
        <v>0</v>
      </c>
      <c r="D291" s="56"/>
      <c r="E291" s="53">
        <f t="shared" si="28"/>
        <v>0</v>
      </c>
      <c r="F291" s="20" t="str">
        <f t="shared" si="29"/>
        <v> </v>
      </c>
      <c r="K291" s="36">
        <v>203</v>
      </c>
      <c r="L291" s="36" t="s">
        <v>16</v>
      </c>
      <c r="M291" s="19"/>
    </row>
    <row r="292" ht="20.25" hidden="1" customHeight="1" spans="1:13">
      <c r="A292" s="34">
        <v>2030699</v>
      </c>
      <c r="B292" s="35" t="s">
        <v>287</v>
      </c>
      <c r="C292" s="56">
        <f t="shared" si="30"/>
        <v>0</v>
      </c>
      <c r="D292" s="56"/>
      <c r="E292" s="53">
        <f t="shared" si="28"/>
        <v>0</v>
      </c>
      <c r="F292" s="20" t="str">
        <f t="shared" si="29"/>
        <v> </v>
      </c>
      <c r="K292" s="36">
        <v>20301</v>
      </c>
      <c r="L292" s="36" t="s">
        <v>272</v>
      </c>
      <c r="M292" s="19"/>
    </row>
    <row r="293" ht="20.25" hidden="1" customHeight="1" spans="1:13">
      <c r="A293" s="36">
        <v>20399</v>
      </c>
      <c r="B293" s="36" t="s">
        <v>288</v>
      </c>
      <c r="C293" s="55">
        <f>C294</f>
        <v>0</v>
      </c>
      <c r="D293" s="55">
        <f>D294</f>
        <v>0</v>
      </c>
      <c r="E293" s="53">
        <f t="shared" si="28"/>
        <v>0</v>
      </c>
      <c r="F293" s="20" t="str">
        <f t="shared" si="29"/>
        <v> </v>
      </c>
      <c r="K293" s="58">
        <v>2030101</v>
      </c>
      <c r="L293" s="59" t="s">
        <v>273</v>
      </c>
      <c r="M293" s="60"/>
    </row>
    <row r="294" ht="20.25" hidden="1" customHeight="1" spans="1:13">
      <c r="A294" s="34">
        <v>2039999</v>
      </c>
      <c r="B294" s="35" t="s">
        <v>289</v>
      </c>
      <c r="C294" s="56">
        <f>M309</f>
        <v>0</v>
      </c>
      <c r="D294" s="56"/>
      <c r="E294" s="53">
        <f t="shared" si="28"/>
        <v>0</v>
      </c>
      <c r="F294" s="20" t="str">
        <f t="shared" si="29"/>
        <v> </v>
      </c>
      <c r="K294" s="36">
        <v>20304</v>
      </c>
      <c r="L294" s="36" t="s">
        <v>274</v>
      </c>
      <c r="M294" s="19"/>
    </row>
    <row r="295" ht="20.25" customHeight="1" spans="1:13">
      <c r="A295" s="36">
        <v>204</v>
      </c>
      <c r="B295" s="36" t="s">
        <v>290</v>
      </c>
      <c r="C295" s="55">
        <f>C296+C299+C310+C317+C325+C334+C348+C358+C368+C376+C382</f>
        <v>601</v>
      </c>
      <c r="D295" s="55">
        <f>D296+D299+D310+D317+D325+D334+D348+D358+D368+D376+D382</f>
        <v>641</v>
      </c>
      <c r="E295" s="53">
        <f t="shared" si="28"/>
        <v>40</v>
      </c>
      <c r="F295" s="20">
        <f t="shared" si="29"/>
        <v>6.65557404326123</v>
      </c>
      <c r="K295" s="58">
        <v>2030401</v>
      </c>
      <c r="L295" s="59" t="s">
        <v>275</v>
      </c>
      <c r="M295" s="60"/>
    </row>
    <row r="296" ht="20.25" hidden="1" customHeight="1" spans="1:13">
      <c r="A296" s="36">
        <v>20401</v>
      </c>
      <c r="B296" s="36" t="s">
        <v>291</v>
      </c>
      <c r="C296" s="55">
        <f>SUM(C297:C298)</f>
        <v>0</v>
      </c>
      <c r="D296" s="55">
        <f>SUM(D297:D298)</f>
        <v>0</v>
      </c>
      <c r="E296" s="53">
        <f t="shared" si="28"/>
        <v>0</v>
      </c>
      <c r="F296" s="20" t="str">
        <f t="shared" si="29"/>
        <v> </v>
      </c>
      <c r="K296" s="36">
        <v>20305</v>
      </c>
      <c r="L296" s="36" t="s">
        <v>276</v>
      </c>
      <c r="M296" s="19"/>
    </row>
    <row r="297" ht="20.25" hidden="1" customHeight="1" spans="1:13">
      <c r="A297" s="34">
        <v>2040101</v>
      </c>
      <c r="B297" s="35" t="s">
        <v>292</v>
      </c>
      <c r="C297" s="61">
        <f>M312</f>
        <v>0</v>
      </c>
      <c r="D297" s="61"/>
      <c r="E297" s="57">
        <f t="shared" si="28"/>
        <v>0</v>
      </c>
      <c r="F297" s="27" t="str">
        <f t="shared" si="29"/>
        <v> </v>
      </c>
      <c r="K297" s="58">
        <v>2030501</v>
      </c>
      <c r="L297" s="59" t="s">
        <v>277</v>
      </c>
      <c r="M297" s="60"/>
    </row>
    <row r="298" ht="20.25" hidden="1" customHeight="1" spans="1:13">
      <c r="A298" s="34">
        <v>2040199</v>
      </c>
      <c r="B298" s="35" t="s">
        <v>293</v>
      </c>
      <c r="C298" s="61">
        <f>M313</f>
        <v>0</v>
      </c>
      <c r="D298" s="61"/>
      <c r="E298" s="57">
        <f t="shared" si="28"/>
        <v>0</v>
      </c>
      <c r="F298" s="27" t="str">
        <f t="shared" si="29"/>
        <v> </v>
      </c>
      <c r="K298" s="36">
        <v>20306</v>
      </c>
      <c r="L298" s="36" t="s">
        <v>278</v>
      </c>
      <c r="M298" s="19"/>
    </row>
    <row r="299" ht="20.25" customHeight="1" spans="1:13">
      <c r="A299" s="36">
        <v>20402</v>
      </c>
      <c r="B299" s="36" t="s">
        <v>294</v>
      </c>
      <c r="C299" s="55">
        <f>SUM(C300:C309)</f>
        <v>510</v>
      </c>
      <c r="D299" s="55">
        <f>SUM(D300:D309)</f>
        <v>545</v>
      </c>
      <c r="E299" s="53">
        <f t="shared" si="28"/>
        <v>35</v>
      </c>
      <c r="F299" s="20">
        <f t="shared" si="29"/>
        <v>6.86274509803922</v>
      </c>
      <c r="K299" s="58">
        <v>2030601</v>
      </c>
      <c r="L299" s="59" t="s">
        <v>279</v>
      </c>
      <c r="M299" s="60"/>
    </row>
    <row r="300" ht="20.25" customHeight="1" spans="1:13">
      <c r="A300" s="34">
        <v>2040201</v>
      </c>
      <c r="B300" s="35" t="s">
        <v>100</v>
      </c>
      <c r="C300" s="56">
        <v>183</v>
      </c>
      <c r="D300" s="56">
        <v>199</v>
      </c>
      <c r="E300" s="57">
        <f t="shared" si="28"/>
        <v>16</v>
      </c>
      <c r="F300" s="27">
        <f t="shared" si="29"/>
        <v>8.7431693989071</v>
      </c>
      <c r="K300" s="58">
        <v>2030602</v>
      </c>
      <c r="L300" s="59" t="s">
        <v>280</v>
      </c>
      <c r="M300" s="60"/>
    </row>
    <row r="301" ht="20.25" customHeight="1" spans="1:13">
      <c r="A301" s="34">
        <v>2040202</v>
      </c>
      <c r="B301" s="35" t="s">
        <v>101</v>
      </c>
      <c r="C301" s="56">
        <v>9</v>
      </c>
      <c r="D301" s="56">
        <v>10</v>
      </c>
      <c r="E301" s="57">
        <f t="shared" si="28"/>
        <v>1</v>
      </c>
      <c r="F301" s="27">
        <f t="shared" si="29"/>
        <v>11.1111111111111</v>
      </c>
      <c r="K301" s="58">
        <v>2030603</v>
      </c>
      <c r="L301" s="59" t="s">
        <v>281</v>
      </c>
      <c r="M301" s="60"/>
    </row>
    <row r="302" ht="20.25" hidden="1" customHeight="1" spans="1:13">
      <c r="A302" s="34">
        <v>2040203</v>
      </c>
      <c r="B302" s="35" t="s">
        <v>102</v>
      </c>
      <c r="C302" s="56">
        <f t="shared" ref="C300:C309" si="31">M317</f>
        <v>0</v>
      </c>
      <c r="D302" s="56"/>
      <c r="E302" s="57">
        <f t="shared" si="28"/>
        <v>0</v>
      </c>
      <c r="F302" s="27" t="str">
        <f t="shared" si="29"/>
        <v> </v>
      </c>
      <c r="K302" s="58">
        <v>2030604</v>
      </c>
      <c r="L302" s="59" t="s">
        <v>282</v>
      </c>
      <c r="M302" s="60"/>
    </row>
    <row r="303" ht="20.25" customHeight="1" spans="1:13">
      <c r="A303" s="34">
        <v>2040219</v>
      </c>
      <c r="B303" s="35" t="s">
        <v>142</v>
      </c>
      <c r="C303" s="56">
        <v>6</v>
      </c>
      <c r="D303" s="56">
        <v>6</v>
      </c>
      <c r="E303" s="57">
        <f t="shared" si="28"/>
        <v>0</v>
      </c>
      <c r="F303" s="27">
        <f t="shared" si="29"/>
        <v>0</v>
      </c>
      <c r="K303" s="58">
        <v>2030605</v>
      </c>
      <c r="L303" s="59" t="s">
        <v>283</v>
      </c>
      <c r="M303" s="60"/>
    </row>
    <row r="304" ht="20.25" hidden="1" customHeight="1" spans="1:13">
      <c r="A304" s="34">
        <v>2040220</v>
      </c>
      <c r="B304" s="35" t="s">
        <v>295</v>
      </c>
      <c r="C304" s="56">
        <f t="shared" si="31"/>
        <v>0</v>
      </c>
      <c r="D304" s="56"/>
      <c r="E304" s="57">
        <f t="shared" si="28"/>
        <v>0</v>
      </c>
      <c r="F304" s="27" t="str">
        <f t="shared" si="29"/>
        <v> </v>
      </c>
      <c r="K304" s="58">
        <v>2030606</v>
      </c>
      <c r="L304" s="59" t="s">
        <v>284</v>
      </c>
      <c r="M304" s="60"/>
    </row>
    <row r="305" ht="20.25" hidden="1" customHeight="1" spans="1:13">
      <c r="A305" s="34">
        <v>2040221</v>
      </c>
      <c r="B305" s="35" t="s">
        <v>296</v>
      </c>
      <c r="C305" s="56">
        <f t="shared" si="31"/>
        <v>0</v>
      </c>
      <c r="D305" s="56"/>
      <c r="E305" s="57">
        <f t="shared" si="28"/>
        <v>0</v>
      </c>
      <c r="F305" s="27" t="str">
        <f t="shared" si="29"/>
        <v> </v>
      </c>
      <c r="K305" s="58">
        <v>2030607</v>
      </c>
      <c r="L305" s="59" t="s">
        <v>285</v>
      </c>
      <c r="M305" s="60"/>
    </row>
    <row r="306" ht="20.25" hidden="1" customHeight="1" spans="1:13">
      <c r="A306" s="34">
        <v>2040222</v>
      </c>
      <c r="B306" s="35" t="s">
        <v>297</v>
      </c>
      <c r="C306" s="56">
        <f t="shared" si="31"/>
        <v>0</v>
      </c>
      <c r="D306" s="56"/>
      <c r="E306" s="57">
        <f t="shared" si="28"/>
        <v>0</v>
      </c>
      <c r="F306" s="27" t="str">
        <f t="shared" si="29"/>
        <v> </v>
      </c>
      <c r="K306" s="58">
        <v>2030608</v>
      </c>
      <c r="L306" s="59" t="s">
        <v>286</v>
      </c>
      <c r="M306" s="60"/>
    </row>
    <row r="307" ht="20.25" hidden="1" customHeight="1" spans="1:13">
      <c r="A307" s="34">
        <v>2040223</v>
      </c>
      <c r="B307" s="35" t="s">
        <v>298</v>
      </c>
      <c r="C307" s="56">
        <f t="shared" si="31"/>
        <v>0</v>
      </c>
      <c r="D307" s="56"/>
      <c r="E307" s="57">
        <f t="shared" si="28"/>
        <v>0</v>
      </c>
      <c r="F307" s="27" t="str">
        <f t="shared" si="29"/>
        <v> </v>
      </c>
      <c r="K307" s="58">
        <v>2030699</v>
      </c>
      <c r="L307" s="59" t="s">
        <v>287</v>
      </c>
      <c r="M307" s="60"/>
    </row>
    <row r="308" ht="20.25" hidden="1" customHeight="1" spans="1:13">
      <c r="A308" s="34">
        <v>2040250</v>
      </c>
      <c r="B308" s="35" t="s">
        <v>109</v>
      </c>
      <c r="C308" s="56">
        <f t="shared" si="31"/>
        <v>0</v>
      </c>
      <c r="D308" s="56"/>
      <c r="E308" s="57">
        <f t="shared" si="28"/>
        <v>0</v>
      </c>
      <c r="F308" s="27" t="str">
        <f t="shared" si="29"/>
        <v> </v>
      </c>
      <c r="K308" s="36">
        <v>20399</v>
      </c>
      <c r="L308" s="36" t="s">
        <v>288</v>
      </c>
      <c r="M308" s="19"/>
    </row>
    <row r="309" ht="20.25" customHeight="1" spans="1:13">
      <c r="A309" s="34">
        <v>2040299</v>
      </c>
      <c r="B309" s="35" t="s">
        <v>299</v>
      </c>
      <c r="C309" s="56">
        <v>312</v>
      </c>
      <c r="D309" s="56">
        <v>330</v>
      </c>
      <c r="E309" s="57">
        <f t="shared" si="28"/>
        <v>18</v>
      </c>
      <c r="F309" s="27">
        <f t="shared" si="29"/>
        <v>5.76923076923077</v>
      </c>
      <c r="K309" s="58">
        <v>2039901</v>
      </c>
      <c r="L309" s="59" t="s">
        <v>289</v>
      </c>
      <c r="M309" s="60"/>
    </row>
    <row r="310" ht="20.25" hidden="1" customHeight="1" spans="1:13">
      <c r="A310" s="36">
        <v>20403</v>
      </c>
      <c r="B310" s="36" t="s">
        <v>300</v>
      </c>
      <c r="C310" s="62">
        <f>SUM(C311:C316)</f>
        <v>0</v>
      </c>
      <c r="D310" s="62">
        <f>SUM(D311:D316)</f>
        <v>0</v>
      </c>
      <c r="E310" s="53">
        <f t="shared" si="28"/>
        <v>0</v>
      </c>
      <c r="F310" s="20" t="str">
        <f t="shared" si="29"/>
        <v> </v>
      </c>
      <c r="K310" s="36">
        <v>204</v>
      </c>
      <c r="L310" s="36" t="s">
        <v>290</v>
      </c>
      <c r="M310" s="19"/>
    </row>
    <row r="311" ht="20.25" hidden="1" customHeight="1" spans="1:13">
      <c r="A311" s="34">
        <v>2040301</v>
      </c>
      <c r="B311" s="35" t="s">
        <v>100</v>
      </c>
      <c r="C311" s="61">
        <f t="shared" ref="C311:C316" si="32">M326</f>
        <v>0</v>
      </c>
      <c r="D311" s="61"/>
      <c r="E311" s="57">
        <f t="shared" si="28"/>
        <v>0</v>
      </c>
      <c r="F311" s="27" t="str">
        <f t="shared" si="29"/>
        <v> </v>
      </c>
      <c r="K311" s="36">
        <v>20401</v>
      </c>
      <c r="L311" s="36" t="s">
        <v>291</v>
      </c>
      <c r="M311" s="19"/>
    </row>
    <row r="312" ht="20.25" hidden="1" customHeight="1" spans="1:13">
      <c r="A312" s="34">
        <v>2040302</v>
      </c>
      <c r="B312" s="35" t="s">
        <v>101</v>
      </c>
      <c r="C312" s="61">
        <f t="shared" si="32"/>
        <v>0</v>
      </c>
      <c r="D312" s="61"/>
      <c r="E312" s="57">
        <f t="shared" si="28"/>
        <v>0</v>
      </c>
      <c r="F312" s="27" t="str">
        <f t="shared" si="29"/>
        <v> </v>
      </c>
      <c r="K312" s="58">
        <v>2040101</v>
      </c>
      <c r="L312" s="59" t="s">
        <v>292</v>
      </c>
      <c r="M312" s="60"/>
    </row>
    <row r="313" ht="20.25" hidden="1" customHeight="1" spans="1:13">
      <c r="A313" s="34">
        <v>2040303</v>
      </c>
      <c r="B313" s="35" t="s">
        <v>102</v>
      </c>
      <c r="C313" s="61">
        <f t="shared" si="32"/>
        <v>0</v>
      </c>
      <c r="D313" s="61"/>
      <c r="E313" s="57">
        <f t="shared" si="28"/>
        <v>0</v>
      </c>
      <c r="F313" s="27" t="str">
        <f t="shared" si="29"/>
        <v> </v>
      </c>
      <c r="K313" s="58">
        <v>2040199</v>
      </c>
      <c r="L313" s="59" t="s">
        <v>293</v>
      </c>
      <c r="M313" s="60"/>
    </row>
    <row r="314" ht="20.25" hidden="1" customHeight="1" spans="1:13">
      <c r="A314" s="34">
        <v>2040304</v>
      </c>
      <c r="B314" s="35" t="s">
        <v>301</v>
      </c>
      <c r="C314" s="61">
        <f t="shared" si="32"/>
        <v>0</v>
      </c>
      <c r="D314" s="61"/>
      <c r="E314" s="57">
        <f t="shared" si="28"/>
        <v>0</v>
      </c>
      <c r="F314" s="27" t="str">
        <f t="shared" si="29"/>
        <v> </v>
      </c>
      <c r="K314" s="36">
        <v>20402</v>
      </c>
      <c r="L314" s="36" t="s">
        <v>294</v>
      </c>
      <c r="M314" s="19"/>
    </row>
    <row r="315" ht="20.25" hidden="1" customHeight="1" spans="1:13">
      <c r="A315" s="34">
        <v>2040350</v>
      </c>
      <c r="B315" s="35" t="s">
        <v>109</v>
      </c>
      <c r="C315" s="61">
        <f t="shared" si="32"/>
        <v>0</v>
      </c>
      <c r="D315" s="61"/>
      <c r="E315" s="57">
        <f t="shared" si="28"/>
        <v>0</v>
      </c>
      <c r="F315" s="27" t="str">
        <f t="shared" si="29"/>
        <v> </v>
      </c>
      <c r="K315" s="58">
        <v>2040201</v>
      </c>
      <c r="L315" s="59" t="s">
        <v>100</v>
      </c>
      <c r="M315" s="60"/>
    </row>
    <row r="316" ht="20.25" hidden="1" customHeight="1" spans="1:13">
      <c r="A316" s="34">
        <v>2040399</v>
      </c>
      <c r="B316" s="35" t="s">
        <v>302</v>
      </c>
      <c r="C316" s="61">
        <f t="shared" si="32"/>
        <v>0</v>
      </c>
      <c r="D316" s="61"/>
      <c r="E316" s="57">
        <f t="shared" si="28"/>
        <v>0</v>
      </c>
      <c r="F316" s="27" t="str">
        <f t="shared" si="29"/>
        <v> </v>
      </c>
      <c r="K316" s="58">
        <v>2040202</v>
      </c>
      <c r="L316" s="59" t="s">
        <v>101</v>
      </c>
      <c r="M316" s="60"/>
    </row>
    <row r="317" ht="20.25" hidden="1" customHeight="1" spans="1:13">
      <c r="A317" s="36">
        <v>20404</v>
      </c>
      <c r="B317" s="36" t="s">
        <v>303</v>
      </c>
      <c r="C317" s="55">
        <f>SUM(C318:C324)</f>
        <v>0</v>
      </c>
      <c r="D317" s="55">
        <f>SUM(D318:D324)</f>
        <v>0</v>
      </c>
      <c r="E317" s="53">
        <f t="shared" si="28"/>
        <v>0</v>
      </c>
      <c r="F317" s="20" t="str">
        <f t="shared" si="29"/>
        <v> </v>
      </c>
      <c r="K317" s="58">
        <v>2040203</v>
      </c>
      <c r="L317" s="59" t="s">
        <v>102</v>
      </c>
      <c r="M317" s="60"/>
    </row>
    <row r="318" ht="20.25" hidden="1" customHeight="1" spans="1:13">
      <c r="A318" s="34">
        <v>2040401</v>
      </c>
      <c r="B318" s="35" t="s">
        <v>100</v>
      </c>
      <c r="C318" s="56">
        <f t="shared" ref="C318:C324" si="33">M333</f>
        <v>0</v>
      </c>
      <c r="D318" s="56"/>
      <c r="E318" s="57">
        <f t="shared" si="28"/>
        <v>0</v>
      </c>
      <c r="F318" s="27" t="str">
        <f t="shared" si="29"/>
        <v> </v>
      </c>
      <c r="K318" s="58">
        <v>2040219</v>
      </c>
      <c r="L318" s="59" t="s">
        <v>142</v>
      </c>
      <c r="M318" s="60"/>
    </row>
    <row r="319" ht="20.25" hidden="1" customHeight="1" spans="1:13">
      <c r="A319" s="34">
        <v>2040402</v>
      </c>
      <c r="B319" s="35" t="s">
        <v>101</v>
      </c>
      <c r="C319" s="56">
        <f t="shared" si="33"/>
        <v>0</v>
      </c>
      <c r="D319" s="56"/>
      <c r="E319" s="57">
        <f t="shared" si="28"/>
        <v>0</v>
      </c>
      <c r="F319" s="27" t="str">
        <f t="shared" si="29"/>
        <v> </v>
      </c>
      <c r="K319" s="58">
        <v>2040220</v>
      </c>
      <c r="L319" s="59" t="s">
        <v>295</v>
      </c>
      <c r="M319" s="60"/>
    </row>
    <row r="320" ht="20.25" hidden="1" customHeight="1" spans="1:13">
      <c r="A320" s="34">
        <v>2040403</v>
      </c>
      <c r="B320" s="35" t="s">
        <v>102</v>
      </c>
      <c r="C320" s="56">
        <f t="shared" si="33"/>
        <v>0</v>
      </c>
      <c r="D320" s="56"/>
      <c r="E320" s="57">
        <f t="shared" si="28"/>
        <v>0</v>
      </c>
      <c r="F320" s="27" t="str">
        <f t="shared" si="29"/>
        <v> </v>
      </c>
      <c r="K320" s="58">
        <v>2040221</v>
      </c>
      <c r="L320" s="59" t="s">
        <v>296</v>
      </c>
      <c r="M320" s="60"/>
    </row>
    <row r="321" ht="20.25" hidden="1" customHeight="1" spans="1:13">
      <c r="A321" s="34">
        <v>2040409</v>
      </c>
      <c r="B321" s="35" t="s">
        <v>304</v>
      </c>
      <c r="C321" s="56">
        <f t="shared" si="33"/>
        <v>0</v>
      </c>
      <c r="D321" s="56"/>
      <c r="E321" s="57">
        <f t="shared" si="28"/>
        <v>0</v>
      </c>
      <c r="F321" s="27" t="str">
        <f t="shared" si="29"/>
        <v> </v>
      </c>
      <c r="K321" s="58">
        <v>2040222</v>
      </c>
      <c r="L321" s="59" t="s">
        <v>297</v>
      </c>
      <c r="M321" s="60"/>
    </row>
    <row r="322" ht="20.25" hidden="1" customHeight="1" spans="1:13">
      <c r="A322" s="34">
        <v>2040410</v>
      </c>
      <c r="B322" s="35" t="s">
        <v>305</v>
      </c>
      <c r="C322" s="56">
        <f t="shared" si="33"/>
        <v>0</v>
      </c>
      <c r="D322" s="56"/>
      <c r="E322" s="57">
        <f t="shared" si="28"/>
        <v>0</v>
      </c>
      <c r="F322" s="27" t="str">
        <f t="shared" si="29"/>
        <v> </v>
      </c>
      <c r="K322" s="58">
        <v>2040223</v>
      </c>
      <c r="L322" s="59" t="s">
        <v>298</v>
      </c>
      <c r="M322" s="60"/>
    </row>
    <row r="323" ht="20.25" hidden="1" customHeight="1" spans="1:13">
      <c r="A323" s="34">
        <v>2040450</v>
      </c>
      <c r="B323" s="35" t="s">
        <v>109</v>
      </c>
      <c r="C323" s="56">
        <f t="shared" si="33"/>
        <v>0</v>
      </c>
      <c r="D323" s="56"/>
      <c r="E323" s="57">
        <f t="shared" si="28"/>
        <v>0</v>
      </c>
      <c r="F323" s="27" t="str">
        <f t="shared" si="29"/>
        <v> </v>
      </c>
      <c r="K323" s="58">
        <v>2040250</v>
      </c>
      <c r="L323" s="59" t="s">
        <v>109</v>
      </c>
      <c r="M323" s="60"/>
    </row>
    <row r="324" ht="20.25" hidden="1" customHeight="1" spans="1:13">
      <c r="A324" s="34">
        <v>2040499</v>
      </c>
      <c r="B324" s="35" t="s">
        <v>306</v>
      </c>
      <c r="C324" s="56">
        <f t="shared" si="33"/>
        <v>0</v>
      </c>
      <c r="D324" s="56"/>
      <c r="E324" s="57">
        <f t="shared" si="28"/>
        <v>0</v>
      </c>
      <c r="F324" s="27" t="str">
        <f t="shared" si="29"/>
        <v> </v>
      </c>
      <c r="K324" s="58">
        <v>2040299</v>
      </c>
      <c r="L324" s="59" t="s">
        <v>299</v>
      </c>
      <c r="M324" s="60"/>
    </row>
    <row r="325" ht="20.25" hidden="1" customHeight="1" spans="1:13">
      <c r="A325" s="36">
        <v>20405</v>
      </c>
      <c r="B325" s="36" t="s">
        <v>307</v>
      </c>
      <c r="C325" s="55">
        <f>SUM(C326:C333)</f>
        <v>0</v>
      </c>
      <c r="D325" s="55">
        <f>SUM(D326:D333)</f>
        <v>0</v>
      </c>
      <c r="E325" s="53">
        <f t="shared" si="28"/>
        <v>0</v>
      </c>
      <c r="F325" s="20" t="str">
        <f t="shared" si="29"/>
        <v> </v>
      </c>
      <c r="K325" s="36">
        <v>20403</v>
      </c>
      <c r="L325" s="36" t="s">
        <v>300</v>
      </c>
      <c r="M325" s="19"/>
    </row>
    <row r="326" ht="20.25" hidden="1" customHeight="1" spans="1:13">
      <c r="A326" s="34">
        <v>2040501</v>
      </c>
      <c r="B326" s="35" t="s">
        <v>100</v>
      </c>
      <c r="C326" s="56">
        <f t="shared" ref="C326:C333" si="34">M341</f>
        <v>0</v>
      </c>
      <c r="D326" s="56"/>
      <c r="E326" s="57">
        <f t="shared" si="28"/>
        <v>0</v>
      </c>
      <c r="F326" s="27" t="str">
        <f t="shared" si="29"/>
        <v> </v>
      </c>
      <c r="K326" s="58">
        <v>2040301</v>
      </c>
      <c r="L326" s="59" t="s">
        <v>100</v>
      </c>
      <c r="M326" s="60"/>
    </row>
    <row r="327" ht="20.25" hidden="1" customHeight="1" spans="1:13">
      <c r="A327" s="34">
        <v>2040502</v>
      </c>
      <c r="B327" s="35" t="s">
        <v>101</v>
      </c>
      <c r="C327" s="56">
        <f t="shared" si="34"/>
        <v>0</v>
      </c>
      <c r="D327" s="56"/>
      <c r="E327" s="57">
        <f t="shared" ref="E327:E390" si="35">D327-C327</f>
        <v>0</v>
      </c>
      <c r="F327" s="27" t="str">
        <f t="shared" ref="F327:F390" si="36">IF(C327&lt;&gt;0,E327/C327*100," ")</f>
        <v> </v>
      </c>
      <c r="K327" s="58">
        <v>2040302</v>
      </c>
      <c r="L327" s="59" t="s">
        <v>101</v>
      </c>
      <c r="M327" s="60"/>
    </row>
    <row r="328" ht="20.25" hidden="1" customHeight="1" spans="1:13">
      <c r="A328" s="34">
        <v>2040503</v>
      </c>
      <c r="B328" s="35" t="s">
        <v>102</v>
      </c>
      <c r="C328" s="56">
        <f t="shared" si="34"/>
        <v>0</v>
      </c>
      <c r="D328" s="56"/>
      <c r="E328" s="57">
        <f t="shared" si="35"/>
        <v>0</v>
      </c>
      <c r="F328" s="27" t="str">
        <f t="shared" si="36"/>
        <v> </v>
      </c>
      <c r="K328" s="58">
        <v>2040303</v>
      </c>
      <c r="L328" s="59" t="s">
        <v>102</v>
      </c>
      <c r="M328" s="60"/>
    </row>
    <row r="329" ht="20.25" hidden="1" customHeight="1" spans="1:13">
      <c r="A329" s="34">
        <v>2040504</v>
      </c>
      <c r="B329" s="35" t="s">
        <v>308</v>
      </c>
      <c r="C329" s="56">
        <f t="shared" si="34"/>
        <v>0</v>
      </c>
      <c r="D329" s="56"/>
      <c r="E329" s="57">
        <f t="shared" si="35"/>
        <v>0</v>
      </c>
      <c r="F329" s="27" t="str">
        <f t="shared" si="36"/>
        <v> </v>
      </c>
      <c r="K329" s="58">
        <v>2040304</v>
      </c>
      <c r="L329" s="59" t="s">
        <v>301</v>
      </c>
      <c r="M329" s="60"/>
    </row>
    <row r="330" ht="20.25" hidden="1" customHeight="1" spans="1:13">
      <c r="A330" s="34">
        <v>2040505</v>
      </c>
      <c r="B330" s="35" t="s">
        <v>309</v>
      </c>
      <c r="C330" s="56">
        <f t="shared" si="34"/>
        <v>0</v>
      </c>
      <c r="D330" s="56"/>
      <c r="E330" s="57">
        <f t="shared" si="35"/>
        <v>0</v>
      </c>
      <c r="F330" s="27" t="str">
        <f t="shared" si="36"/>
        <v> </v>
      </c>
      <c r="K330" s="58">
        <v>2040350</v>
      </c>
      <c r="L330" s="59" t="s">
        <v>109</v>
      </c>
      <c r="M330" s="60"/>
    </row>
    <row r="331" ht="20.25" hidden="1" customHeight="1" spans="1:13">
      <c r="A331" s="34">
        <v>2040506</v>
      </c>
      <c r="B331" s="35" t="s">
        <v>310</v>
      </c>
      <c r="C331" s="56">
        <f t="shared" si="34"/>
        <v>0</v>
      </c>
      <c r="D331" s="56"/>
      <c r="E331" s="57">
        <f t="shared" si="35"/>
        <v>0</v>
      </c>
      <c r="F331" s="27" t="str">
        <f t="shared" si="36"/>
        <v> </v>
      </c>
      <c r="K331" s="58">
        <v>2040399</v>
      </c>
      <c r="L331" s="59" t="s">
        <v>302</v>
      </c>
      <c r="M331" s="60"/>
    </row>
    <row r="332" ht="20.25" hidden="1" customHeight="1" spans="1:13">
      <c r="A332" s="34">
        <v>2040550</v>
      </c>
      <c r="B332" s="35" t="s">
        <v>109</v>
      </c>
      <c r="C332" s="56">
        <f t="shared" si="34"/>
        <v>0</v>
      </c>
      <c r="D332" s="56"/>
      <c r="E332" s="57">
        <f t="shared" si="35"/>
        <v>0</v>
      </c>
      <c r="F332" s="27" t="str">
        <f t="shared" si="36"/>
        <v> </v>
      </c>
      <c r="K332" s="36">
        <v>20404</v>
      </c>
      <c r="L332" s="36" t="s">
        <v>303</v>
      </c>
      <c r="M332" s="19"/>
    </row>
    <row r="333" ht="20.25" hidden="1" customHeight="1" spans="1:13">
      <c r="A333" s="34">
        <v>2040599</v>
      </c>
      <c r="B333" s="35" t="s">
        <v>311</v>
      </c>
      <c r="C333" s="56">
        <f t="shared" si="34"/>
        <v>0</v>
      </c>
      <c r="D333" s="56"/>
      <c r="E333" s="57">
        <f t="shared" si="35"/>
        <v>0</v>
      </c>
      <c r="F333" s="27" t="str">
        <f t="shared" si="36"/>
        <v> </v>
      </c>
      <c r="K333" s="58">
        <v>2040401</v>
      </c>
      <c r="L333" s="59" t="s">
        <v>100</v>
      </c>
      <c r="M333" s="60"/>
    </row>
    <row r="334" ht="20.25" customHeight="1" spans="1:13">
      <c r="A334" s="36">
        <v>20406</v>
      </c>
      <c r="B334" s="36" t="s">
        <v>312</v>
      </c>
      <c r="C334" s="55">
        <f>SUM(C335:C347)</f>
        <v>38</v>
      </c>
      <c r="D334" s="55">
        <f>SUM(D335:D347)</f>
        <v>38</v>
      </c>
      <c r="E334" s="53">
        <f t="shared" si="35"/>
        <v>0</v>
      </c>
      <c r="F334" s="20">
        <f t="shared" si="36"/>
        <v>0</v>
      </c>
      <c r="K334" s="58">
        <v>2040402</v>
      </c>
      <c r="L334" s="59" t="s">
        <v>101</v>
      </c>
      <c r="M334" s="60"/>
    </row>
    <row r="335" ht="20.25" customHeight="1" spans="1:13">
      <c r="A335" s="34">
        <v>2040601</v>
      </c>
      <c r="B335" s="35" t="s">
        <v>100</v>
      </c>
      <c r="C335" s="56">
        <v>28</v>
      </c>
      <c r="D335" s="56">
        <v>28</v>
      </c>
      <c r="E335" s="57">
        <f t="shared" si="35"/>
        <v>0</v>
      </c>
      <c r="F335" s="27">
        <f t="shared" si="36"/>
        <v>0</v>
      </c>
      <c r="K335" s="58">
        <v>2040403</v>
      </c>
      <c r="L335" s="59" t="s">
        <v>102</v>
      </c>
      <c r="M335" s="60"/>
    </row>
    <row r="336" ht="20.25" customHeight="1" spans="1:13">
      <c r="A336" s="34">
        <v>2040602</v>
      </c>
      <c r="B336" s="35" t="s">
        <v>101</v>
      </c>
      <c r="C336" s="56">
        <v>2</v>
      </c>
      <c r="D336" s="56">
        <v>2</v>
      </c>
      <c r="E336" s="57">
        <f t="shared" si="35"/>
        <v>0</v>
      </c>
      <c r="F336" s="27">
        <f t="shared" si="36"/>
        <v>0</v>
      </c>
      <c r="K336" s="58">
        <v>2040409</v>
      </c>
      <c r="L336" s="59" t="s">
        <v>304</v>
      </c>
      <c r="M336" s="60"/>
    </row>
    <row r="337" ht="20.25" hidden="1" customHeight="1" spans="1:13">
      <c r="A337" s="34">
        <v>2040603</v>
      </c>
      <c r="B337" s="35" t="s">
        <v>102</v>
      </c>
      <c r="C337" s="56">
        <f t="shared" ref="C335:C340" si="37">M352</f>
        <v>0</v>
      </c>
      <c r="D337" s="56"/>
      <c r="E337" s="57">
        <f t="shared" si="35"/>
        <v>0</v>
      </c>
      <c r="F337" s="27" t="str">
        <f t="shared" si="36"/>
        <v> </v>
      </c>
      <c r="K337" s="58">
        <v>2040410</v>
      </c>
      <c r="L337" s="59" t="s">
        <v>305</v>
      </c>
      <c r="M337" s="60"/>
    </row>
    <row r="338" ht="20.25" customHeight="1" spans="1:13">
      <c r="A338" s="34">
        <v>2040604</v>
      </c>
      <c r="B338" s="35" t="s">
        <v>313</v>
      </c>
      <c r="C338" s="56">
        <v>8</v>
      </c>
      <c r="D338" s="56">
        <v>8</v>
      </c>
      <c r="E338" s="57">
        <f t="shared" si="35"/>
        <v>0</v>
      </c>
      <c r="F338" s="27">
        <f t="shared" si="36"/>
        <v>0</v>
      </c>
      <c r="K338" s="58">
        <v>2040450</v>
      </c>
      <c r="L338" s="59" t="s">
        <v>109</v>
      </c>
      <c r="M338" s="60"/>
    </row>
    <row r="339" ht="20.25" hidden="1" customHeight="1" spans="1:13">
      <c r="A339" s="34">
        <v>2040605</v>
      </c>
      <c r="B339" s="35" t="s">
        <v>314</v>
      </c>
      <c r="C339" s="56">
        <f t="shared" si="37"/>
        <v>0</v>
      </c>
      <c r="D339" s="56"/>
      <c r="E339" s="57">
        <f t="shared" si="35"/>
        <v>0</v>
      </c>
      <c r="F339" s="27" t="str">
        <f t="shared" si="36"/>
        <v> </v>
      </c>
      <c r="K339" s="58">
        <v>2040499</v>
      </c>
      <c r="L339" s="59" t="s">
        <v>306</v>
      </c>
      <c r="M339" s="60"/>
    </row>
    <row r="340" ht="20.25" hidden="1" customHeight="1" spans="1:13">
      <c r="A340" s="34">
        <v>2040606</v>
      </c>
      <c r="B340" s="35" t="s">
        <v>315</v>
      </c>
      <c r="C340" s="56">
        <f t="shared" si="37"/>
        <v>0</v>
      </c>
      <c r="D340" s="56"/>
      <c r="E340" s="57">
        <f t="shared" si="35"/>
        <v>0</v>
      </c>
      <c r="F340" s="27" t="str">
        <f t="shared" si="36"/>
        <v> </v>
      </c>
      <c r="K340" s="36">
        <v>20405</v>
      </c>
      <c r="L340" s="36" t="s">
        <v>307</v>
      </c>
      <c r="M340" s="19"/>
    </row>
    <row r="341" ht="20.25" hidden="1" customHeight="1" spans="1:13">
      <c r="A341" s="34">
        <v>2040607</v>
      </c>
      <c r="B341" s="35" t="s">
        <v>316</v>
      </c>
      <c r="C341" s="56">
        <f>M356+M358+M360</f>
        <v>0</v>
      </c>
      <c r="D341" s="56"/>
      <c r="E341" s="57">
        <f t="shared" si="35"/>
        <v>0</v>
      </c>
      <c r="F341" s="27" t="str">
        <f t="shared" si="36"/>
        <v> </v>
      </c>
      <c r="K341" s="58">
        <v>2040501</v>
      </c>
      <c r="L341" s="59" t="s">
        <v>100</v>
      </c>
      <c r="M341" s="60"/>
    </row>
    <row r="342" ht="20.25" hidden="1" customHeight="1" spans="1:13">
      <c r="A342" s="34">
        <v>2040608</v>
      </c>
      <c r="B342" s="35" t="s">
        <v>317</v>
      </c>
      <c r="C342" s="56">
        <f>M357</f>
        <v>0</v>
      </c>
      <c r="D342" s="56"/>
      <c r="E342" s="57">
        <f t="shared" si="35"/>
        <v>0</v>
      </c>
      <c r="F342" s="27" t="str">
        <f t="shared" si="36"/>
        <v> </v>
      </c>
      <c r="K342" s="58">
        <v>2040502</v>
      </c>
      <c r="L342" s="59" t="s">
        <v>101</v>
      </c>
      <c r="M342" s="60"/>
    </row>
    <row r="343" ht="20.25" hidden="1" customHeight="1" spans="1:13">
      <c r="A343" s="34">
        <v>2040610</v>
      </c>
      <c r="B343" s="35" t="s">
        <v>318</v>
      </c>
      <c r="C343" s="56">
        <f>M359</f>
        <v>0</v>
      </c>
      <c r="D343" s="56"/>
      <c r="E343" s="57">
        <f t="shared" si="35"/>
        <v>0</v>
      </c>
      <c r="F343" s="27" t="str">
        <f t="shared" si="36"/>
        <v> </v>
      </c>
      <c r="K343" s="58">
        <v>2040503</v>
      </c>
      <c r="L343" s="59" t="s">
        <v>102</v>
      </c>
      <c r="M343" s="60"/>
    </row>
    <row r="344" ht="20.25" hidden="1" customHeight="1" spans="1:13">
      <c r="A344" s="34">
        <v>2040612</v>
      </c>
      <c r="B344" s="35" t="s">
        <v>319</v>
      </c>
      <c r="C344" s="56">
        <f>M361</f>
        <v>0</v>
      </c>
      <c r="D344" s="56"/>
      <c r="E344" s="57">
        <f t="shared" si="35"/>
        <v>0</v>
      </c>
      <c r="F344" s="27" t="str">
        <f t="shared" si="36"/>
        <v> </v>
      </c>
      <c r="K344" s="58">
        <v>2040504</v>
      </c>
      <c r="L344" s="59" t="s">
        <v>308</v>
      </c>
      <c r="M344" s="60"/>
    </row>
    <row r="345" ht="20.25" hidden="1" customHeight="1" spans="1:13">
      <c r="A345" s="34">
        <v>2040613</v>
      </c>
      <c r="B345" s="35" t="s">
        <v>142</v>
      </c>
      <c r="C345" s="56">
        <f>M362</f>
        <v>0</v>
      </c>
      <c r="D345" s="56"/>
      <c r="E345" s="57">
        <f t="shared" si="35"/>
        <v>0</v>
      </c>
      <c r="F345" s="27" t="str">
        <f t="shared" si="36"/>
        <v> </v>
      </c>
      <c r="K345" s="58">
        <v>2040505</v>
      </c>
      <c r="L345" s="59" t="s">
        <v>309</v>
      </c>
      <c r="M345" s="60"/>
    </row>
    <row r="346" ht="20.25" hidden="1" customHeight="1" spans="1:13">
      <c r="A346" s="34">
        <v>2040650</v>
      </c>
      <c r="B346" s="35" t="s">
        <v>109</v>
      </c>
      <c r="C346" s="56">
        <f>M363</f>
        <v>0</v>
      </c>
      <c r="D346" s="56"/>
      <c r="E346" s="57">
        <f t="shared" si="35"/>
        <v>0</v>
      </c>
      <c r="F346" s="27" t="str">
        <f t="shared" si="36"/>
        <v> </v>
      </c>
      <c r="K346" s="58">
        <v>2040506</v>
      </c>
      <c r="L346" s="59" t="s">
        <v>310</v>
      </c>
      <c r="M346" s="60"/>
    </row>
    <row r="347" ht="20.25" hidden="1" customHeight="1" spans="1:13">
      <c r="A347" s="34">
        <v>2040699</v>
      </c>
      <c r="B347" s="35" t="s">
        <v>320</v>
      </c>
      <c r="C347" s="56">
        <f>M364</f>
        <v>0</v>
      </c>
      <c r="D347" s="56"/>
      <c r="E347" s="57">
        <f t="shared" si="35"/>
        <v>0</v>
      </c>
      <c r="F347" s="27" t="str">
        <f t="shared" si="36"/>
        <v> </v>
      </c>
      <c r="K347" s="58">
        <v>2040550</v>
      </c>
      <c r="L347" s="59" t="s">
        <v>109</v>
      </c>
      <c r="M347" s="60"/>
    </row>
    <row r="348" ht="20.25" hidden="1" customHeight="1" spans="1:13">
      <c r="A348" s="36">
        <v>20407</v>
      </c>
      <c r="B348" s="36" t="s">
        <v>321</v>
      </c>
      <c r="C348" s="62">
        <f>SUM(C349:C357)</f>
        <v>0</v>
      </c>
      <c r="D348" s="62">
        <f>SUM(D349:D357)</f>
        <v>0</v>
      </c>
      <c r="E348" s="53">
        <f t="shared" si="35"/>
        <v>0</v>
      </c>
      <c r="F348" s="20" t="str">
        <f t="shared" si="36"/>
        <v> </v>
      </c>
      <c r="K348" s="58">
        <v>2040599</v>
      </c>
      <c r="L348" s="59" t="s">
        <v>311</v>
      </c>
      <c r="M348" s="60"/>
    </row>
    <row r="349" ht="20.25" hidden="1" customHeight="1" spans="1:13">
      <c r="A349" s="34">
        <v>2040701</v>
      </c>
      <c r="B349" s="35" t="s">
        <v>100</v>
      </c>
      <c r="C349" s="61">
        <f t="shared" ref="C349:C357" si="38">M366</f>
        <v>0</v>
      </c>
      <c r="D349" s="61"/>
      <c r="E349" s="57">
        <f t="shared" si="35"/>
        <v>0</v>
      </c>
      <c r="F349" s="27" t="str">
        <f t="shared" si="36"/>
        <v> </v>
      </c>
      <c r="K349" s="36">
        <v>20406</v>
      </c>
      <c r="L349" s="36" t="s">
        <v>312</v>
      </c>
      <c r="M349" s="19"/>
    </row>
    <row r="350" ht="20.25" hidden="1" customHeight="1" spans="1:13">
      <c r="A350" s="34">
        <v>2040702</v>
      </c>
      <c r="B350" s="35" t="s">
        <v>101</v>
      </c>
      <c r="C350" s="61">
        <f t="shared" si="38"/>
        <v>0</v>
      </c>
      <c r="D350" s="61"/>
      <c r="E350" s="57">
        <f t="shared" si="35"/>
        <v>0</v>
      </c>
      <c r="F350" s="27" t="str">
        <f t="shared" si="36"/>
        <v> </v>
      </c>
      <c r="K350" s="58">
        <v>2040601</v>
      </c>
      <c r="L350" s="59" t="s">
        <v>100</v>
      </c>
      <c r="M350" s="60"/>
    </row>
    <row r="351" ht="20.25" hidden="1" customHeight="1" spans="1:13">
      <c r="A351" s="34">
        <v>2040703</v>
      </c>
      <c r="B351" s="35" t="s">
        <v>102</v>
      </c>
      <c r="C351" s="61">
        <f t="shared" si="38"/>
        <v>0</v>
      </c>
      <c r="D351" s="61"/>
      <c r="E351" s="57">
        <f t="shared" si="35"/>
        <v>0</v>
      </c>
      <c r="F351" s="27" t="str">
        <f t="shared" si="36"/>
        <v> </v>
      </c>
      <c r="K351" s="58">
        <v>2040602</v>
      </c>
      <c r="L351" s="59" t="s">
        <v>101</v>
      </c>
      <c r="M351" s="60"/>
    </row>
    <row r="352" ht="20.25" hidden="1" customHeight="1" spans="1:13">
      <c r="A352" s="34">
        <v>2040704</v>
      </c>
      <c r="B352" s="35" t="s">
        <v>322</v>
      </c>
      <c r="C352" s="61">
        <f t="shared" si="38"/>
        <v>0</v>
      </c>
      <c r="D352" s="61"/>
      <c r="E352" s="57">
        <f t="shared" si="35"/>
        <v>0</v>
      </c>
      <c r="F352" s="27" t="str">
        <f t="shared" si="36"/>
        <v> </v>
      </c>
      <c r="K352" s="58">
        <v>2040603</v>
      </c>
      <c r="L352" s="59" t="s">
        <v>102</v>
      </c>
      <c r="M352" s="60"/>
    </row>
    <row r="353" ht="20.25" hidden="1" customHeight="1" spans="1:13">
      <c r="A353" s="34">
        <v>2040705</v>
      </c>
      <c r="B353" s="35" t="s">
        <v>323</v>
      </c>
      <c r="C353" s="61">
        <f t="shared" si="38"/>
        <v>0</v>
      </c>
      <c r="D353" s="61"/>
      <c r="E353" s="57">
        <f t="shared" si="35"/>
        <v>0</v>
      </c>
      <c r="F353" s="27" t="str">
        <f t="shared" si="36"/>
        <v> </v>
      </c>
      <c r="K353" s="58">
        <v>2040604</v>
      </c>
      <c r="L353" s="59" t="s">
        <v>313</v>
      </c>
      <c r="M353" s="60"/>
    </row>
    <row r="354" ht="20.25" hidden="1" customHeight="1" spans="1:13">
      <c r="A354" s="34">
        <v>2040706</v>
      </c>
      <c r="B354" s="35" t="s">
        <v>324</v>
      </c>
      <c r="C354" s="61">
        <f t="shared" si="38"/>
        <v>0</v>
      </c>
      <c r="D354" s="61"/>
      <c r="E354" s="57">
        <f t="shared" si="35"/>
        <v>0</v>
      </c>
      <c r="F354" s="27" t="str">
        <f t="shared" si="36"/>
        <v> </v>
      </c>
      <c r="K354" s="58">
        <v>2040605</v>
      </c>
      <c r="L354" s="59" t="s">
        <v>314</v>
      </c>
      <c r="M354" s="60"/>
    </row>
    <row r="355" ht="20.25" hidden="1" customHeight="1" spans="1:13">
      <c r="A355" s="34">
        <v>2040707</v>
      </c>
      <c r="B355" s="35" t="s">
        <v>142</v>
      </c>
      <c r="C355" s="61">
        <f t="shared" si="38"/>
        <v>0</v>
      </c>
      <c r="D355" s="61"/>
      <c r="E355" s="57">
        <f t="shared" si="35"/>
        <v>0</v>
      </c>
      <c r="F355" s="27" t="str">
        <f t="shared" si="36"/>
        <v> </v>
      </c>
      <c r="K355" s="58">
        <v>2040606</v>
      </c>
      <c r="L355" s="59" t="s">
        <v>325</v>
      </c>
      <c r="M355" s="60"/>
    </row>
    <row r="356" ht="20.25" hidden="1" customHeight="1" spans="1:13">
      <c r="A356" s="34">
        <v>2040750</v>
      </c>
      <c r="B356" s="35" t="s">
        <v>109</v>
      </c>
      <c r="C356" s="61">
        <f t="shared" si="38"/>
        <v>0</v>
      </c>
      <c r="D356" s="61"/>
      <c r="E356" s="57">
        <f t="shared" si="35"/>
        <v>0</v>
      </c>
      <c r="F356" s="27" t="str">
        <f t="shared" si="36"/>
        <v> </v>
      </c>
      <c r="K356" s="58">
        <v>2040607</v>
      </c>
      <c r="L356" s="59" t="s">
        <v>326</v>
      </c>
      <c r="M356" s="60"/>
    </row>
    <row r="357" ht="20.25" hidden="1" customHeight="1" spans="1:13">
      <c r="A357" s="34">
        <v>2040799</v>
      </c>
      <c r="B357" s="35" t="s">
        <v>327</v>
      </c>
      <c r="C357" s="61">
        <f t="shared" si="38"/>
        <v>0</v>
      </c>
      <c r="D357" s="61"/>
      <c r="E357" s="57">
        <f t="shared" si="35"/>
        <v>0</v>
      </c>
      <c r="F357" s="27" t="str">
        <f t="shared" si="36"/>
        <v> </v>
      </c>
      <c r="K357" s="58">
        <v>2040608</v>
      </c>
      <c r="L357" s="59" t="s">
        <v>317</v>
      </c>
      <c r="M357" s="60"/>
    </row>
    <row r="358" ht="20.25" hidden="1" customHeight="1" spans="1:13">
      <c r="A358" s="36">
        <v>20408</v>
      </c>
      <c r="B358" s="36" t="s">
        <v>328</v>
      </c>
      <c r="C358" s="55">
        <f>SUM(C359:C367)</f>
        <v>0</v>
      </c>
      <c r="D358" s="55">
        <f>SUM(D359:D367)</f>
        <v>0</v>
      </c>
      <c r="E358" s="53">
        <f t="shared" si="35"/>
        <v>0</v>
      </c>
      <c r="F358" s="20" t="str">
        <f t="shared" si="36"/>
        <v> </v>
      </c>
      <c r="K358" s="58">
        <v>2040609</v>
      </c>
      <c r="L358" s="59" t="s">
        <v>329</v>
      </c>
      <c r="M358" s="60"/>
    </row>
    <row r="359" ht="20.25" hidden="1" customHeight="1" spans="1:13">
      <c r="A359" s="34">
        <v>2040801</v>
      </c>
      <c r="B359" s="35" t="s">
        <v>100</v>
      </c>
      <c r="C359" s="56">
        <f t="shared" ref="C359:C367" si="39">M376</f>
        <v>0</v>
      </c>
      <c r="D359" s="56"/>
      <c r="E359" s="57">
        <f t="shared" si="35"/>
        <v>0</v>
      </c>
      <c r="F359" s="27" t="str">
        <f t="shared" si="36"/>
        <v> </v>
      </c>
      <c r="K359" s="58">
        <v>2040610</v>
      </c>
      <c r="L359" s="59" t="s">
        <v>318</v>
      </c>
      <c r="M359" s="60"/>
    </row>
    <row r="360" ht="20.25" hidden="1" customHeight="1" spans="1:13">
      <c r="A360" s="34">
        <v>2040802</v>
      </c>
      <c r="B360" s="35" t="s">
        <v>101</v>
      </c>
      <c r="C360" s="56">
        <f t="shared" si="39"/>
        <v>0</v>
      </c>
      <c r="D360" s="56"/>
      <c r="E360" s="57">
        <f t="shared" si="35"/>
        <v>0</v>
      </c>
      <c r="F360" s="27" t="str">
        <f t="shared" si="36"/>
        <v> </v>
      </c>
      <c r="K360" s="58">
        <v>2040611</v>
      </c>
      <c r="L360" s="59" t="s">
        <v>330</v>
      </c>
      <c r="M360" s="60"/>
    </row>
    <row r="361" ht="20.25" hidden="1" customHeight="1" spans="1:13">
      <c r="A361" s="34">
        <v>2040803</v>
      </c>
      <c r="B361" s="35" t="s">
        <v>102</v>
      </c>
      <c r="C361" s="56">
        <f t="shared" si="39"/>
        <v>0</v>
      </c>
      <c r="D361" s="56"/>
      <c r="E361" s="57">
        <f t="shared" si="35"/>
        <v>0</v>
      </c>
      <c r="F361" s="27" t="str">
        <f t="shared" si="36"/>
        <v> </v>
      </c>
      <c r="K361" s="58">
        <v>2040612</v>
      </c>
      <c r="L361" s="59" t="s">
        <v>319</v>
      </c>
      <c r="M361" s="60"/>
    </row>
    <row r="362" ht="20.25" hidden="1" customHeight="1" spans="1:13">
      <c r="A362" s="34">
        <v>2040804</v>
      </c>
      <c r="B362" s="35" t="s">
        <v>331</v>
      </c>
      <c r="C362" s="56">
        <f t="shared" si="39"/>
        <v>0</v>
      </c>
      <c r="D362" s="56"/>
      <c r="E362" s="57">
        <f t="shared" si="35"/>
        <v>0</v>
      </c>
      <c r="F362" s="27" t="str">
        <f t="shared" si="36"/>
        <v> </v>
      </c>
      <c r="K362" s="58">
        <v>2040613</v>
      </c>
      <c r="L362" s="59" t="s">
        <v>142</v>
      </c>
      <c r="M362" s="60"/>
    </row>
    <row r="363" ht="20.25" hidden="1" customHeight="1" spans="1:13">
      <c r="A363" s="34">
        <v>2040805</v>
      </c>
      <c r="B363" s="35" t="s">
        <v>332</v>
      </c>
      <c r="C363" s="56">
        <f t="shared" si="39"/>
        <v>0</v>
      </c>
      <c r="D363" s="56"/>
      <c r="E363" s="57">
        <f t="shared" si="35"/>
        <v>0</v>
      </c>
      <c r="F363" s="27" t="str">
        <f t="shared" si="36"/>
        <v> </v>
      </c>
      <c r="K363" s="58">
        <v>2040650</v>
      </c>
      <c r="L363" s="59" t="s">
        <v>109</v>
      </c>
      <c r="M363" s="60"/>
    </row>
    <row r="364" ht="20.25" hidden="1" customHeight="1" spans="1:13">
      <c r="A364" s="34">
        <v>2040806</v>
      </c>
      <c r="B364" s="35" t="s">
        <v>333</v>
      </c>
      <c r="C364" s="56">
        <f t="shared" si="39"/>
        <v>0</v>
      </c>
      <c r="D364" s="56"/>
      <c r="E364" s="57">
        <f t="shared" si="35"/>
        <v>0</v>
      </c>
      <c r="F364" s="27" t="str">
        <f t="shared" si="36"/>
        <v> </v>
      </c>
      <c r="K364" s="58">
        <v>2040699</v>
      </c>
      <c r="L364" s="59" t="s">
        <v>320</v>
      </c>
      <c r="M364" s="60"/>
    </row>
    <row r="365" ht="20.25" hidden="1" customHeight="1" spans="1:13">
      <c r="A365" s="34">
        <v>2040807</v>
      </c>
      <c r="B365" s="35" t="s">
        <v>142</v>
      </c>
      <c r="C365" s="56">
        <f t="shared" si="39"/>
        <v>0</v>
      </c>
      <c r="D365" s="56"/>
      <c r="E365" s="57">
        <f t="shared" si="35"/>
        <v>0</v>
      </c>
      <c r="F365" s="27" t="str">
        <f t="shared" si="36"/>
        <v> </v>
      </c>
      <c r="K365" s="36">
        <v>20407</v>
      </c>
      <c r="L365" s="36" t="s">
        <v>321</v>
      </c>
      <c r="M365" s="19"/>
    </row>
    <row r="366" ht="20.25" hidden="1" customHeight="1" spans="1:13">
      <c r="A366" s="34">
        <v>2040850</v>
      </c>
      <c r="B366" s="35" t="s">
        <v>109</v>
      </c>
      <c r="C366" s="56">
        <f t="shared" si="39"/>
        <v>0</v>
      </c>
      <c r="D366" s="56"/>
      <c r="E366" s="57">
        <f t="shared" si="35"/>
        <v>0</v>
      </c>
      <c r="F366" s="27" t="str">
        <f t="shared" si="36"/>
        <v> </v>
      </c>
      <c r="K366" s="58">
        <v>2040701</v>
      </c>
      <c r="L366" s="59" t="s">
        <v>100</v>
      </c>
      <c r="M366" s="60"/>
    </row>
    <row r="367" ht="20.25" hidden="1" customHeight="1" spans="1:13">
      <c r="A367" s="34">
        <v>2040899</v>
      </c>
      <c r="B367" s="35" t="s">
        <v>334</v>
      </c>
      <c r="C367" s="56">
        <f t="shared" si="39"/>
        <v>0</v>
      </c>
      <c r="D367" s="56"/>
      <c r="E367" s="57">
        <f t="shared" si="35"/>
        <v>0</v>
      </c>
      <c r="F367" s="27" t="str">
        <f t="shared" si="36"/>
        <v> </v>
      </c>
      <c r="K367" s="58">
        <v>2040702</v>
      </c>
      <c r="L367" s="59" t="s">
        <v>101</v>
      </c>
      <c r="M367" s="60"/>
    </row>
    <row r="368" ht="20.25" hidden="1" customHeight="1" spans="1:13">
      <c r="A368" s="36">
        <v>20409</v>
      </c>
      <c r="B368" s="36" t="s">
        <v>335</v>
      </c>
      <c r="C368" s="62">
        <f>SUM(C369:C375)</f>
        <v>0</v>
      </c>
      <c r="D368" s="62">
        <f>SUM(D369:D375)</f>
        <v>0</v>
      </c>
      <c r="E368" s="53">
        <f t="shared" si="35"/>
        <v>0</v>
      </c>
      <c r="F368" s="20" t="str">
        <f t="shared" si="36"/>
        <v> </v>
      </c>
      <c r="K368" s="58">
        <v>2040703</v>
      </c>
      <c r="L368" s="59" t="s">
        <v>102</v>
      </c>
      <c r="M368" s="60"/>
    </row>
    <row r="369" ht="20.25" hidden="1" customHeight="1" spans="1:13">
      <c r="A369" s="34">
        <v>2040901</v>
      </c>
      <c r="B369" s="35" t="s">
        <v>100</v>
      </c>
      <c r="C369" s="61">
        <f t="shared" ref="C369:C375" si="40">M386</f>
        <v>0</v>
      </c>
      <c r="D369" s="61"/>
      <c r="E369" s="57">
        <f t="shared" si="35"/>
        <v>0</v>
      </c>
      <c r="F369" s="27" t="str">
        <f t="shared" si="36"/>
        <v> </v>
      </c>
      <c r="K369" s="58">
        <v>2040704</v>
      </c>
      <c r="L369" s="59" t="s">
        <v>322</v>
      </c>
      <c r="M369" s="60"/>
    </row>
    <row r="370" ht="20.25" hidden="1" customHeight="1" spans="1:13">
      <c r="A370" s="34">
        <v>2040902</v>
      </c>
      <c r="B370" s="35" t="s">
        <v>101</v>
      </c>
      <c r="C370" s="61">
        <f t="shared" si="40"/>
        <v>0</v>
      </c>
      <c r="D370" s="61"/>
      <c r="E370" s="57">
        <f t="shared" si="35"/>
        <v>0</v>
      </c>
      <c r="F370" s="27" t="str">
        <f t="shared" si="36"/>
        <v> </v>
      </c>
      <c r="K370" s="58">
        <v>2040705</v>
      </c>
      <c r="L370" s="59" t="s">
        <v>323</v>
      </c>
      <c r="M370" s="60"/>
    </row>
    <row r="371" ht="20.25" hidden="1" customHeight="1" spans="1:13">
      <c r="A371" s="34">
        <v>2040903</v>
      </c>
      <c r="B371" s="35" t="s">
        <v>102</v>
      </c>
      <c r="C371" s="61">
        <f t="shared" si="40"/>
        <v>0</v>
      </c>
      <c r="D371" s="61"/>
      <c r="E371" s="57">
        <f t="shared" si="35"/>
        <v>0</v>
      </c>
      <c r="F371" s="27" t="str">
        <f t="shared" si="36"/>
        <v> </v>
      </c>
      <c r="K371" s="58">
        <v>2040706</v>
      </c>
      <c r="L371" s="59" t="s">
        <v>324</v>
      </c>
      <c r="M371" s="60"/>
    </row>
    <row r="372" ht="20.25" hidden="1" customHeight="1" spans="1:13">
      <c r="A372" s="34">
        <v>2040904</v>
      </c>
      <c r="B372" s="35" t="s">
        <v>336</v>
      </c>
      <c r="C372" s="61">
        <f t="shared" si="40"/>
        <v>0</v>
      </c>
      <c r="D372" s="61"/>
      <c r="E372" s="57">
        <f t="shared" si="35"/>
        <v>0</v>
      </c>
      <c r="F372" s="27" t="str">
        <f t="shared" si="36"/>
        <v> </v>
      </c>
      <c r="K372" s="58">
        <v>2040707</v>
      </c>
      <c r="L372" s="59" t="s">
        <v>142</v>
      </c>
      <c r="M372" s="60"/>
    </row>
    <row r="373" ht="20.25" hidden="1" customHeight="1" spans="1:13">
      <c r="A373" s="34">
        <v>2040905</v>
      </c>
      <c r="B373" s="35" t="s">
        <v>337</v>
      </c>
      <c r="C373" s="61">
        <f t="shared" si="40"/>
        <v>0</v>
      </c>
      <c r="D373" s="61"/>
      <c r="E373" s="57">
        <f t="shared" si="35"/>
        <v>0</v>
      </c>
      <c r="F373" s="27" t="str">
        <f t="shared" si="36"/>
        <v> </v>
      </c>
      <c r="K373" s="58">
        <v>2040750</v>
      </c>
      <c r="L373" s="59" t="s">
        <v>109</v>
      </c>
      <c r="M373" s="60"/>
    </row>
    <row r="374" ht="20.25" hidden="1" customHeight="1" spans="1:13">
      <c r="A374" s="34">
        <v>2040950</v>
      </c>
      <c r="B374" s="35" t="s">
        <v>109</v>
      </c>
      <c r="C374" s="61">
        <f t="shared" si="40"/>
        <v>0</v>
      </c>
      <c r="D374" s="61"/>
      <c r="E374" s="57">
        <f t="shared" si="35"/>
        <v>0</v>
      </c>
      <c r="F374" s="27" t="str">
        <f t="shared" si="36"/>
        <v> </v>
      </c>
      <c r="K374" s="58">
        <v>2040799</v>
      </c>
      <c r="L374" s="59" t="s">
        <v>327</v>
      </c>
      <c r="M374" s="60"/>
    </row>
    <row r="375" ht="20.25" hidden="1" customHeight="1" spans="1:13">
      <c r="A375" s="34">
        <v>2040999</v>
      </c>
      <c r="B375" s="35" t="s">
        <v>338</v>
      </c>
      <c r="C375" s="61">
        <f t="shared" si="40"/>
        <v>0</v>
      </c>
      <c r="D375" s="61"/>
      <c r="E375" s="57">
        <f t="shared" si="35"/>
        <v>0</v>
      </c>
      <c r="F375" s="27" t="str">
        <f t="shared" si="36"/>
        <v> </v>
      </c>
      <c r="K375" s="36">
        <v>20408</v>
      </c>
      <c r="L375" s="36" t="s">
        <v>328</v>
      </c>
      <c r="M375" s="19"/>
    </row>
    <row r="376" ht="20.25" hidden="1" customHeight="1" spans="1:13">
      <c r="A376" s="36">
        <v>20410</v>
      </c>
      <c r="B376" s="36" t="s">
        <v>339</v>
      </c>
      <c r="C376" s="62">
        <f>SUM(C377:C381)</f>
        <v>0</v>
      </c>
      <c r="D376" s="62">
        <f>SUM(D377:D381)</f>
        <v>0</v>
      </c>
      <c r="E376" s="53">
        <f t="shared" si="35"/>
        <v>0</v>
      </c>
      <c r="F376" s="20" t="str">
        <f t="shared" si="36"/>
        <v> </v>
      </c>
      <c r="K376" s="58">
        <v>2040801</v>
      </c>
      <c r="L376" s="59" t="s">
        <v>100</v>
      </c>
      <c r="M376" s="60"/>
    </row>
    <row r="377" ht="20.25" hidden="1" customHeight="1" spans="1:13">
      <c r="A377" s="34">
        <v>2041001</v>
      </c>
      <c r="B377" s="35" t="s">
        <v>100</v>
      </c>
      <c r="C377" s="61">
        <f>M394</f>
        <v>0</v>
      </c>
      <c r="D377" s="61"/>
      <c r="E377" s="57">
        <f t="shared" si="35"/>
        <v>0</v>
      </c>
      <c r="F377" s="27" t="str">
        <f t="shared" si="36"/>
        <v> </v>
      </c>
      <c r="K377" s="58">
        <v>2040802</v>
      </c>
      <c r="L377" s="59" t="s">
        <v>101</v>
      </c>
      <c r="M377" s="60"/>
    </row>
    <row r="378" ht="20.25" hidden="1" customHeight="1" spans="1:13">
      <c r="A378" s="34">
        <v>2041002</v>
      </c>
      <c r="B378" s="35" t="s">
        <v>101</v>
      </c>
      <c r="C378" s="61">
        <f>M395</f>
        <v>0</v>
      </c>
      <c r="D378" s="61"/>
      <c r="E378" s="57">
        <f t="shared" si="35"/>
        <v>0</v>
      </c>
      <c r="F378" s="27" t="str">
        <f t="shared" si="36"/>
        <v> </v>
      </c>
      <c r="K378" s="58">
        <v>2040803</v>
      </c>
      <c r="L378" s="59" t="s">
        <v>102</v>
      </c>
      <c r="M378" s="60"/>
    </row>
    <row r="379" ht="20.25" hidden="1" customHeight="1" spans="1:13">
      <c r="A379" s="34">
        <v>2041006</v>
      </c>
      <c r="B379" s="35" t="s">
        <v>142</v>
      </c>
      <c r="C379" s="61">
        <f>M396</f>
        <v>0</v>
      </c>
      <c r="D379" s="61"/>
      <c r="E379" s="57">
        <f t="shared" si="35"/>
        <v>0</v>
      </c>
      <c r="F379" s="27" t="str">
        <f t="shared" si="36"/>
        <v> </v>
      </c>
      <c r="K379" s="58">
        <v>2040804</v>
      </c>
      <c r="L379" s="59" t="s">
        <v>331</v>
      </c>
      <c r="M379" s="60"/>
    </row>
    <row r="380" ht="20.25" hidden="1" customHeight="1" spans="1:13">
      <c r="A380" s="34">
        <v>2041007</v>
      </c>
      <c r="B380" s="35" t="s">
        <v>340</v>
      </c>
      <c r="C380" s="61">
        <f>M397</f>
        <v>0</v>
      </c>
      <c r="D380" s="61"/>
      <c r="E380" s="57">
        <f t="shared" si="35"/>
        <v>0</v>
      </c>
      <c r="F380" s="27" t="str">
        <f t="shared" si="36"/>
        <v> </v>
      </c>
      <c r="K380" s="58">
        <v>2040805</v>
      </c>
      <c r="L380" s="59" t="s">
        <v>332</v>
      </c>
      <c r="M380" s="60"/>
    </row>
    <row r="381" ht="20.25" hidden="1" customHeight="1" spans="1:13">
      <c r="A381" s="34">
        <v>2041099</v>
      </c>
      <c r="B381" s="35" t="s">
        <v>341</v>
      </c>
      <c r="C381" s="61">
        <f>M398</f>
        <v>0</v>
      </c>
      <c r="D381" s="61"/>
      <c r="E381" s="57">
        <f t="shared" si="35"/>
        <v>0</v>
      </c>
      <c r="F381" s="27" t="str">
        <f t="shared" si="36"/>
        <v> </v>
      </c>
      <c r="K381" s="58">
        <v>2040806</v>
      </c>
      <c r="L381" s="59" t="s">
        <v>333</v>
      </c>
      <c r="M381" s="60"/>
    </row>
    <row r="382" ht="20.25" customHeight="1" spans="1:13">
      <c r="A382" s="36">
        <v>20499</v>
      </c>
      <c r="B382" s="36" t="s">
        <v>342</v>
      </c>
      <c r="C382" s="55">
        <f>C384+C383</f>
        <v>53</v>
      </c>
      <c r="D382" s="55">
        <f>D384+D383</f>
        <v>58</v>
      </c>
      <c r="E382" s="53">
        <f t="shared" si="35"/>
        <v>5</v>
      </c>
      <c r="F382" s="20">
        <f t="shared" si="36"/>
        <v>9.43396226415094</v>
      </c>
      <c r="K382" s="58">
        <v>2040807</v>
      </c>
      <c r="L382" s="59" t="s">
        <v>142</v>
      </c>
      <c r="M382" s="60"/>
    </row>
    <row r="383" s="40" customFormat="1" ht="20.25" hidden="1" customHeight="1" spans="1:13">
      <c r="A383" s="63">
        <v>2049902</v>
      </c>
      <c r="B383" s="64" t="s">
        <v>343</v>
      </c>
      <c r="C383" s="56">
        <v>0</v>
      </c>
      <c r="D383" s="56"/>
      <c r="E383" s="57">
        <f t="shared" si="35"/>
        <v>0</v>
      </c>
      <c r="F383" s="27" t="str">
        <f t="shared" si="36"/>
        <v> </v>
      </c>
      <c r="I383" s="65"/>
      <c r="K383" s="66">
        <v>2040850</v>
      </c>
      <c r="L383" s="67" t="s">
        <v>109</v>
      </c>
      <c r="M383" s="60"/>
    </row>
    <row r="384" ht="20.25" customHeight="1" spans="1:13">
      <c r="A384" s="34">
        <v>2049999</v>
      </c>
      <c r="B384" s="35" t="s">
        <v>344</v>
      </c>
      <c r="C384" s="56">
        <v>53</v>
      </c>
      <c r="D384" s="56">
        <v>58</v>
      </c>
      <c r="E384" s="57">
        <f t="shared" si="35"/>
        <v>5</v>
      </c>
      <c r="F384" s="27">
        <f t="shared" si="36"/>
        <v>9.43396226415094</v>
      </c>
      <c r="K384" s="58">
        <v>2040899</v>
      </c>
      <c r="L384" s="59" t="s">
        <v>334</v>
      </c>
      <c r="M384" s="60"/>
    </row>
    <row r="385" ht="20.25" customHeight="1" spans="1:13">
      <c r="A385" s="36">
        <v>205</v>
      </c>
      <c r="B385" s="36" t="s">
        <v>345</v>
      </c>
      <c r="C385" s="55">
        <f>C386+C391+C398+C404+C410+C414+C418+C422+C428+C435</f>
        <v>3782</v>
      </c>
      <c r="D385" s="55">
        <f>D386+D391+D398+D404+D410+D414+D418+D422+D428+D435</f>
        <v>4196</v>
      </c>
      <c r="E385" s="53">
        <f t="shared" si="35"/>
        <v>414</v>
      </c>
      <c r="F385" s="20">
        <f t="shared" si="36"/>
        <v>10.946589106293</v>
      </c>
      <c r="K385" s="36">
        <v>20409</v>
      </c>
      <c r="L385" s="36" t="s">
        <v>335</v>
      </c>
      <c r="M385" s="19"/>
    </row>
    <row r="386" ht="20.25" hidden="1" customHeight="1" spans="1:13">
      <c r="A386" s="36">
        <v>20501</v>
      </c>
      <c r="B386" s="36" t="s">
        <v>346</v>
      </c>
      <c r="C386" s="55">
        <f>SUM(C387:C390)</f>
        <v>0</v>
      </c>
      <c r="D386" s="55">
        <f>SUM(D387:D390)</f>
        <v>0</v>
      </c>
      <c r="E386" s="53">
        <f t="shared" si="35"/>
        <v>0</v>
      </c>
      <c r="F386" s="20" t="str">
        <f t="shared" si="36"/>
        <v> </v>
      </c>
      <c r="K386" s="58">
        <v>2040901</v>
      </c>
      <c r="L386" s="59" t="s">
        <v>100</v>
      </c>
      <c r="M386" s="60"/>
    </row>
    <row r="387" ht="20.25" hidden="1" customHeight="1" spans="1:13">
      <c r="A387" s="34">
        <v>2050101</v>
      </c>
      <c r="B387" s="35" t="s">
        <v>100</v>
      </c>
      <c r="C387" s="56">
        <f>M403</f>
        <v>0</v>
      </c>
      <c r="D387" s="56"/>
      <c r="E387" s="57">
        <f t="shared" si="35"/>
        <v>0</v>
      </c>
      <c r="F387" s="27" t="str">
        <f t="shared" si="36"/>
        <v> </v>
      </c>
      <c r="K387" s="58">
        <v>2040902</v>
      </c>
      <c r="L387" s="59" t="s">
        <v>101</v>
      </c>
      <c r="M387" s="60"/>
    </row>
    <row r="388" ht="20.25" hidden="1" customHeight="1" spans="1:13">
      <c r="A388" s="34">
        <v>2050102</v>
      </c>
      <c r="B388" s="35" t="s">
        <v>101</v>
      </c>
      <c r="C388" s="56">
        <f>M404</f>
        <v>0</v>
      </c>
      <c r="D388" s="56"/>
      <c r="E388" s="57">
        <f t="shared" si="35"/>
        <v>0</v>
      </c>
      <c r="F388" s="27" t="str">
        <f t="shared" si="36"/>
        <v> </v>
      </c>
      <c r="K388" s="58">
        <v>2040903</v>
      </c>
      <c r="L388" s="59" t="s">
        <v>102</v>
      </c>
      <c r="M388" s="60"/>
    </row>
    <row r="389" ht="20.25" hidden="1" customHeight="1" spans="1:13">
      <c r="A389" s="34">
        <v>2050103</v>
      </c>
      <c r="B389" s="35" t="s">
        <v>102</v>
      </c>
      <c r="C389" s="56">
        <f>M405</f>
        <v>0</v>
      </c>
      <c r="D389" s="56"/>
      <c r="E389" s="57">
        <f t="shared" si="35"/>
        <v>0</v>
      </c>
      <c r="F389" s="27" t="str">
        <f t="shared" si="36"/>
        <v> </v>
      </c>
      <c r="K389" s="58">
        <v>2040904</v>
      </c>
      <c r="L389" s="59" t="s">
        <v>336</v>
      </c>
      <c r="M389" s="60"/>
    </row>
    <row r="390" ht="20.25" hidden="1" customHeight="1" spans="1:13">
      <c r="A390" s="34">
        <v>2050199</v>
      </c>
      <c r="B390" s="35" t="s">
        <v>347</v>
      </c>
      <c r="C390" s="56">
        <f>M406</f>
        <v>0</v>
      </c>
      <c r="D390" s="56"/>
      <c r="E390" s="57">
        <f t="shared" si="35"/>
        <v>0</v>
      </c>
      <c r="F390" s="27" t="str">
        <f t="shared" si="36"/>
        <v> </v>
      </c>
      <c r="K390" s="58">
        <v>2040905</v>
      </c>
      <c r="L390" s="59" t="s">
        <v>337</v>
      </c>
      <c r="M390" s="60"/>
    </row>
    <row r="391" ht="20.25" customHeight="1" spans="1:13">
      <c r="A391" s="36">
        <v>20502</v>
      </c>
      <c r="B391" s="36" t="s">
        <v>348</v>
      </c>
      <c r="C391" s="55">
        <f>SUM(C392:C397)</f>
        <v>3181</v>
      </c>
      <c r="D391" s="55">
        <f>SUM(D392:D397)</f>
        <v>3489</v>
      </c>
      <c r="E391" s="53">
        <f t="shared" ref="E391:E454" si="41">D391-C391</f>
        <v>308</v>
      </c>
      <c r="F391" s="20">
        <f t="shared" ref="F391:F454" si="42">IF(C391&lt;&gt;0,E391/C391*100," ")</f>
        <v>9.68248978308708</v>
      </c>
      <c r="K391" s="58">
        <v>2040950</v>
      </c>
      <c r="L391" s="59" t="s">
        <v>109</v>
      </c>
      <c r="M391" s="60"/>
    </row>
    <row r="392" ht="20.25" customHeight="1" spans="1:13">
      <c r="A392" s="34">
        <v>2050201</v>
      </c>
      <c r="B392" s="35" t="s">
        <v>349</v>
      </c>
      <c r="C392" s="56">
        <v>69</v>
      </c>
      <c r="D392" s="56">
        <v>75</v>
      </c>
      <c r="E392" s="57">
        <f t="shared" si="41"/>
        <v>6</v>
      </c>
      <c r="F392" s="27">
        <f t="shared" si="42"/>
        <v>8.69565217391304</v>
      </c>
      <c r="K392" s="58">
        <v>2040999</v>
      </c>
      <c r="L392" s="59" t="s">
        <v>338</v>
      </c>
      <c r="M392" s="60"/>
    </row>
    <row r="393" ht="20.25" customHeight="1" spans="1:13">
      <c r="A393" s="34">
        <v>2050202</v>
      </c>
      <c r="B393" s="35" t="s">
        <v>350</v>
      </c>
      <c r="C393" s="56">
        <v>1802</v>
      </c>
      <c r="D393" s="56">
        <v>1980</v>
      </c>
      <c r="E393" s="57">
        <f t="shared" si="41"/>
        <v>178</v>
      </c>
      <c r="F393" s="27">
        <f t="shared" si="42"/>
        <v>9.87791342952275</v>
      </c>
      <c r="K393" s="36">
        <v>20410</v>
      </c>
      <c r="L393" s="36" t="s">
        <v>339</v>
      </c>
      <c r="M393" s="19"/>
    </row>
    <row r="394" ht="20.25" customHeight="1" spans="1:13">
      <c r="A394" s="34">
        <v>2050203</v>
      </c>
      <c r="B394" s="35" t="s">
        <v>351</v>
      </c>
      <c r="C394" s="56">
        <v>1261</v>
      </c>
      <c r="D394" s="56">
        <v>1379</v>
      </c>
      <c r="E394" s="57">
        <f t="shared" si="41"/>
        <v>118</v>
      </c>
      <c r="F394" s="27">
        <f t="shared" si="42"/>
        <v>9.35765265662173</v>
      </c>
      <c r="K394" s="58">
        <v>2041001</v>
      </c>
      <c r="L394" s="59" t="s">
        <v>100</v>
      </c>
      <c r="M394" s="60"/>
    </row>
    <row r="395" ht="20.25" customHeight="1" spans="1:13">
      <c r="A395" s="34">
        <v>2050204</v>
      </c>
      <c r="B395" s="35" t="s">
        <v>352</v>
      </c>
      <c r="C395" s="56">
        <v>3</v>
      </c>
      <c r="D395" s="56">
        <v>4</v>
      </c>
      <c r="E395" s="57">
        <f t="shared" si="41"/>
        <v>1</v>
      </c>
      <c r="F395" s="27">
        <f t="shared" si="42"/>
        <v>33.3333333333333</v>
      </c>
      <c r="K395" s="58">
        <v>2041002</v>
      </c>
      <c r="L395" s="59" t="s">
        <v>101</v>
      </c>
      <c r="M395" s="60"/>
    </row>
    <row r="396" ht="20.25" customHeight="1" spans="1:13">
      <c r="A396" s="34">
        <v>2050205</v>
      </c>
      <c r="B396" s="35" t="s">
        <v>353</v>
      </c>
      <c r="C396" s="56">
        <v>8</v>
      </c>
      <c r="D396" s="56">
        <v>9</v>
      </c>
      <c r="E396" s="57">
        <f t="shared" si="41"/>
        <v>1</v>
      </c>
      <c r="F396" s="27">
        <f t="shared" si="42"/>
        <v>12.5</v>
      </c>
      <c r="K396" s="58">
        <v>2041006</v>
      </c>
      <c r="L396" s="59" t="s">
        <v>142</v>
      </c>
      <c r="M396" s="60"/>
    </row>
    <row r="397" ht="20.25" customHeight="1" spans="1:13">
      <c r="A397" s="34">
        <v>2050299</v>
      </c>
      <c r="B397" s="35" t="s">
        <v>354</v>
      </c>
      <c r="C397" s="56">
        <v>38</v>
      </c>
      <c r="D397" s="56">
        <v>42</v>
      </c>
      <c r="E397" s="57">
        <f t="shared" si="41"/>
        <v>4</v>
      </c>
      <c r="F397" s="27">
        <f t="shared" si="42"/>
        <v>10.5263157894737</v>
      </c>
      <c r="K397" s="58">
        <v>2041007</v>
      </c>
      <c r="L397" s="59" t="s">
        <v>340</v>
      </c>
      <c r="M397" s="60"/>
    </row>
    <row r="398" ht="20.25" customHeight="1" spans="1:13">
      <c r="A398" s="36">
        <v>20503</v>
      </c>
      <c r="B398" s="36" t="s">
        <v>355</v>
      </c>
      <c r="C398" s="55">
        <f>SUM(C399:C403)</f>
        <v>7</v>
      </c>
      <c r="D398" s="55">
        <f>SUM(D399:D403)</f>
        <v>7</v>
      </c>
      <c r="E398" s="53">
        <f t="shared" si="41"/>
        <v>0</v>
      </c>
      <c r="F398" s="20">
        <f t="shared" si="42"/>
        <v>0</v>
      </c>
      <c r="K398" s="58">
        <v>2041099</v>
      </c>
      <c r="L398" s="59" t="s">
        <v>341</v>
      </c>
      <c r="M398" s="60"/>
    </row>
    <row r="399" ht="20.25" hidden="1" customHeight="1" spans="1:13">
      <c r="A399" s="34">
        <v>2050301</v>
      </c>
      <c r="B399" s="35" t="s">
        <v>356</v>
      </c>
      <c r="C399" s="61">
        <f>M417</f>
        <v>0</v>
      </c>
      <c r="D399" s="61"/>
      <c r="E399" s="57">
        <f t="shared" si="41"/>
        <v>0</v>
      </c>
      <c r="F399" s="27" t="str">
        <f t="shared" si="42"/>
        <v> </v>
      </c>
      <c r="K399" s="36">
        <v>20499</v>
      </c>
      <c r="L399" s="36" t="s">
        <v>342</v>
      </c>
      <c r="M399" s="19"/>
    </row>
    <row r="400" ht="20.25" customHeight="1" spans="1:13">
      <c r="A400" s="34">
        <v>2050302</v>
      </c>
      <c r="B400" s="35" t="s">
        <v>357</v>
      </c>
      <c r="C400" s="61">
        <v>2</v>
      </c>
      <c r="D400" s="61">
        <v>2</v>
      </c>
      <c r="E400" s="57">
        <f t="shared" si="41"/>
        <v>0</v>
      </c>
      <c r="F400" s="27">
        <f t="shared" si="42"/>
        <v>0</v>
      </c>
      <c r="K400" s="58">
        <v>2049901</v>
      </c>
      <c r="L400" s="59" t="s">
        <v>344</v>
      </c>
      <c r="M400" s="60"/>
    </row>
    <row r="401" ht="20.25" hidden="1" customHeight="1" spans="1:13">
      <c r="A401" s="34">
        <v>2050303</v>
      </c>
      <c r="B401" s="35" t="s">
        <v>358</v>
      </c>
      <c r="C401" s="61">
        <f>M419</f>
        <v>0</v>
      </c>
      <c r="D401" s="61"/>
      <c r="E401" s="57">
        <f t="shared" si="41"/>
        <v>0</v>
      </c>
      <c r="F401" s="27" t="str">
        <f t="shared" si="42"/>
        <v> </v>
      </c>
      <c r="K401" s="36">
        <v>205</v>
      </c>
      <c r="L401" s="36" t="s">
        <v>345</v>
      </c>
      <c r="M401" s="19"/>
    </row>
    <row r="402" ht="20.25" customHeight="1" spans="1:13">
      <c r="A402" s="34">
        <v>2050305</v>
      </c>
      <c r="B402" s="35" t="s">
        <v>359</v>
      </c>
      <c r="C402" s="61">
        <v>5</v>
      </c>
      <c r="D402" s="61">
        <v>5</v>
      </c>
      <c r="E402" s="57">
        <f t="shared" si="41"/>
        <v>0</v>
      </c>
      <c r="F402" s="27">
        <f t="shared" si="42"/>
        <v>0</v>
      </c>
      <c r="K402" s="36">
        <v>20501</v>
      </c>
      <c r="L402" s="36" t="s">
        <v>346</v>
      </c>
      <c r="M402" s="19"/>
    </row>
    <row r="403" ht="20.25" hidden="1" customHeight="1" spans="1:13">
      <c r="A403" s="34">
        <v>2050399</v>
      </c>
      <c r="B403" s="35" t="s">
        <v>360</v>
      </c>
      <c r="C403" s="61">
        <f>M421</f>
        <v>0</v>
      </c>
      <c r="D403" s="61"/>
      <c r="E403" s="57">
        <f t="shared" si="41"/>
        <v>0</v>
      </c>
      <c r="F403" s="27" t="str">
        <f t="shared" si="42"/>
        <v> </v>
      </c>
      <c r="K403" s="58">
        <v>2050101</v>
      </c>
      <c r="L403" s="59" t="s">
        <v>100</v>
      </c>
      <c r="M403" s="60"/>
    </row>
    <row r="404" ht="20.25" hidden="1" customHeight="1" spans="1:13">
      <c r="A404" s="36">
        <v>20504</v>
      </c>
      <c r="B404" s="36" t="s">
        <v>361</v>
      </c>
      <c r="C404" s="62">
        <f>SUM(C405:C409)</f>
        <v>0</v>
      </c>
      <c r="D404" s="62">
        <f>SUM(D405:D409)</f>
        <v>0</v>
      </c>
      <c r="E404" s="53">
        <f t="shared" si="41"/>
        <v>0</v>
      </c>
      <c r="F404" s="20" t="str">
        <f t="shared" si="42"/>
        <v> </v>
      </c>
      <c r="K404" s="58">
        <v>2050102</v>
      </c>
      <c r="L404" s="59" t="s">
        <v>101</v>
      </c>
      <c r="M404" s="60"/>
    </row>
    <row r="405" ht="20.25" hidden="1" customHeight="1" spans="1:13">
      <c r="A405" s="34">
        <v>2050401</v>
      </c>
      <c r="B405" s="35" t="s">
        <v>362</v>
      </c>
      <c r="C405" s="61">
        <f>M423</f>
        <v>0</v>
      </c>
      <c r="D405" s="61"/>
      <c r="E405" s="57">
        <f t="shared" si="41"/>
        <v>0</v>
      </c>
      <c r="F405" s="27" t="str">
        <f t="shared" si="42"/>
        <v> </v>
      </c>
      <c r="K405" s="58">
        <v>2050103</v>
      </c>
      <c r="L405" s="59" t="s">
        <v>102</v>
      </c>
      <c r="M405" s="60"/>
    </row>
    <row r="406" ht="20.25" hidden="1" customHeight="1" spans="1:13">
      <c r="A406" s="34">
        <v>2050402</v>
      </c>
      <c r="B406" s="35" t="s">
        <v>363</v>
      </c>
      <c r="C406" s="61">
        <f>M424</f>
        <v>0</v>
      </c>
      <c r="D406" s="61"/>
      <c r="E406" s="57">
        <f t="shared" si="41"/>
        <v>0</v>
      </c>
      <c r="F406" s="27" t="str">
        <f t="shared" si="42"/>
        <v> </v>
      </c>
      <c r="K406" s="58">
        <v>2050199</v>
      </c>
      <c r="L406" s="59" t="s">
        <v>347</v>
      </c>
      <c r="M406" s="60"/>
    </row>
    <row r="407" ht="20.25" hidden="1" customHeight="1" spans="1:13">
      <c r="A407" s="34">
        <v>2050403</v>
      </c>
      <c r="B407" s="35" t="s">
        <v>364</v>
      </c>
      <c r="C407" s="61">
        <f>M425</f>
        <v>0</v>
      </c>
      <c r="D407" s="61"/>
      <c r="E407" s="57">
        <f t="shared" si="41"/>
        <v>0</v>
      </c>
      <c r="F407" s="27" t="str">
        <f t="shared" si="42"/>
        <v> </v>
      </c>
      <c r="K407" s="36">
        <v>20502</v>
      </c>
      <c r="L407" s="36" t="s">
        <v>348</v>
      </c>
      <c r="M407" s="19"/>
    </row>
    <row r="408" ht="20.25" hidden="1" customHeight="1" spans="1:13">
      <c r="A408" s="34">
        <v>2050404</v>
      </c>
      <c r="B408" s="35" t="s">
        <v>365</v>
      </c>
      <c r="C408" s="61">
        <f>M426</f>
        <v>0</v>
      </c>
      <c r="D408" s="61"/>
      <c r="E408" s="57">
        <f t="shared" si="41"/>
        <v>0</v>
      </c>
      <c r="F408" s="27" t="str">
        <f t="shared" si="42"/>
        <v> </v>
      </c>
      <c r="K408" s="58">
        <v>2050201</v>
      </c>
      <c r="L408" s="59" t="s">
        <v>349</v>
      </c>
      <c r="M408" s="60"/>
    </row>
    <row r="409" ht="20.25" hidden="1" customHeight="1" spans="1:13">
      <c r="A409" s="34">
        <v>2050499</v>
      </c>
      <c r="B409" s="35" t="s">
        <v>366</v>
      </c>
      <c r="C409" s="61">
        <f>M427</f>
        <v>0</v>
      </c>
      <c r="D409" s="61"/>
      <c r="E409" s="57">
        <f t="shared" si="41"/>
        <v>0</v>
      </c>
      <c r="F409" s="27" t="str">
        <f t="shared" si="42"/>
        <v> </v>
      </c>
      <c r="K409" s="58">
        <v>2050202</v>
      </c>
      <c r="L409" s="59" t="s">
        <v>350</v>
      </c>
      <c r="M409" s="60"/>
    </row>
    <row r="410" ht="20.25" hidden="1" customHeight="1" spans="1:13">
      <c r="A410" s="36">
        <v>20505</v>
      </c>
      <c r="B410" s="36" t="s">
        <v>367</v>
      </c>
      <c r="C410" s="55">
        <f>SUM(C411:C413)</f>
        <v>0</v>
      </c>
      <c r="D410" s="55">
        <f>SUM(D411:D413)</f>
        <v>0</v>
      </c>
      <c r="E410" s="53">
        <f t="shared" si="41"/>
        <v>0</v>
      </c>
      <c r="F410" s="20" t="str">
        <f t="shared" si="42"/>
        <v> </v>
      </c>
      <c r="K410" s="58">
        <v>2050203</v>
      </c>
      <c r="L410" s="59" t="s">
        <v>351</v>
      </c>
      <c r="M410" s="60"/>
    </row>
    <row r="411" ht="20.25" hidden="1" customHeight="1" spans="1:13">
      <c r="A411" s="34">
        <v>2050501</v>
      </c>
      <c r="B411" s="35" t="s">
        <v>368</v>
      </c>
      <c r="C411" s="56">
        <f>M429</f>
        <v>0</v>
      </c>
      <c r="D411" s="56"/>
      <c r="E411" s="57">
        <f t="shared" si="41"/>
        <v>0</v>
      </c>
      <c r="F411" s="27" t="str">
        <f t="shared" si="42"/>
        <v> </v>
      </c>
      <c r="K411" s="58">
        <v>2050204</v>
      </c>
      <c r="L411" s="59" t="s">
        <v>352</v>
      </c>
      <c r="M411" s="60"/>
    </row>
    <row r="412" ht="20.25" hidden="1" customHeight="1" spans="1:13">
      <c r="A412" s="34">
        <v>2050502</v>
      </c>
      <c r="B412" s="35" t="s">
        <v>369</v>
      </c>
      <c r="C412" s="56">
        <f>M430</f>
        <v>0</v>
      </c>
      <c r="D412" s="56"/>
      <c r="E412" s="57">
        <f t="shared" si="41"/>
        <v>0</v>
      </c>
      <c r="F412" s="27" t="str">
        <f t="shared" si="42"/>
        <v> </v>
      </c>
      <c r="K412" s="58">
        <v>2050205</v>
      </c>
      <c r="L412" s="59" t="s">
        <v>353</v>
      </c>
      <c r="M412" s="60"/>
    </row>
    <row r="413" ht="20.25" hidden="1" customHeight="1" spans="1:13">
      <c r="A413" s="34">
        <v>2050599</v>
      </c>
      <c r="B413" s="35" t="s">
        <v>370</v>
      </c>
      <c r="C413" s="56">
        <f>M431</f>
        <v>0</v>
      </c>
      <c r="D413" s="56"/>
      <c r="E413" s="57">
        <f t="shared" si="41"/>
        <v>0</v>
      </c>
      <c r="F413" s="27" t="str">
        <f t="shared" si="42"/>
        <v> </v>
      </c>
      <c r="K413" s="58">
        <v>2050206</v>
      </c>
      <c r="L413" s="59" t="s">
        <v>371</v>
      </c>
      <c r="M413" s="60"/>
    </row>
    <row r="414" ht="20.25" hidden="1" customHeight="1" spans="1:13">
      <c r="A414" s="36">
        <v>20506</v>
      </c>
      <c r="B414" s="36" t="s">
        <v>372</v>
      </c>
      <c r="C414" s="62">
        <f>SUM(C415:C417)</f>
        <v>0</v>
      </c>
      <c r="D414" s="62">
        <f>SUM(D415:D417)</f>
        <v>0</v>
      </c>
      <c r="E414" s="53">
        <f t="shared" si="41"/>
        <v>0</v>
      </c>
      <c r="F414" s="20" t="str">
        <f t="shared" si="42"/>
        <v> </v>
      </c>
      <c r="K414" s="58">
        <v>2050207</v>
      </c>
      <c r="L414" s="59" t="s">
        <v>373</v>
      </c>
      <c r="M414" s="60"/>
    </row>
    <row r="415" ht="20.25" hidden="1" customHeight="1" spans="1:13">
      <c r="A415" s="34">
        <v>2050601</v>
      </c>
      <c r="B415" s="35" t="s">
        <v>374</v>
      </c>
      <c r="C415" s="61">
        <f>M433</f>
        <v>0</v>
      </c>
      <c r="D415" s="61"/>
      <c r="E415" s="57">
        <f t="shared" si="41"/>
        <v>0</v>
      </c>
      <c r="F415" s="27" t="str">
        <f t="shared" si="42"/>
        <v> </v>
      </c>
      <c r="K415" s="58">
        <v>2050299</v>
      </c>
      <c r="L415" s="59" t="s">
        <v>354</v>
      </c>
      <c r="M415" s="60"/>
    </row>
    <row r="416" ht="20.25" hidden="1" customHeight="1" spans="1:13">
      <c r="A416" s="34">
        <v>2050602</v>
      </c>
      <c r="B416" s="35" t="s">
        <v>375</v>
      </c>
      <c r="C416" s="61">
        <f>M434</f>
        <v>0</v>
      </c>
      <c r="D416" s="61"/>
      <c r="E416" s="57">
        <f t="shared" si="41"/>
        <v>0</v>
      </c>
      <c r="F416" s="27" t="str">
        <f t="shared" si="42"/>
        <v> </v>
      </c>
      <c r="K416" s="36">
        <v>20503</v>
      </c>
      <c r="L416" s="36" t="s">
        <v>355</v>
      </c>
      <c r="M416" s="19"/>
    </row>
    <row r="417" ht="20.25" hidden="1" customHeight="1" spans="1:13">
      <c r="A417" s="34">
        <v>2050699</v>
      </c>
      <c r="B417" s="35" t="s">
        <v>376</v>
      </c>
      <c r="C417" s="61">
        <f>M435</f>
        <v>0</v>
      </c>
      <c r="D417" s="61"/>
      <c r="E417" s="57">
        <f t="shared" si="41"/>
        <v>0</v>
      </c>
      <c r="F417" s="27" t="str">
        <f t="shared" si="42"/>
        <v> </v>
      </c>
      <c r="K417" s="58">
        <v>2050301</v>
      </c>
      <c r="L417" s="59" t="s">
        <v>356</v>
      </c>
      <c r="M417" s="60"/>
    </row>
    <row r="418" ht="20.25" customHeight="1" spans="1:13">
      <c r="A418" s="36">
        <v>20507</v>
      </c>
      <c r="B418" s="36" t="s">
        <v>377</v>
      </c>
      <c r="C418" s="55">
        <f>SUM(C419:C421)</f>
        <v>3</v>
      </c>
      <c r="D418" s="55">
        <f>SUM(D419:D421)</f>
        <v>3</v>
      </c>
      <c r="E418" s="53">
        <f t="shared" si="41"/>
        <v>0</v>
      </c>
      <c r="F418" s="20">
        <f t="shared" si="42"/>
        <v>0</v>
      </c>
      <c r="K418" s="58">
        <v>2050302</v>
      </c>
      <c r="L418" s="59" t="s">
        <v>357</v>
      </c>
      <c r="M418" s="60"/>
    </row>
    <row r="419" ht="20.25" customHeight="1" spans="1:13">
      <c r="A419" s="34">
        <v>2050701</v>
      </c>
      <c r="B419" s="35" t="s">
        <v>378</v>
      </c>
      <c r="C419" s="56">
        <v>3</v>
      </c>
      <c r="D419" s="56">
        <v>3</v>
      </c>
      <c r="E419" s="57">
        <f t="shared" si="41"/>
        <v>0</v>
      </c>
      <c r="F419" s="27">
        <f t="shared" si="42"/>
        <v>0</v>
      </c>
      <c r="K419" s="58">
        <v>2050303</v>
      </c>
      <c r="L419" s="59" t="s">
        <v>358</v>
      </c>
      <c r="M419" s="60"/>
    </row>
    <row r="420" ht="20.25" hidden="1" customHeight="1" spans="1:13">
      <c r="A420" s="34">
        <v>2050702</v>
      </c>
      <c r="B420" s="35" t="s">
        <v>379</v>
      </c>
      <c r="C420" s="56">
        <f>M438</f>
        <v>0</v>
      </c>
      <c r="D420" s="56"/>
      <c r="E420" s="57">
        <f t="shared" si="41"/>
        <v>0</v>
      </c>
      <c r="F420" s="27" t="str">
        <f t="shared" si="42"/>
        <v> </v>
      </c>
      <c r="K420" s="58">
        <v>2050305</v>
      </c>
      <c r="L420" s="59" t="s">
        <v>359</v>
      </c>
      <c r="M420" s="60"/>
    </row>
    <row r="421" ht="20.25" hidden="1" customHeight="1" spans="1:13">
      <c r="A421" s="34">
        <v>2050799</v>
      </c>
      <c r="B421" s="35" t="s">
        <v>380</v>
      </c>
      <c r="C421" s="56">
        <f>M439</f>
        <v>0</v>
      </c>
      <c r="D421" s="56"/>
      <c r="E421" s="57">
        <f t="shared" si="41"/>
        <v>0</v>
      </c>
      <c r="F421" s="27" t="str">
        <f t="shared" si="42"/>
        <v> </v>
      </c>
      <c r="K421" s="58">
        <v>2050399</v>
      </c>
      <c r="L421" s="59" t="s">
        <v>360</v>
      </c>
      <c r="M421" s="60"/>
    </row>
    <row r="422" ht="20.25" customHeight="1" spans="1:13">
      <c r="A422" s="36">
        <v>20508</v>
      </c>
      <c r="B422" s="36" t="s">
        <v>381</v>
      </c>
      <c r="C422" s="55">
        <f>SUM(C423:C427)</f>
        <v>2</v>
      </c>
      <c r="D422" s="55">
        <f>SUM(D423:D427)</f>
        <v>2</v>
      </c>
      <c r="E422" s="53">
        <f t="shared" si="41"/>
        <v>0</v>
      </c>
      <c r="F422" s="20">
        <f t="shared" si="42"/>
        <v>0</v>
      </c>
      <c r="K422" s="36">
        <v>20504</v>
      </c>
      <c r="L422" s="36" t="s">
        <v>361</v>
      </c>
      <c r="M422" s="19"/>
    </row>
    <row r="423" ht="20.25" hidden="1" customHeight="1" spans="1:13">
      <c r="A423" s="34">
        <v>2050801</v>
      </c>
      <c r="B423" s="35" t="s">
        <v>382</v>
      </c>
      <c r="C423" s="56">
        <f>M441</f>
        <v>0</v>
      </c>
      <c r="D423" s="56"/>
      <c r="E423" s="57">
        <f t="shared" si="41"/>
        <v>0</v>
      </c>
      <c r="F423" s="27" t="str">
        <f t="shared" si="42"/>
        <v> </v>
      </c>
      <c r="K423" s="58">
        <v>2050401</v>
      </c>
      <c r="L423" s="59" t="s">
        <v>362</v>
      </c>
      <c r="M423" s="60"/>
    </row>
    <row r="424" ht="20.25" hidden="1" customHeight="1" spans="1:13">
      <c r="A424" s="34">
        <v>2050802</v>
      </c>
      <c r="B424" s="35" t="s">
        <v>383</v>
      </c>
      <c r="C424" s="56">
        <f>M442</f>
        <v>0</v>
      </c>
      <c r="D424" s="56"/>
      <c r="E424" s="57">
        <f t="shared" si="41"/>
        <v>0</v>
      </c>
      <c r="F424" s="27" t="str">
        <f t="shared" si="42"/>
        <v> </v>
      </c>
      <c r="K424" s="58">
        <v>2050402</v>
      </c>
      <c r="L424" s="59" t="s">
        <v>363</v>
      </c>
      <c r="M424" s="60"/>
    </row>
    <row r="425" ht="20.25" customHeight="1" spans="1:13">
      <c r="A425" s="34">
        <v>2050803</v>
      </c>
      <c r="B425" s="35" t="s">
        <v>384</v>
      </c>
      <c r="C425" s="56">
        <v>2</v>
      </c>
      <c r="D425" s="56">
        <v>2</v>
      </c>
      <c r="E425" s="57">
        <f t="shared" si="41"/>
        <v>0</v>
      </c>
      <c r="F425" s="27">
        <f t="shared" si="42"/>
        <v>0</v>
      </c>
      <c r="K425" s="58">
        <v>2050403</v>
      </c>
      <c r="L425" s="59" t="s">
        <v>364</v>
      </c>
      <c r="M425" s="60"/>
    </row>
    <row r="426" ht="20.25" hidden="1" customHeight="1" spans="1:13">
      <c r="A426" s="34">
        <v>2050804</v>
      </c>
      <c r="B426" s="35" t="s">
        <v>385</v>
      </c>
      <c r="C426" s="56">
        <f>M444</f>
        <v>0</v>
      </c>
      <c r="D426" s="56"/>
      <c r="E426" s="57">
        <f t="shared" si="41"/>
        <v>0</v>
      </c>
      <c r="F426" s="27" t="str">
        <f t="shared" si="42"/>
        <v> </v>
      </c>
      <c r="K426" s="58">
        <v>2050404</v>
      </c>
      <c r="L426" s="59" t="s">
        <v>365</v>
      </c>
      <c r="M426" s="60"/>
    </row>
    <row r="427" ht="20.25" hidden="1" customHeight="1" spans="1:13">
      <c r="A427" s="34">
        <v>2050899</v>
      </c>
      <c r="B427" s="35" t="s">
        <v>386</v>
      </c>
      <c r="C427" s="56">
        <f>M445</f>
        <v>0</v>
      </c>
      <c r="D427" s="56"/>
      <c r="E427" s="57">
        <f t="shared" si="41"/>
        <v>0</v>
      </c>
      <c r="F427" s="27" t="str">
        <f t="shared" si="42"/>
        <v> </v>
      </c>
      <c r="K427" s="58">
        <v>2050499</v>
      </c>
      <c r="L427" s="59" t="s">
        <v>366</v>
      </c>
      <c r="M427" s="60"/>
    </row>
    <row r="428" ht="20.25" customHeight="1" spans="1:13">
      <c r="A428" s="36">
        <v>20509</v>
      </c>
      <c r="B428" s="36" t="s">
        <v>387</v>
      </c>
      <c r="C428" s="55">
        <f>SUM(C429:C434)</f>
        <v>314</v>
      </c>
      <c r="D428" s="55">
        <f>SUM(D429:D434)</f>
        <v>395</v>
      </c>
      <c r="E428" s="53">
        <f t="shared" si="41"/>
        <v>81</v>
      </c>
      <c r="F428" s="20">
        <f t="shared" si="42"/>
        <v>25.796178343949</v>
      </c>
      <c r="K428" s="36">
        <v>20505</v>
      </c>
      <c r="L428" s="36" t="s">
        <v>367</v>
      </c>
      <c r="M428" s="19"/>
    </row>
    <row r="429" ht="20.25" customHeight="1" spans="1:13">
      <c r="A429" s="34">
        <v>2050901</v>
      </c>
      <c r="B429" s="35" t="s">
        <v>388</v>
      </c>
      <c r="C429" s="56">
        <v>88</v>
      </c>
      <c r="D429" s="56">
        <v>90</v>
      </c>
      <c r="E429" s="57">
        <f t="shared" si="41"/>
        <v>2</v>
      </c>
      <c r="F429" s="27">
        <f t="shared" si="42"/>
        <v>2.27272727272727</v>
      </c>
      <c r="K429" s="58">
        <v>2050501</v>
      </c>
      <c r="L429" s="59" t="s">
        <v>368</v>
      </c>
      <c r="M429" s="60"/>
    </row>
    <row r="430" ht="20.25" customHeight="1" spans="1:13">
      <c r="A430" s="34">
        <v>2050902</v>
      </c>
      <c r="B430" s="35" t="s">
        <v>389</v>
      </c>
      <c r="C430" s="56">
        <v>10</v>
      </c>
      <c r="D430" s="56">
        <v>11</v>
      </c>
      <c r="E430" s="57">
        <f t="shared" si="41"/>
        <v>1</v>
      </c>
      <c r="F430" s="27">
        <f t="shared" si="42"/>
        <v>10</v>
      </c>
      <c r="K430" s="58">
        <v>2050502</v>
      </c>
      <c r="L430" s="59" t="s">
        <v>369</v>
      </c>
      <c r="M430" s="60"/>
    </row>
    <row r="431" ht="20.25" hidden="1" customHeight="1" spans="1:13">
      <c r="A431" s="34">
        <v>2050903</v>
      </c>
      <c r="B431" s="35" t="s">
        <v>390</v>
      </c>
      <c r="C431" s="56">
        <f t="shared" ref="C429:C434" si="43">M449</f>
        <v>0</v>
      </c>
      <c r="D431" s="56"/>
      <c r="E431" s="57">
        <f t="shared" si="41"/>
        <v>0</v>
      </c>
      <c r="F431" s="27" t="str">
        <f t="shared" si="42"/>
        <v> </v>
      </c>
      <c r="K431" s="58">
        <v>2050599</v>
      </c>
      <c r="L431" s="59" t="s">
        <v>370</v>
      </c>
      <c r="M431" s="60"/>
    </row>
    <row r="432" ht="20.25" hidden="1" customHeight="1" spans="1:13">
      <c r="A432" s="34">
        <v>2050904</v>
      </c>
      <c r="B432" s="35" t="s">
        <v>391</v>
      </c>
      <c r="C432" s="56">
        <f t="shared" si="43"/>
        <v>0</v>
      </c>
      <c r="D432" s="56"/>
      <c r="E432" s="57">
        <f t="shared" si="41"/>
        <v>0</v>
      </c>
      <c r="F432" s="27" t="str">
        <f t="shared" si="42"/>
        <v> </v>
      </c>
      <c r="K432" s="36">
        <v>20506</v>
      </c>
      <c r="L432" s="36" t="s">
        <v>372</v>
      </c>
      <c r="M432" s="19"/>
    </row>
    <row r="433" ht="20.25" hidden="1" customHeight="1" spans="1:13">
      <c r="A433" s="34">
        <v>2050905</v>
      </c>
      <c r="B433" s="35" t="s">
        <v>392</v>
      </c>
      <c r="C433" s="56">
        <f t="shared" si="43"/>
        <v>0</v>
      </c>
      <c r="D433" s="56"/>
      <c r="E433" s="57">
        <f t="shared" si="41"/>
        <v>0</v>
      </c>
      <c r="F433" s="27" t="str">
        <f t="shared" si="42"/>
        <v> </v>
      </c>
      <c r="K433" s="58">
        <v>2050601</v>
      </c>
      <c r="L433" s="59" t="s">
        <v>374</v>
      </c>
      <c r="M433" s="60"/>
    </row>
    <row r="434" ht="20.25" customHeight="1" spans="1:13">
      <c r="A434" s="34">
        <v>2050999</v>
      </c>
      <c r="B434" s="35" t="s">
        <v>393</v>
      </c>
      <c r="C434" s="56">
        <v>216</v>
      </c>
      <c r="D434" s="56">
        <v>294</v>
      </c>
      <c r="E434" s="57">
        <f t="shared" si="41"/>
        <v>78</v>
      </c>
      <c r="F434" s="27">
        <f t="shared" si="42"/>
        <v>36.1111111111111</v>
      </c>
      <c r="K434" s="58">
        <v>2050602</v>
      </c>
      <c r="L434" s="59" t="s">
        <v>375</v>
      </c>
      <c r="M434" s="60"/>
    </row>
    <row r="435" ht="20.25" customHeight="1" spans="1:13">
      <c r="A435" s="36">
        <v>20599</v>
      </c>
      <c r="B435" s="36" t="s">
        <v>394</v>
      </c>
      <c r="C435" s="55">
        <f>C436</f>
        <v>275</v>
      </c>
      <c r="D435" s="55">
        <f>D436</f>
        <v>300</v>
      </c>
      <c r="E435" s="53">
        <f t="shared" si="41"/>
        <v>25</v>
      </c>
      <c r="F435" s="20">
        <f t="shared" si="42"/>
        <v>9.09090909090909</v>
      </c>
      <c r="K435" s="58">
        <v>2050699</v>
      </c>
      <c r="L435" s="59" t="s">
        <v>376</v>
      </c>
      <c r="M435" s="60"/>
    </row>
    <row r="436" ht="20.25" customHeight="1" spans="1:13">
      <c r="A436" s="34">
        <v>2059999</v>
      </c>
      <c r="B436" s="35" t="s">
        <v>395</v>
      </c>
      <c r="C436" s="56">
        <v>275</v>
      </c>
      <c r="D436" s="56">
        <v>300</v>
      </c>
      <c r="E436" s="57">
        <f t="shared" si="41"/>
        <v>25</v>
      </c>
      <c r="F436" s="27">
        <f t="shared" si="42"/>
        <v>9.09090909090909</v>
      </c>
      <c r="K436" s="36">
        <v>20507</v>
      </c>
      <c r="L436" s="36" t="s">
        <v>377</v>
      </c>
      <c r="M436" s="19"/>
    </row>
    <row r="437" ht="20.25" hidden="1" customHeight="1" spans="1:13">
      <c r="A437" s="36">
        <v>206</v>
      </c>
      <c r="B437" s="36" t="s">
        <v>396</v>
      </c>
      <c r="C437" s="55">
        <f>C438+C443+C452+C458+C463+C468+C473+C480+C484+C488</f>
        <v>0</v>
      </c>
      <c r="D437" s="55">
        <f>D438+D443+D452+D458+D463+D468+D473+D480+D484+D488</f>
        <v>0</v>
      </c>
      <c r="E437" s="53">
        <f t="shared" si="41"/>
        <v>0</v>
      </c>
      <c r="F437" s="20" t="str">
        <f t="shared" si="42"/>
        <v> </v>
      </c>
      <c r="K437" s="58">
        <v>2050701</v>
      </c>
      <c r="L437" s="59" t="s">
        <v>378</v>
      </c>
      <c r="M437" s="60"/>
    </row>
    <row r="438" ht="20.25" hidden="1" customHeight="1" spans="1:13">
      <c r="A438" s="36">
        <v>20601</v>
      </c>
      <c r="B438" s="36" t="s">
        <v>397</v>
      </c>
      <c r="C438" s="55">
        <f>SUM(C439:C442)</f>
        <v>0</v>
      </c>
      <c r="D438" s="55">
        <f>SUM(D439:D442)</f>
        <v>0</v>
      </c>
      <c r="E438" s="53">
        <f t="shared" si="41"/>
        <v>0</v>
      </c>
      <c r="F438" s="20" t="str">
        <f t="shared" si="42"/>
        <v> </v>
      </c>
      <c r="K438" s="58">
        <v>2050702</v>
      </c>
      <c r="L438" s="59" t="s">
        <v>379</v>
      </c>
      <c r="M438" s="60"/>
    </row>
    <row r="439" ht="20.25" hidden="1" customHeight="1" spans="1:13">
      <c r="A439" s="34">
        <v>2060101</v>
      </c>
      <c r="B439" s="35" t="s">
        <v>100</v>
      </c>
      <c r="C439" s="56">
        <f>M457</f>
        <v>0</v>
      </c>
      <c r="D439" s="56"/>
      <c r="E439" s="57">
        <f t="shared" si="41"/>
        <v>0</v>
      </c>
      <c r="F439" s="27" t="str">
        <f t="shared" si="42"/>
        <v> </v>
      </c>
      <c r="K439" s="58">
        <v>2050799</v>
      </c>
      <c r="L439" s="59" t="s">
        <v>380</v>
      </c>
      <c r="M439" s="60"/>
    </row>
    <row r="440" ht="20.25" hidden="1" customHeight="1" spans="1:13">
      <c r="A440" s="34">
        <v>2060102</v>
      </c>
      <c r="B440" s="35" t="s">
        <v>101</v>
      </c>
      <c r="C440" s="56">
        <f>M458</f>
        <v>0</v>
      </c>
      <c r="D440" s="56"/>
      <c r="E440" s="57">
        <f t="shared" si="41"/>
        <v>0</v>
      </c>
      <c r="F440" s="27" t="str">
        <f t="shared" si="42"/>
        <v> </v>
      </c>
      <c r="K440" s="36">
        <v>20508</v>
      </c>
      <c r="L440" s="36" t="s">
        <v>381</v>
      </c>
      <c r="M440" s="19"/>
    </row>
    <row r="441" ht="20.25" hidden="1" customHeight="1" spans="1:13">
      <c r="A441" s="34">
        <v>2060103</v>
      </c>
      <c r="B441" s="35" t="s">
        <v>102</v>
      </c>
      <c r="C441" s="56">
        <f>M459</f>
        <v>0</v>
      </c>
      <c r="D441" s="56"/>
      <c r="E441" s="57">
        <f t="shared" si="41"/>
        <v>0</v>
      </c>
      <c r="F441" s="27" t="str">
        <f t="shared" si="42"/>
        <v> </v>
      </c>
      <c r="K441" s="58">
        <v>2050801</v>
      </c>
      <c r="L441" s="59" t="s">
        <v>382</v>
      </c>
      <c r="M441" s="60"/>
    </row>
    <row r="442" ht="20.25" hidden="1" customHeight="1" spans="1:13">
      <c r="A442" s="34">
        <v>2060199</v>
      </c>
      <c r="B442" s="35" t="s">
        <v>398</v>
      </c>
      <c r="C442" s="56">
        <f>M460</f>
        <v>0</v>
      </c>
      <c r="D442" s="56"/>
      <c r="E442" s="57">
        <f t="shared" si="41"/>
        <v>0</v>
      </c>
      <c r="F442" s="27" t="str">
        <f t="shared" si="42"/>
        <v> </v>
      </c>
      <c r="K442" s="58">
        <v>2050802</v>
      </c>
      <c r="L442" s="59" t="s">
        <v>383</v>
      </c>
      <c r="M442" s="60"/>
    </row>
    <row r="443" ht="20.25" hidden="1" customHeight="1" spans="1:13">
      <c r="A443" s="36">
        <v>20602</v>
      </c>
      <c r="B443" s="36" t="s">
        <v>399</v>
      </c>
      <c r="C443" s="62">
        <f>SUM(C444:C451)</f>
        <v>0</v>
      </c>
      <c r="D443" s="62">
        <f>SUM(D444:D451)</f>
        <v>0</v>
      </c>
      <c r="E443" s="53">
        <f t="shared" si="41"/>
        <v>0</v>
      </c>
      <c r="F443" s="20" t="str">
        <f t="shared" si="42"/>
        <v> </v>
      </c>
      <c r="K443" s="58">
        <v>2050803</v>
      </c>
      <c r="L443" s="59" t="s">
        <v>384</v>
      </c>
      <c r="M443" s="60"/>
    </row>
    <row r="444" ht="20.25" hidden="1" customHeight="1" spans="1:13">
      <c r="A444" s="34">
        <v>2060201</v>
      </c>
      <c r="B444" s="35" t="s">
        <v>400</v>
      </c>
      <c r="C444" s="61">
        <f t="shared" ref="C444:C449" si="44">M462</f>
        <v>0</v>
      </c>
      <c r="D444" s="61"/>
      <c r="E444" s="57">
        <f t="shared" si="41"/>
        <v>0</v>
      </c>
      <c r="F444" s="27" t="str">
        <f t="shared" si="42"/>
        <v> </v>
      </c>
      <c r="K444" s="58">
        <v>2050804</v>
      </c>
      <c r="L444" s="59" t="s">
        <v>385</v>
      </c>
      <c r="M444" s="60"/>
    </row>
    <row r="445" ht="20.25" hidden="1" customHeight="1" spans="1:13">
      <c r="A445" s="34">
        <v>2060203</v>
      </c>
      <c r="B445" s="35" t="s">
        <v>401</v>
      </c>
      <c r="C445" s="61">
        <f t="shared" si="44"/>
        <v>0</v>
      </c>
      <c r="D445" s="61"/>
      <c r="E445" s="57">
        <f t="shared" si="41"/>
        <v>0</v>
      </c>
      <c r="F445" s="27" t="str">
        <f t="shared" si="42"/>
        <v> </v>
      </c>
      <c r="K445" s="58">
        <v>2050899</v>
      </c>
      <c r="L445" s="59" t="s">
        <v>386</v>
      </c>
      <c r="M445" s="60"/>
    </row>
    <row r="446" ht="20.25" hidden="1" customHeight="1" spans="1:13">
      <c r="A446" s="34">
        <v>2060204</v>
      </c>
      <c r="B446" s="35" t="s">
        <v>402</v>
      </c>
      <c r="C446" s="61">
        <f t="shared" si="44"/>
        <v>0</v>
      </c>
      <c r="D446" s="61"/>
      <c r="E446" s="57">
        <f t="shared" si="41"/>
        <v>0</v>
      </c>
      <c r="F446" s="27" t="str">
        <f t="shared" si="42"/>
        <v> </v>
      </c>
      <c r="K446" s="36">
        <v>20509</v>
      </c>
      <c r="L446" s="36" t="s">
        <v>387</v>
      </c>
      <c r="M446" s="19"/>
    </row>
    <row r="447" ht="20.25" hidden="1" customHeight="1" spans="1:13">
      <c r="A447" s="34">
        <v>2060205</v>
      </c>
      <c r="B447" s="35" t="s">
        <v>403</v>
      </c>
      <c r="C447" s="61">
        <f t="shared" si="44"/>
        <v>0</v>
      </c>
      <c r="D447" s="61"/>
      <c r="E447" s="57">
        <f t="shared" si="41"/>
        <v>0</v>
      </c>
      <c r="F447" s="27" t="str">
        <f t="shared" si="42"/>
        <v> </v>
      </c>
      <c r="K447" s="58">
        <v>2050901</v>
      </c>
      <c r="L447" s="59" t="s">
        <v>388</v>
      </c>
      <c r="M447" s="60"/>
    </row>
    <row r="448" ht="20.25" hidden="1" customHeight="1" spans="1:13">
      <c r="A448" s="34">
        <v>2060206</v>
      </c>
      <c r="B448" s="35" t="s">
        <v>404</v>
      </c>
      <c r="C448" s="61">
        <f t="shared" si="44"/>
        <v>0</v>
      </c>
      <c r="D448" s="61"/>
      <c r="E448" s="57">
        <f t="shared" si="41"/>
        <v>0</v>
      </c>
      <c r="F448" s="27" t="str">
        <f t="shared" si="42"/>
        <v> </v>
      </c>
      <c r="K448" s="58">
        <v>2050902</v>
      </c>
      <c r="L448" s="59" t="s">
        <v>389</v>
      </c>
      <c r="M448" s="60"/>
    </row>
    <row r="449" ht="20.25" hidden="1" customHeight="1" spans="1:13">
      <c r="A449" s="34">
        <v>2060207</v>
      </c>
      <c r="B449" s="35" t="s">
        <v>405</v>
      </c>
      <c r="C449" s="61">
        <f t="shared" si="44"/>
        <v>0</v>
      </c>
      <c r="D449" s="61"/>
      <c r="E449" s="57">
        <f t="shared" si="41"/>
        <v>0</v>
      </c>
      <c r="F449" s="27" t="str">
        <f t="shared" si="42"/>
        <v> </v>
      </c>
      <c r="K449" s="58">
        <v>2050903</v>
      </c>
      <c r="L449" s="59" t="s">
        <v>390</v>
      </c>
      <c r="M449" s="60"/>
    </row>
    <row r="450" s="40" customFormat="1" ht="20.25" hidden="1" customHeight="1" spans="1:13">
      <c r="A450" s="63">
        <v>2060208</v>
      </c>
      <c r="B450" s="64" t="s">
        <v>406</v>
      </c>
      <c r="C450" s="61">
        <v>0</v>
      </c>
      <c r="D450" s="61"/>
      <c r="E450" s="57">
        <f t="shared" si="41"/>
        <v>0</v>
      </c>
      <c r="F450" s="27" t="str">
        <f t="shared" si="42"/>
        <v> </v>
      </c>
      <c r="I450" s="65"/>
      <c r="K450" s="66">
        <v>2050904</v>
      </c>
      <c r="L450" s="67" t="s">
        <v>391</v>
      </c>
      <c r="M450" s="60"/>
    </row>
    <row r="451" ht="20.25" hidden="1" customHeight="1" spans="1:13">
      <c r="A451" s="34">
        <v>2060299</v>
      </c>
      <c r="B451" s="35" t="s">
        <v>407</v>
      </c>
      <c r="C451" s="61">
        <f>M468</f>
        <v>0</v>
      </c>
      <c r="D451" s="61"/>
      <c r="E451" s="57">
        <f t="shared" si="41"/>
        <v>0</v>
      </c>
      <c r="F451" s="27" t="str">
        <f t="shared" si="42"/>
        <v> </v>
      </c>
      <c r="K451" s="58">
        <v>2050905</v>
      </c>
      <c r="L451" s="59" t="s">
        <v>392</v>
      </c>
      <c r="M451" s="60"/>
    </row>
    <row r="452" ht="20.25" hidden="1" customHeight="1" spans="1:13">
      <c r="A452" s="36">
        <v>20603</v>
      </c>
      <c r="B452" s="36" t="s">
        <v>408</v>
      </c>
      <c r="C452" s="62">
        <f>SUM(C453:C457)</f>
        <v>0</v>
      </c>
      <c r="D452" s="62">
        <f>SUM(D453:D457)</f>
        <v>0</v>
      </c>
      <c r="E452" s="53">
        <f t="shared" si="41"/>
        <v>0</v>
      </c>
      <c r="F452" s="20" t="str">
        <f t="shared" si="42"/>
        <v> </v>
      </c>
      <c r="K452" s="58">
        <v>2050999</v>
      </c>
      <c r="L452" s="59" t="s">
        <v>393</v>
      </c>
      <c r="M452" s="60"/>
    </row>
    <row r="453" ht="20.25" hidden="1" customHeight="1" spans="1:13">
      <c r="A453" s="34">
        <v>2060301</v>
      </c>
      <c r="B453" s="35" t="s">
        <v>400</v>
      </c>
      <c r="C453" s="61">
        <f>M470</f>
        <v>0</v>
      </c>
      <c r="D453" s="61"/>
      <c r="E453" s="57">
        <f t="shared" si="41"/>
        <v>0</v>
      </c>
      <c r="F453" s="27" t="str">
        <f t="shared" si="42"/>
        <v> </v>
      </c>
      <c r="K453" s="36">
        <v>20599</v>
      </c>
      <c r="L453" s="36" t="s">
        <v>394</v>
      </c>
      <c r="M453" s="19"/>
    </row>
    <row r="454" ht="20.25" hidden="1" customHeight="1" spans="1:13">
      <c r="A454" s="34">
        <v>2060302</v>
      </c>
      <c r="B454" s="35" t="s">
        <v>409</v>
      </c>
      <c r="C454" s="61">
        <f>M471</f>
        <v>0</v>
      </c>
      <c r="D454" s="61"/>
      <c r="E454" s="57">
        <f t="shared" si="41"/>
        <v>0</v>
      </c>
      <c r="F454" s="27" t="str">
        <f t="shared" si="42"/>
        <v> </v>
      </c>
      <c r="K454" s="58">
        <v>2059999</v>
      </c>
      <c r="L454" s="59" t="s">
        <v>395</v>
      </c>
      <c r="M454" s="60"/>
    </row>
    <row r="455" ht="20.25" hidden="1" customHeight="1" spans="1:13">
      <c r="A455" s="34">
        <v>2060303</v>
      </c>
      <c r="B455" s="35" t="s">
        <v>410</v>
      </c>
      <c r="C455" s="61">
        <f>M472</f>
        <v>0</v>
      </c>
      <c r="D455" s="61"/>
      <c r="E455" s="57">
        <f t="shared" ref="E455:E518" si="45">D455-C455</f>
        <v>0</v>
      </c>
      <c r="F455" s="27" t="str">
        <f t="shared" ref="F455:F518" si="46">IF(C455&lt;&gt;0,E455/C455*100," ")</f>
        <v> </v>
      </c>
      <c r="K455" s="36">
        <v>206</v>
      </c>
      <c r="L455" s="36" t="s">
        <v>396</v>
      </c>
      <c r="M455" s="19"/>
    </row>
    <row r="456" ht="20.25" hidden="1" customHeight="1" spans="1:13">
      <c r="A456" s="34">
        <v>2060304</v>
      </c>
      <c r="B456" s="35" t="s">
        <v>411</v>
      </c>
      <c r="C456" s="61">
        <f>M473</f>
        <v>0</v>
      </c>
      <c r="D456" s="61"/>
      <c r="E456" s="57">
        <f t="shared" si="45"/>
        <v>0</v>
      </c>
      <c r="F456" s="27" t="str">
        <f t="shared" si="46"/>
        <v> </v>
      </c>
      <c r="K456" s="36">
        <v>20601</v>
      </c>
      <c r="L456" s="36" t="s">
        <v>397</v>
      </c>
      <c r="M456" s="19"/>
    </row>
    <row r="457" ht="20.25" hidden="1" customHeight="1" spans="1:13">
      <c r="A457" s="34">
        <v>2060399</v>
      </c>
      <c r="B457" s="35" t="s">
        <v>412</v>
      </c>
      <c r="C457" s="61">
        <f>M474</f>
        <v>0</v>
      </c>
      <c r="D457" s="61"/>
      <c r="E457" s="57">
        <f t="shared" si="45"/>
        <v>0</v>
      </c>
      <c r="F457" s="27" t="str">
        <f t="shared" si="46"/>
        <v> </v>
      </c>
      <c r="K457" s="58">
        <v>2060101</v>
      </c>
      <c r="L457" s="59" t="s">
        <v>100</v>
      </c>
      <c r="M457" s="60"/>
    </row>
    <row r="458" ht="20.25" hidden="1" customHeight="1" spans="1:13">
      <c r="A458" s="36">
        <v>20604</v>
      </c>
      <c r="B458" s="36" t="s">
        <v>413</v>
      </c>
      <c r="C458" s="55">
        <f>SUM(C459:C462)</f>
        <v>0</v>
      </c>
      <c r="D458" s="55">
        <f>SUM(D459:D462)</f>
        <v>0</v>
      </c>
      <c r="E458" s="53">
        <f t="shared" si="45"/>
        <v>0</v>
      </c>
      <c r="F458" s="20" t="str">
        <f t="shared" si="46"/>
        <v> </v>
      </c>
      <c r="K458" s="58">
        <v>2060102</v>
      </c>
      <c r="L458" s="59" t="s">
        <v>101</v>
      </c>
      <c r="M458" s="60"/>
    </row>
    <row r="459" ht="20.25" hidden="1" customHeight="1" spans="1:13">
      <c r="A459" s="34">
        <v>2060401</v>
      </c>
      <c r="B459" s="35" t="s">
        <v>400</v>
      </c>
      <c r="C459" s="61">
        <f>M476</f>
        <v>0</v>
      </c>
      <c r="D459" s="61"/>
      <c r="E459" s="57">
        <f t="shared" si="45"/>
        <v>0</v>
      </c>
      <c r="F459" s="27" t="str">
        <f t="shared" si="46"/>
        <v> </v>
      </c>
      <c r="K459" s="58">
        <v>2060103</v>
      </c>
      <c r="L459" s="59" t="s">
        <v>102</v>
      </c>
      <c r="M459" s="60"/>
    </row>
    <row r="460" ht="20.25" hidden="1" customHeight="1" spans="1:13">
      <c r="A460" s="34">
        <v>2060404</v>
      </c>
      <c r="B460" s="35" t="s">
        <v>414</v>
      </c>
      <c r="C460" s="61">
        <f>M477</f>
        <v>0</v>
      </c>
      <c r="D460" s="61"/>
      <c r="E460" s="57">
        <f t="shared" si="45"/>
        <v>0</v>
      </c>
      <c r="F460" s="27" t="str">
        <f t="shared" si="46"/>
        <v> </v>
      </c>
      <c r="K460" s="58">
        <v>2060199</v>
      </c>
      <c r="L460" s="59" t="s">
        <v>398</v>
      </c>
      <c r="M460" s="60"/>
    </row>
    <row r="461" s="40" customFormat="1" ht="20.25" hidden="1" customHeight="1" spans="1:13">
      <c r="A461" s="63">
        <v>2060405</v>
      </c>
      <c r="B461" s="64" t="s">
        <v>415</v>
      </c>
      <c r="C461" s="61">
        <v>0</v>
      </c>
      <c r="D461" s="61"/>
      <c r="E461" s="57">
        <f t="shared" si="45"/>
        <v>0</v>
      </c>
      <c r="F461" s="27" t="str">
        <f t="shared" si="46"/>
        <v> </v>
      </c>
      <c r="I461" s="65"/>
      <c r="K461" s="68">
        <v>20602</v>
      </c>
      <c r="L461" s="68" t="s">
        <v>399</v>
      </c>
      <c r="M461" s="19"/>
    </row>
    <row r="462" ht="20.25" hidden="1" customHeight="1" spans="1:13">
      <c r="A462" s="34">
        <v>2060499</v>
      </c>
      <c r="B462" s="35" t="s">
        <v>416</v>
      </c>
      <c r="C462" s="61">
        <f>M478</f>
        <v>0</v>
      </c>
      <c r="D462" s="61"/>
      <c r="E462" s="57">
        <f t="shared" si="45"/>
        <v>0</v>
      </c>
      <c r="F462" s="27" t="str">
        <f t="shared" si="46"/>
        <v> </v>
      </c>
      <c r="K462" s="58">
        <v>2060201</v>
      </c>
      <c r="L462" s="59" t="s">
        <v>400</v>
      </c>
      <c r="M462" s="60"/>
    </row>
    <row r="463" ht="20.25" hidden="1" customHeight="1" spans="1:13">
      <c r="A463" s="36">
        <v>20605</v>
      </c>
      <c r="B463" s="36" t="s">
        <v>417</v>
      </c>
      <c r="C463" s="62">
        <f>SUM(C464:C467)</f>
        <v>0</v>
      </c>
      <c r="D463" s="62">
        <f>SUM(D464:D467)</f>
        <v>0</v>
      </c>
      <c r="E463" s="53">
        <f t="shared" si="45"/>
        <v>0</v>
      </c>
      <c r="F463" s="20" t="str">
        <f t="shared" si="46"/>
        <v> </v>
      </c>
      <c r="K463" s="58">
        <v>2060203</v>
      </c>
      <c r="L463" s="59" t="s">
        <v>401</v>
      </c>
      <c r="M463" s="60"/>
    </row>
    <row r="464" ht="20.25" hidden="1" customHeight="1" spans="1:13">
      <c r="A464" s="34">
        <v>2060501</v>
      </c>
      <c r="B464" s="35" t="s">
        <v>400</v>
      </c>
      <c r="C464" s="61">
        <f>M480</f>
        <v>0</v>
      </c>
      <c r="D464" s="61"/>
      <c r="E464" s="57">
        <f t="shared" si="45"/>
        <v>0</v>
      </c>
      <c r="F464" s="27" t="str">
        <f t="shared" si="46"/>
        <v> </v>
      </c>
      <c r="K464" s="58">
        <v>2060204</v>
      </c>
      <c r="L464" s="59" t="s">
        <v>418</v>
      </c>
      <c r="M464" s="60"/>
    </row>
    <row r="465" ht="20.25" hidden="1" customHeight="1" spans="1:13">
      <c r="A465" s="34">
        <v>2060502</v>
      </c>
      <c r="B465" s="35" t="s">
        <v>419</v>
      </c>
      <c r="C465" s="61">
        <f>M481</f>
        <v>0</v>
      </c>
      <c r="D465" s="61"/>
      <c r="E465" s="57">
        <f t="shared" si="45"/>
        <v>0</v>
      </c>
      <c r="F465" s="27" t="str">
        <f t="shared" si="46"/>
        <v> </v>
      </c>
      <c r="K465" s="58">
        <v>2060205</v>
      </c>
      <c r="L465" s="59" t="s">
        <v>403</v>
      </c>
      <c r="M465" s="60"/>
    </row>
    <row r="466" ht="20.25" hidden="1" customHeight="1" spans="1:13">
      <c r="A466" s="34">
        <v>2060503</v>
      </c>
      <c r="B466" s="35" t="s">
        <v>420</v>
      </c>
      <c r="C466" s="61">
        <f>M482</f>
        <v>0</v>
      </c>
      <c r="D466" s="61"/>
      <c r="E466" s="57">
        <f t="shared" si="45"/>
        <v>0</v>
      </c>
      <c r="F466" s="27" t="str">
        <f t="shared" si="46"/>
        <v> </v>
      </c>
      <c r="K466" s="58">
        <v>2060206</v>
      </c>
      <c r="L466" s="59" t="s">
        <v>404</v>
      </c>
      <c r="M466" s="60"/>
    </row>
    <row r="467" ht="20.25" hidden="1" customHeight="1" spans="1:13">
      <c r="A467" s="34">
        <v>2060599</v>
      </c>
      <c r="B467" s="35" t="s">
        <v>421</v>
      </c>
      <c r="C467" s="61">
        <f>M483</f>
        <v>0</v>
      </c>
      <c r="D467" s="61"/>
      <c r="E467" s="57">
        <f t="shared" si="45"/>
        <v>0</v>
      </c>
      <c r="F467" s="27" t="str">
        <f t="shared" si="46"/>
        <v> </v>
      </c>
      <c r="K467" s="58">
        <v>2060207</v>
      </c>
      <c r="L467" s="59" t="s">
        <v>405</v>
      </c>
      <c r="M467" s="60"/>
    </row>
    <row r="468" ht="20.25" hidden="1" customHeight="1" spans="1:13">
      <c r="A468" s="36">
        <v>20606</v>
      </c>
      <c r="B468" s="36" t="s">
        <v>422</v>
      </c>
      <c r="C468" s="62">
        <f>SUM(C469:C472)</f>
        <v>0</v>
      </c>
      <c r="D468" s="62">
        <f>SUM(D469:D472)</f>
        <v>0</v>
      </c>
      <c r="E468" s="53">
        <f t="shared" si="45"/>
        <v>0</v>
      </c>
      <c r="F468" s="20" t="str">
        <f t="shared" si="46"/>
        <v> </v>
      </c>
      <c r="K468" s="58">
        <v>2060299</v>
      </c>
      <c r="L468" s="59" t="s">
        <v>407</v>
      </c>
      <c r="M468" s="60"/>
    </row>
    <row r="469" ht="20.25" hidden="1" customHeight="1" spans="1:13">
      <c r="A469" s="34">
        <v>2060601</v>
      </c>
      <c r="B469" s="35" t="s">
        <v>423</v>
      </c>
      <c r="C469" s="61">
        <f>M485</f>
        <v>0</v>
      </c>
      <c r="D469" s="61"/>
      <c r="E469" s="57">
        <f t="shared" si="45"/>
        <v>0</v>
      </c>
      <c r="F469" s="27" t="str">
        <f t="shared" si="46"/>
        <v> </v>
      </c>
      <c r="K469" s="36">
        <v>20603</v>
      </c>
      <c r="L469" s="36" t="s">
        <v>408</v>
      </c>
      <c r="M469" s="19"/>
    </row>
    <row r="470" ht="20.25" hidden="1" customHeight="1" spans="1:13">
      <c r="A470" s="34">
        <v>2060602</v>
      </c>
      <c r="B470" s="35" t="s">
        <v>424</v>
      </c>
      <c r="C470" s="61">
        <f>M486</f>
        <v>0</v>
      </c>
      <c r="D470" s="61"/>
      <c r="E470" s="57">
        <f t="shared" si="45"/>
        <v>0</v>
      </c>
      <c r="F470" s="27" t="str">
        <f t="shared" si="46"/>
        <v> </v>
      </c>
      <c r="K470" s="58">
        <v>2060301</v>
      </c>
      <c r="L470" s="59" t="s">
        <v>400</v>
      </c>
      <c r="M470" s="60"/>
    </row>
    <row r="471" ht="20.25" hidden="1" customHeight="1" spans="1:13">
      <c r="A471" s="34">
        <v>2060603</v>
      </c>
      <c r="B471" s="35" t="s">
        <v>425</v>
      </c>
      <c r="C471" s="61">
        <f>M487</f>
        <v>0</v>
      </c>
      <c r="D471" s="61"/>
      <c r="E471" s="57">
        <f t="shared" si="45"/>
        <v>0</v>
      </c>
      <c r="F471" s="27" t="str">
        <f t="shared" si="46"/>
        <v> </v>
      </c>
      <c r="K471" s="58">
        <v>2060302</v>
      </c>
      <c r="L471" s="59" t="s">
        <v>409</v>
      </c>
      <c r="M471" s="60"/>
    </row>
    <row r="472" ht="20.25" hidden="1" customHeight="1" spans="1:13">
      <c r="A472" s="34">
        <v>2060699</v>
      </c>
      <c r="B472" s="35" t="s">
        <v>426</v>
      </c>
      <c r="C472" s="61">
        <f>M488</f>
        <v>0</v>
      </c>
      <c r="D472" s="61"/>
      <c r="E472" s="57">
        <f t="shared" si="45"/>
        <v>0</v>
      </c>
      <c r="F472" s="27" t="str">
        <f t="shared" si="46"/>
        <v> </v>
      </c>
      <c r="K472" s="58">
        <v>2060303</v>
      </c>
      <c r="L472" s="59" t="s">
        <v>410</v>
      </c>
      <c r="M472" s="60"/>
    </row>
    <row r="473" ht="20.25" hidden="1" customHeight="1" spans="1:13">
      <c r="A473" s="36">
        <v>20607</v>
      </c>
      <c r="B473" s="36" t="s">
        <v>427</v>
      </c>
      <c r="C473" s="62">
        <f>SUM(C474:C479)</f>
        <v>0</v>
      </c>
      <c r="D473" s="62">
        <f>SUM(D474:D479)</f>
        <v>0</v>
      </c>
      <c r="E473" s="53">
        <f t="shared" si="45"/>
        <v>0</v>
      </c>
      <c r="F473" s="20" t="str">
        <f t="shared" si="46"/>
        <v> </v>
      </c>
      <c r="K473" s="58">
        <v>2060304</v>
      </c>
      <c r="L473" s="59" t="s">
        <v>411</v>
      </c>
      <c r="M473" s="60"/>
    </row>
    <row r="474" ht="20.25" hidden="1" customHeight="1" spans="1:13">
      <c r="A474" s="34">
        <v>2060701</v>
      </c>
      <c r="B474" s="35" t="s">
        <v>400</v>
      </c>
      <c r="C474" s="61">
        <f t="shared" ref="C474:C479" si="47">M490</f>
        <v>0</v>
      </c>
      <c r="D474" s="61"/>
      <c r="E474" s="57">
        <f t="shared" si="45"/>
        <v>0</v>
      </c>
      <c r="F474" s="27" t="str">
        <f t="shared" si="46"/>
        <v> </v>
      </c>
      <c r="K474" s="58">
        <v>2060399</v>
      </c>
      <c r="L474" s="59" t="s">
        <v>412</v>
      </c>
      <c r="M474" s="60"/>
    </row>
    <row r="475" ht="20.25" hidden="1" customHeight="1" spans="1:13">
      <c r="A475" s="34">
        <v>2060702</v>
      </c>
      <c r="B475" s="35" t="s">
        <v>428</v>
      </c>
      <c r="C475" s="61">
        <f t="shared" si="47"/>
        <v>0</v>
      </c>
      <c r="D475" s="61"/>
      <c r="E475" s="57">
        <f t="shared" si="45"/>
        <v>0</v>
      </c>
      <c r="F475" s="27" t="str">
        <f t="shared" si="46"/>
        <v> </v>
      </c>
      <c r="K475" s="36">
        <v>20604</v>
      </c>
      <c r="L475" s="36" t="s">
        <v>413</v>
      </c>
      <c r="M475" s="19"/>
    </row>
    <row r="476" ht="20.25" hidden="1" customHeight="1" spans="1:13">
      <c r="A476" s="34">
        <v>2060703</v>
      </c>
      <c r="B476" s="35" t="s">
        <v>429</v>
      </c>
      <c r="C476" s="61">
        <f t="shared" si="47"/>
        <v>0</v>
      </c>
      <c r="D476" s="61"/>
      <c r="E476" s="57">
        <f t="shared" si="45"/>
        <v>0</v>
      </c>
      <c r="F476" s="27" t="str">
        <f t="shared" si="46"/>
        <v> </v>
      </c>
      <c r="K476" s="58">
        <v>2060401</v>
      </c>
      <c r="L476" s="59" t="s">
        <v>400</v>
      </c>
      <c r="M476" s="60"/>
    </row>
    <row r="477" ht="20.25" hidden="1" customHeight="1" spans="1:13">
      <c r="A477" s="34">
        <v>2060704</v>
      </c>
      <c r="B477" s="35" t="s">
        <v>430</v>
      </c>
      <c r="C477" s="61">
        <f t="shared" si="47"/>
        <v>0</v>
      </c>
      <c r="D477" s="61"/>
      <c r="E477" s="57">
        <f t="shared" si="45"/>
        <v>0</v>
      </c>
      <c r="F477" s="27" t="str">
        <f t="shared" si="46"/>
        <v> </v>
      </c>
      <c r="K477" s="58">
        <v>2060404</v>
      </c>
      <c r="L477" s="59" t="s">
        <v>414</v>
      </c>
      <c r="M477" s="60"/>
    </row>
    <row r="478" ht="20.25" hidden="1" customHeight="1" spans="1:13">
      <c r="A478" s="34">
        <v>2060705</v>
      </c>
      <c r="B478" s="35" t="s">
        <v>431</v>
      </c>
      <c r="C478" s="61">
        <f t="shared" si="47"/>
        <v>0</v>
      </c>
      <c r="D478" s="61"/>
      <c r="E478" s="57">
        <f t="shared" si="45"/>
        <v>0</v>
      </c>
      <c r="F478" s="27" t="str">
        <f t="shared" si="46"/>
        <v> </v>
      </c>
      <c r="K478" s="58">
        <v>2060499</v>
      </c>
      <c r="L478" s="59" t="s">
        <v>416</v>
      </c>
      <c r="M478" s="60"/>
    </row>
    <row r="479" ht="20.25" hidden="1" customHeight="1" spans="1:13">
      <c r="A479" s="34">
        <v>2060799</v>
      </c>
      <c r="B479" s="35" t="s">
        <v>432</v>
      </c>
      <c r="C479" s="61">
        <f t="shared" si="47"/>
        <v>0</v>
      </c>
      <c r="D479" s="61"/>
      <c r="E479" s="57">
        <f t="shared" si="45"/>
        <v>0</v>
      </c>
      <c r="F479" s="27" t="str">
        <f t="shared" si="46"/>
        <v> </v>
      </c>
      <c r="K479" s="36">
        <v>20605</v>
      </c>
      <c r="L479" s="36" t="s">
        <v>417</v>
      </c>
      <c r="M479" s="19"/>
    </row>
    <row r="480" ht="20.25" hidden="1" customHeight="1" spans="1:13">
      <c r="A480" s="36">
        <v>20608</v>
      </c>
      <c r="B480" s="36" t="s">
        <v>433</v>
      </c>
      <c r="C480" s="62">
        <f>SUM(C481:C483)</f>
        <v>0</v>
      </c>
      <c r="D480" s="62">
        <f>SUM(D481:D483)</f>
        <v>0</v>
      </c>
      <c r="E480" s="53">
        <f t="shared" si="45"/>
        <v>0</v>
      </c>
      <c r="F480" s="20" t="str">
        <f t="shared" si="46"/>
        <v> </v>
      </c>
      <c r="K480" s="58">
        <v>2060501</v>
      </c>
      <c r="L480" s="59" t="s">
        <v>400</v>
      </c>
      <c r="M480" s="60"/>
    </row>
    <row r="481" ht="20.25" hidden="1" customHeight="1" spans="1:13">
      <c r="A481" s="34">
        <v>2060801</v>
      </c>
      <c r="B481" s="35" t="s">
        <v>434</v>
      </c>
      <c r="C481" s="61">
        <f>M497</f>
        <v>0</v>
      </c>
      <c r="D481" s="61"/>
      <c r="E481" s="57">
        <f t="shared" si="45"/>
        <v>0</v>
      </c>
      <c r="F481" s="27" t="str">
        <f t="shared" si="46"/>
        <v> </v>
      </c>
      <c r="K481" s="58">
        <v>2060502</v>
      </c>
      <c r="L481" s="59" t="s">
        <v>419</v>
      </c>
      <c r="M481" s="60"/>
    </row>
    <row r="482" ht="20.25" hidden="1" customHeight="1" spans="1:13">
      <c r="A482" s="34">
        <v>2060802</v>
      </c>
      <c r="B482" s="35" t="s">
        <v>435</v>
      </c>
      <c r="C482" s="61">
        <f>M498</f>
        <v>0</v>
      </c>
      <c r="D482" s="61"/>
      <c r="E482" s="57">
        <f t="shared" si="45"/>
        <v>0</v>
      </c>
      <c r="F482" s="27" t="str">
        <f t="shared" si="46"/>
        <v> </v>
      </c>
      <c r="K482" s="58">
        <v>2060503</v>
      </c>
      <c r="L482" s="59" t="s">
        <v>420</v>
      </c>
      <c r="M482" s="60"/>
    </row>
    <row r="483" ht="20.25" hidden="1" customHeight="1" spans="1:13">
      <c r="A483" s="34">
        <v>2060899</v>
      </c>
      <c r="B483" s="35" t="s">
        <v>436</v>
      </c>
      <c r="C483" s="61">
        <f>M499</f>
        <v>0</v>
      </c>
      <c r="D483" s="61"/>
      <c r="E483" s="57">
        <f t="shared" si="45"/>
        <v>0</v>
      </c>
      <c r="F483" s="27" t="str">
        <f t="shared" si="46"/>
        <v> </v>
      </c>
      <c r="K483" s="58">
        <v>2060599</v>
      </c>
      <c r="L483" s="59" t="s">
        <v>421</v>
      </c>
      <c r="M483" s="60"/>
    </row>
    <row r="484" ht="20.25" hidden="1" customHeight="1" spans="1:13">
      <c r="A484" s="36">
        <v>20609</v>
      </c>
      <c r="B484" s="36" t="s">
        <v>437</v>
      </c>
      <c r="C484" s="62">
        <f>SUM(C485:C487)</f>
        <v>0</v>
      </c>
      <c r="D484" s="62">
        <f>SUM(D485:D487)</f>
        <v>0</v>
      </c>
      <c r="E484" s="53">
        <f t="shared" si="45"/>
        <v>0</v>
      </c>
      <c r="F484" s="20" t="str">
        <f t="shared" si="46"/>
        <v> </v>
      </c>
      <c r="K484" s="36">
        <v>20606</v>
      </c>
      <c r="L484" s="36" t="s">
        <v>422</v>
      </c>
      <c r="M484" s="19"/>
    </row>
    <row r="485" ht="20.25" hidden="1" customHeight="1" spans="1:13">
      <c r="A485" s="34">
        <v>2060901</v>
      </c>
      <c r="B485" s="35" t="s">
        <v>438</v>
      </c>
      <c r="C485" s="61">
        <f>M501</f>
        <v>0</v>
      </c>
      <c r="D485" s="61"/>
      <c r="E485" s="57">
        <f t="shared" si="45"/>
        <v>0</v>
      </c>
      <c r="F485" s="27" t="str">
        <f t="shared" si="46"/>
        <v> </v>
      </c>
      <c r="K485" s="58">
        <v>2060601</v>
      </c>
      <c r="L485" s="59" t="s">
        <v>423</v>
      </c>
      <c r="M485" s="60"/>
    </row>
    <row r="486" ht="20.25" hidden="1" customHeight="1" spans="1:13">
      <c r="A486" s="34">
        <v>2060902</v>
      </c>
      <c r="B486" s="35" t="s">
        <v>439</v>
      </c>
      <c r="C486" s="61">
        <f>M502</f>
        <v>0</v>
      </c>
      <c r="D486" s="61"/>
      <c r="E486" s="57">
        <f t="shared" si="45"/>
        <v>0</v>
      </c>
      <c r="F486" s="27" t="str">
        <f t="shared" si="46"/>
        <v> </v>
      </c>
      <c r="K486" s="58">
        <v>2060602</v>
      </c>
      <c r="L486" s="59" t="s">
        <v>424</v>
      </c>
      <c r="M486" s="60"/>
    </row>
    <row r="487" ht="20.25" hidden="1" customHeight="1" spans="1:13">
      <c r="A487" s="34">
        <v>2060999</v>
      </c>
      <c r="B487" s="35" t="s">
        <v>440</v>
      </c>
      <c r="C487" s="61">
        <f>M503</f>
        <v>0</v>
      </c>
      <c r="D487" s="61"/>
      <c r="E487" s="57">
        <f t="shared" si="45"/>
        <v>0</v>
      </c>
      <c r="F487" s="27" t="str">
        <f t="shared" si="46"/>
        <v> </v>
      </c>
      <c r="K487" s="58">
        <v>2060603</v>
      </c>
      <c r="L487" s="59" t="s">
        <v>425</v>
      </c>
      <c r="M487" s="60"/>
    </row>
    <row r="488" ht="20.25" hidden="1" customHeight="1" spans="1:13">
      <c r="A488" s="36">
        <v>20699</v>
      </c>
      <c r="B488" s="36" t="s">
        <v>441</v>
      </c>
      <c r="C488" s="55">
        <f>SUM(C489:C492)</f>
        <v>0</v>
      </c>
      <c r="D488" s="55">
        <f>SUM(D489:D492)</f>
        <v>0</v>
      </c>
      <c r="E488" s="53">
        <f t="shared" si="45"/>
        <v>0</v>
      </c>
      <c r="F488" s="20" t="str">
        <f t="shared" si="46"/>
        <v> </v>
      </c>
      <c r="K488" s="58">
        <v>2060699</v>
      </c>
      <c r="L488" s="59" t="s">
        <v>426</v>
      </c>
      <c r="M488" s="60"/>
    </row>
    <row r="489" ht="20.25" hidden="1" customHeight="1" spans="1:13">
      <c r="A489" s="34">
        <v>2069901</v>
      </c>
      <c r="B489" s="35" t="s">
        <v>442</v>
      </c>
      <c r="C489" s="61">
        <f>M505</f>
        <v>0</v>
      </c>
      <c r="D489" s="61"/>
      <c r="E489" s="57">
        <f t="shared" si="45"/>
        <v>0</v>
      </c>
      <c r="F489" s="27" t="str">
        <f t="shared" si="46"/>
        <v> </v>
      </c>
      <c r="K489" s="36">
        <v>20607</v>
      </c>
      <c r="L489" s="36" t="s">
        <v>427</v>
      </c>
      <c r="M489" s="19"/>
    </row>
    <row r="490" ht="20.25" hidden="1" customHeight="1" spans="1:13">
      <c r="A490" s="34">
        <v>2069902</v>
      </c>
      <c r="B490" s="35" t="s">
        <v>443</v>
      </c>
      <c r="C490" s="61">
        <f>M506</f>
        <v>0</v>
      </c>
      <c r="D490" s="61"/>
      <c r="E490" s="57">
        <f t="shared" si="45"/>
        <v>0</v>
      </c>
      <c r="F490" s="27" t="str">
        <f t="shared" si="46"/>
        <v> </v>
      </c>
      <c r="K490" s="58">
        <v>2060701</v>
      </c>
      <c r="L490" s="59" t="s">
        <v>400</v>
      </c>
      <c r="M490" s="60"/>
    </row>
    <row r="491" ht="20.25" hidden="1" customHeight="1" spans="1:13">
      <c r="A491" s="34">
        <v>2069903</v>
      </c>
      <c r="B491" s="35" t="s">
        <v>444</v>
      </c>
      <c r="C491" s="61">
        <f>M507</f>
        <v>0</v>
      </c>
      <c r="D491" s="61"/>
      <c r="E491" s="57">
        <f t="shared" si="45"/>
        <v>0</v>
      </c>
      <c r="F491" s="27" t="str">
        <f t="shared" si="46"/>
        <v> </v>
      </c>
      <c r="K491" s="58">
        <v>2060702</v>
      </c>
      <c r="L491" s="59" t="s">
        <v>428</v>
      </c>
      <c r="M491" s="60"/>
    </row>
    <row r="492" ht="20.25" hidden="1" customHeight="1" spans="1:13">
      <c r="A492" s="34">
        <v>2069999</v>
      </c>
      <c r="B492" s="35" t="s">
        <v>445</v>
      </c>
      <c r="C492" s="61">
        <f>M508</f>
        <v>0</v>
      </c>
      <c r="D492" s="61"/>
      <c r="E492" s="57">
        <f t="shared" si="45"/>
        <v>0</v>
      </c>
      <c r="F492" s="27" t="str">
        <f t="shared" si="46"/>
        <v> </v>
      </c>
      <c r="K492" s="58">
        <v>2060703</v>
      </c>
      <c r="L492" s="59" t="s">
        <v>429</v>
      </c>
      <c r="M492" s="60"/>
    </row>
    <row r="493" ht="20.25" customHeight="1" spans="1:13">
      <c r="A493" s="36">
        <v>207</v>
      </c>
      <c r="B493" s="36" t="s">
        <v>446</v>
      </c>
      <c r="C493" s="55">
        <f>C494+C510+C518+C529+C538+C546</f>
        <v>109</v>
      </c>
      <c r="D493" s="55">
        <f>D494+D510+D518+D529+D538+D546</f>
        <v>122</v>
      </c>
      <c r="E493" s="53">
        <f t="shared" si="45"/>
        <v>13</v>
      </c>
      <c r="F493" s="20">
        <f t="shared" si="46"/>
        <v>11.9266055045872</v>
      </c>
      <c r="K493" s="58">
        <v>2060704</v>
      </c>
      <c r="L493" s="59" t="s">
        <v>430</v>
      </c>
      <c r="M493" s="60"/>
    </row>
    <row r="494" ht="20.25" customHeight="1" spans="1:13">
      <c r="A494" s="36">
        <v>20701</v>
      </c>
      <c r="B494" s="36" t="s">
        <v>447</v>
      </c>
      <c r="C494" s="55">
        <f>SUM(C495:C509)</f>
        <v>67</v>
      </c>
      <c r="D494" s="55">
        <f>SUM(D495:D509)</f>
        <v>72</v>
      </c>
      <c r="E494" s="53">
        <f t="shared" si="45"/>
        <v>5</v>
      </c>
      <c r="F494" s="20">
        <f t="shared" si="46"/>
        <v>7.46268656716418</v>
      </c>
      <c r="K494" s="58">
        <v>2060705</v>
      </c>
      <c r="L494" s="59" t="s">
        <v>431</v>
      </c>
      <c r="M494" s="60"/>
    </row>
    <row r="495" ht="21" hidden="1" customHeight="1" spans="1:13">
      <c r="A495" s="34">
        <v>2070101</v>
      </c>
      <c r="B495" s="35" t="s">
        <v>100</v>
      </c>
      <c r="C495" s="56">
        <f t="shared" ref="C495:C509" si="48">M511</f>
        <v>0</v>
      </c>
      <c r="D495" s="56"/>
      <c r="E495" s="57">
        <f t="shared" si="45"/>
        <v>0</v>
      </c>
      <c r="F495" s="27" t="str">
        <f t="shared" si="46"/>
        <v> </v>
      </c>
      <c r="K495" s="58">
        <v>2060799</v>
      </c>
      <c r="L495" s="59" t="s">
        <v>432</v>
      </c>
      <c r="M495" s="60"/>
    </row>
    <row r="496" ht="20.25" hidden="1" customHeight="1" spans="1:13">
      <c r="A496" s="34">
        <v>2070102</v>
      </c>
      <c r="B496" s="35" t="s">
        <v>101</v>
      </c>
      <c r="C496" s="56">
        <f t="shared" si="48"/>
        <v>0</v>
      </c>
      <c r="D496" s="56"/>
      <c r="E496" s="57">
        <f t="shared" si="45"/>
        <v>0</v>
      </c>
      <c r="F496" s="27" t="str">
        <f t="shared" si="46"/>
        <v> </v>
      </c>
      <c r="K496" s="36">
        <v>20608</v>
      </c>
      <c r="L496" s="36" t="s">
        <v>433</v>
      </c>
      <c r="M496" s="19"/>
    </row>
    <row r="497" ht="20.25" customHeight="1" spans="1:13">
      <c r="A497" s="34">
        <v>2070103</v>
      </c>
      <c r="B497" s="35" t="s">
        <v>102</v>
      </c>
      <c r="C497" s="56">
        <v>31</v>
      </c>
      <c r="D497" s="56">
        <v>32</v>
      </c>
      <c r="E497" s="57">
        <f t="shared" si="45"/>
        <v>1</v>
      </c>
      <c r="F497" s="27">
        <f t="shared" si="46"/>
        <v>3.2258064516129</v>
      </c>
      <c r="K497" s="58">
        <v>2060801</v>
      </c>
      <c r="L497" s="59" t="s">
        <v>434</v>
      </c>
      <c r="M497" s="60"/>
    </row>
    <row r="498" ht="20.25" hidden="1" customHeight="1" spans="1:13">
      <c r="A498" s="34">
        <v>2070104</v>
      </c>
      <c r="B498" s="35" t="s">
        <v>448</v>
      </c>
      <c r="C498" s="56">
        <f t="shared" si="48"/>
        <v>0</v>
      </c>
      <c r="D498" s="56"/>
      <c r="E498" s="57">
        <f t="shared" si="45"/>
        <v>0</v>
      </c>
      <c r="F498" s="27" t="str">
        <f t="shared" si="46"/>
        <v> </v>
      </c>
      <c r="K498" s="58">
        <v>2060802</v>
      </c>
      <c r="L498" s="59" t="s">
        <v>435</v>
      </c>
      <c r="M498" s="60"/>
    </row>
    <row r="499" ht="20.25" hidden="1" customHeight="1" spans="1:13">
      <c r="A499" s="34">
        <v>2070105</v>
      </c>
      <c r="B499" s="35" t="s">
        <v>449</v>
      </c>
      <c r="C499" s="56">
        <f t="shared" si="48"/>
        <v>0</v>
      </c>
      <c r="D499" s="56"/>
      <c r="E499" s="57">
        <f t="shared" si="45"/>
        <v>0</v>
      </c>
      <c r="F499" s="27" t="str">
        <f t="shared" si="46"/>
        <v> </v>
      </c>
      <c r="K499" s="58">
        <v>2060899</v>
      </c>
      <c r="L499" s="59" t="s">
        <v>436</v>
      </c>
      <c r="M499" s="60"/>
    </row>
    <row r="500" ht="20.25" hidden="1" customHeight="1" spans="1:13">
      <c r="A500" s="34">
        <v>2070106</v>
      </c>
      <c r="B500" s="35" t="s">
        <v>450</v>
      </c>
      <c r="C500" s="56">
        <f t="shared" si="48"/>
        <v>0</v>
      </c>
      <c r="D500" s="56"/>
      <c r="E500" s="57">
        <f t="shared" si="45"/>
        <v>0</v>
      </c>
      <c r="F500" s="27" t="str">
        <f t="shared" si="46"/>
        <v> </v>
      </c>
      <c r="K500" s="36">
        <v>20609</v>
      </c>
      <c r="L500" s="36" t="s">
        <v>437</v>
      </c>
      <c r="M500" s="19"/>
    </row>
    <row r="501" ht="20.25" hidden="1" customHeight="1" spans="1:13">
      <c r="A501" s="34">
        <v>2070107</v>
      </c>
      <c r="B501" s="35" t="s">
        <v>451</v>
      </c>
      <c r="C501" s="56">
        <f t="shared" si="48"/>
        <v>0</v>
      </c>
      <c r="D501" s="56"/>
      <c r="E501" s="57">
        <f t="shared" si="45"/>
        <v>0</v>
      </c>
      <c r="F501" s="27" t="str">
        <f t="shared" si="46"/>
        <v> </v>
      </c>
      <c r="K501" s="58">
        <v>2060901</v>
      </c>
      <c r="L501" s="59" t="s">
        <v>438</v>
      </c>
      <c r="M501" s="60"/>
    </row>
    <row r="502" ht="20.25" hidden="1" customHeight="1" spans="1:13">
      <c r="A502" s="34">
        <v>2070108</v>
      </c>
      <c r="B502" s="35" t="s">
        <v>452</v>
      </c>
      <c r="C502" s="56">
        <f t="shared" si="48"/>
        <v>0</v>
      </c>
      <c r="D502" s="56"/>
      <c r="E502" s="57">
        <f t="shared" si="45"/>
        <v>0</v>
      </c>
      <c r="F502" s="27" t="str">
        <f t="shared" si="46"/>
        <v> </v>
      </c>
      <c r="K502" s="58">
        <v>2060902</v>
      </c>
      <c r="L502" s="59" t="s">
        <v>439</v>
      </c>
      <c r="M502" s="60"/>
    </row>
    <row r="503" ht="20.25" customHeight="1" spans="1:13">
      <c r="A503" s="34">
        <v>2070109</v>
      </c>
      <c r="B503" s="35" t="s">
        <v>453</v>
      </c>
      <c r="C503" s="56">
        <v>23</v>
      </c>
      <c r="D503" s="56">
        <v>25</v>
      </c>
      <c r="E503" s="57">
        <f t="shared" si="45"/>
        <v>2</v>
      </c>
      <c r="F503" s="27">
        <f t="shared" si="46"/>
        <v>8.69565217391304</v>
      </c>
      <c r="K503" s="58">
        <v>2060999</v>
      </c>
      <c r="L503" s="59" t="s">
        <v>440</v>
      </c>
      <c r="M503" s="60"/>
    </row>
    <row r="504" ht="20.25" hidden="1" customHeight="1" spans="1:13">
      <c r="A504" s="34">
        <v>2070110</v>
      </c>
      <c r="B504" s="35" t="s">
        <v>454</v>
      </c>
      <c r="C504" s="56">
        <f t="shared" si="48"/>
        <v>0</v>
      </c>
      <c r="D504" s="56"/>
      <c r="E504" s="57">
        <f t="shared" si="45"/>
        <v>0</v>
      </c>
      <c r="F504" s="27" t="str">
        <f t="shared" si="46"/>
        <v> </v>
      </c>
      <c r="K504" s="36">
        <v>20699</v>
      </c>
      <c r="L504" s="36" t="s">
        <v>441</v>
      </c>
      <c r="M504" s="19"/>
    </row>
    <row r="505" ht="20.25" hidden="1" customHeight="1" spans="1:13">
      <c r="A505" s="34">
        <v>2070111</v>
      </c>
      <c r="B505" s="35" t="s">
        <v>455</v>
      </c>
      <c r="C505" s="56">
        <f t="shared" si="48"/>
        <v>0</v>
      </c>
      <c r="D505" s="56"/>
      <c r="E505" s="57">
        <f t="shared" si="45"/>
        <v>0</v>
      </c>
      <c r="F505" s="27" t="str">
        <f t="shared" si="46"/>
        <v> </v>
      </c>
      <c r="K505" s="58">
        <v>2069901</v>
      </c>
      <c r="L505" s="59" t="s">
        <v>442</v>
      </c>
      <c r="M505" s="60"/>
    </row>
    <row r="506" ht="20.25" hidden="1" customHeight="1" spans="1:13">
      <c r="A506" s="34">
        <v>2070112</v>
      </c>
      <c r="B506" s="35" t="s">
        <v>456</v>
      </c>
      <c r="C506" s="56">
        <f t="shared" si="48"/>
        <v>0</v>
      </c>
      <c r="D506" s="56"/>
      <c r="E506" s="57">
        <f t="shared" si="45"/>
        <v>0</v>
      </c>
      <c r="F506" s="27" t="str">
        <f t="shared" si="46"/>
        <v> </v>
      </c>
      <c r="K506" s="58">
        <v>2069902</v>
      </c>
      <c r="L506" s="59" t="s">
        <v>443</v>
      </c>
      <c r="M506" s="60"/>
    </row>
    <row r="507" ht="20.25" hidden="1" customHeight="1" spans="1:13">
      <c r="A507" s="34">
        <v>2070113</v>
      </c>
      <c r="B507" s="35" t="s">
        <v>457</v>
      </c>
      <c r="C507" s="56">
        <f t="shared" si="48"/>
        <v>0</v>
      </c>
      <c r="D507" s="56"/>
      <c r="E507" s="57">
        <f t="shared" si="45"/>
        <v>0</v>
      </c>
      <c r="F507" s="27" t="str">
        <f t="shared" si="46"/>
        <v> </v>
      </c>
      <c r="K507" s="58">
        <v>2069903</v>
      </c>
      <c r="L507" s="59" t="s">
        <v>444</v>
      </c>
      <c r="M507" s="60"/>
    </row>
    <row r="508" ht="20.25" hidden="1" customHeight="1" spans="1:13">
      <c r="A508" s="34">
        <v>2070114</v>
      </c>
      <c r="B508" s="35" t="s">
        <v>458</v>
      </c>
      <c r="C508" s="56">
        <f t="shared" si="48"/>
        <v>0</v>
      </c>
      <c r="D508" s="56"/>
      <c r="E508" s="57">
        <f t="shared" si="45"/>
        <v>0</v>
      </c>
      <c r="F508" s="27" t="str">
        <f t="shared" si="46"/>
        <v> </v>
      </c>
      <c r="K508" s="58">
        <v>2069999</v>
      </c>
      <c r="L508" s="59" t="s">
        <v>445</v>
      </c>
      <c r="M508" s="60"/>
    </row>
    <row r="509" ht="20.25" customHeight="1" spans="1:13">
      <c r="A509" s="34">
        <v>2070199</v>
      </c>
      <c r="B509" s="35" t="s">
        <v>459</v>
      </c>
      <c r="C509" s="56">
        <v>13</v>
      </c>
      <c r="D509" s="56">
        <v>15</v>
      </c>
      <c r="E509" s="57">
        <f t="shared" si="45"/>
        <v>2</v>
      </c>
      <c r="F509" s="27">
        <f t="shared" si="46"/>
        <v>15.3846153846154</v>
      </c>
      <c r="K509" s="36">
        <v>207</v>
      </c>
      <c r="L509" s="36" t="s">
        <v>446</v>
      </c>
      <c r="M509" s="19"/>
    </row>
    <row r="510" ht="20.25" hidden="1" customHeight="1" spans="1:13">
      <c r="A510" s="36">
        <v>20702</v>
      </c>
      <c r="B510" s="36" t="s">
        <v>460</v>
      </c>
      <c r="C510" s="55">
        <f>SUM(C511:C517)</f>
        <v>0</v>
      </c>
      <c r="D510" s="55">
        <f>SUM(D511:D517)</f>
        <v>0</v>
      </c>
      <c r="E510" s="53">
        <f t="shared" si="45"/>
        <v>0</v>
      </c>
      <c r="F510" s="20" t="str">
        <f t="shared" si="46"/>
        <v> </v>
      </c>
      <c r="K510" s="36">
        <v>20701</v>
      </c>
      <c r="L510" s="36" t="s">
        <v>447</v>
      </c>
      <c r="M510" s="19"/>
    </row>
    <row r="511" ht="20.25" hidden="1" customHeight="1" spans="1:13">
      <c r="A511" s="34">
        <v>2070201</v>
      </c>
      <c r="B511" s="35" t="s">
        <v>100</v>
      </c>
      <c r="C511" s="61">
        <f t="shared" ref="C511:C517" si="49">M527</f>
        <v>0</v>
      </c>
      <c r="D511" s="61"/>
      <c r="E511" s="57">
        <f t="shared" si="45"/>
        <v>0</v>
      </c>
      <c r="F511" s="27" t="str">
        <f t="shared" si="46"/>
        <v> </v>
      </c>
      <c r="K511" s="58">
        <v>2070101</v>
      </c>
      <c r="L511" s="59" t="s">
        <v>100</v>
      </c>
      <c r="M511" s="60"/>
    </row>
    <row r="512" ht="20.25" hidden="1" customHeight="1" spans="1:13">
      <c r="A512" s="34">
        <v>2070202</v>
      </c>
      <c r="B512" s="35" t="s">
        <v>101</v>
      </c>
      <c r="C512" s="61">
        <f t="shared" si="49"/>
        <v>0</v>
      </c>
      <c r="D512" s="61"/>
      <c r="E512" s="57">
        <f t="shared" si="45"/>
        <v>0</v>
      </c>
      <c r="F512" s="27" t="str">
        <f t="shared" si="46"/>
        <v> </v>
      </c>
      <c r="K512" s="58">
        <v>2070102</v>
      </c>
      <c r="L512" s="59" t="s">
        <v>101</v>
      </c>
      <c r="M512" s="60"/>
    </row>
    <row r="513" ht="20.25" hidden="1" customHeight="1" spans="1:13">
      <c r="A513" s="34">
        <v>2070203</v>
      </c>
      <c r="B513" s="35" t="s">
        <v>102</v>
      </c>
      <c r="C513" s="61">
        <f t="shared" si="49"/>
        <v>0</v>
      </c>
      <c r="D513" s="61"/>
      <c r="E513" s="57">
        <f t="shared" si="45"/>
        <v>0</v>
      </c>
      <c r="F513" s="27" t="str">
        <f t="shared" si="46"/>
        <v> </v>
      </c>
      <c r="K513" s="58">
        <v>2070103</v>
      </c>
      <c r="L513" s="59" t="s">
        <v>102</v>
      </c>
      <c r="M513" s="60"/>
    </row>
    <row r="514" ht="20.25" hidden="1" customHeight="1" spans="1:13">
      <c r="A514" s="34">
        <v>2070204</v>
      </c>
      <c r="B514" s="35" t="s">
        <v>461</v>
      </c>
      <c r="C514" s="61">
        <f t="shared" si="49"/>
        <v>0</v>
      </c>
      <c r="D514" s="61"/>
      <c r="E514" s="57">
        <f t="shared" si="45"/>
        <v>0</v>
      </c>
      <c r="F514" s="27" t="str">
        <f t="shared" si="46"/>
        <v> </v>
      </c>
      <c r="K514" s="58">
        <v>2070104</v>
      </c>
      <c r="L514" s="59" t="s">
        <v>448</v>
      </c>
      <c r="M514" s="60"/>
    </row>
    <row r="515" ht="20.25" hidden="1" customHeight="1" spans="1:13">
      <c r="A515" s="34">
        <v>2070205</v>
      </c>
      <c r="B515" s="35" t="s">
        <v>462</v>
      </c>
      <c r="C515" s="61">
        <f t="shared" si="49"/>
        <v>0</v>
      </c>
      <c r="D515" s="61"/>
      <c r="E515" s="57">
        <f t="shared" si="45"/>
        <v>0</v>
      </c>
      <c r="F515" s="27" t="str">
        <f t="shared" si="46"/>
        <v> </v>
      </c>
      <c r="K515" s="58">
        <v>2070105</v>
      </c>
      <c r="L515" s="59" t="s">
        <v>449</v>
      </c>
      <c r="M515" s="60"/>
    </row>
    <row r="516" ht="20.25" hidden="1" customHeight="1" spans="1:13">
      <c r="A516" s="34">
        <v>2070206</v>
      </c>
      <c r="B516" s="35" t="s">
        <v>463</v>
      </c>
      <c r="C516" s="61">
        <f t="shared" si="49"/>
        <v>0</v>
      </c>
      <c r="D516" s="61"/>
      <c r="E516" s="57">
        <f t="shared" si="45"/>
        <v>0</v>
      </c>
      <c r="F516" s="27" t="str">
        <f t="shared" si="46"/>
        <v> </v>
      </c>
      <c r="K516" s="58">
        <v>2070106</v>
      </c>
      <c r="L516" s="59" t="s">
        <v>450</v>
      </c>
      <c r="M516" s="60"/>
    </row>
    <row r="517" ht="20.25" hidden="1" customHeight="1" spans="1:13">
      <c r="A517" s="34">
        <v>2070299</v>
      </c>
      <c r="B517" s="35" t="s">
        <v>464</v>
      </c>
      <c r="C517" s="61">
        <f t="shared" si="49"/>
        <v>0</v>
      </c>
      <c r="D517" s="61"/>
      <c r="E517" s="57">
        <f t="shared" si="45"/>
        <v>0</v>
      </c>
      <c r="F517" s="27" t="str">
        <f t="shared" si="46"/>
        <v> </v>
      </c>
      <c r="K517" s="58">
        <v>2070107</v>
      </c>
      <c r="L517" s="59" t="s">
        <v>451</v>
      </c>
      <c r="M517" s="60"/>
    </row>
    <row r="518" ht="20.25" hidden="1" customHeight="1" spans="1:13">
      <c r="A518" s="36">
        <v>20703</v>
      </c>
      <c r="B518" s="36" t="s">
        <v>465</v>
      </c>
      <c r="C518" s="55">
        <f>SUM(C519:C528)</f>
        <v>0</v>
      </c>
      <c r="D518" s="55">
        <f>SUM(D519:D528)</f>
        <v>0</v>
      </c>
      <c r="E518" s="53">
        <f t="shared" si="45"/>
        <v>0</v>
      </c>
      <c r="F518" s="20" t="str">
        <f t="shared" si="46"/>
        <v> </v>
      </c>
      <c r="K518" s="58">
        <v>2070108</v>
      </c>
      <c r="L518" s="59" t="s">
        <v>452</v>
      </c>
      <c r="M518" s="60"/>
    </row>
    <row r="519" ht="20.25" hidden="1" customHeight="1" spans="1:13">
      <c r="A519" s="34">
        <v>2070301</v>
      </c>
      <c r="B519" s="35" t="s">
        <v>100</v>
      </c>
      <c r="C519" s="56">
        <f t="shared" ref="C519:C528" si="50">M535</f>
        <v>0</v>
      </c>
      <c r="D519" s="56"/>
      <c r="E519" s="57">
        <f t="shared" ref="E519:E582" si="51">D519-C519</f>
        <v>0</v>
      </c>
      <c r="F519" s="27" t="str">
        <f t="shared" ref="F519:F582" si="52">IF(C519&lt;&gt;0,E519/C519*100," ")</f>
        <v> </v>
      </c>
      <c r="K519" s="58">
        <v>2070109</v>
      </c>
      <c r="L519" s="59" t="s">
        <v>453</v>
      </c>
      <c r="M519" s="60"/>
    </row>
    <row r="520" ht="20.25" hidden="1" customHeight="1" spans="1:13">
      <c r="A520" s="34">
        <v>2070302</v>
      </c>
      <c r="B520" s="35" t="s">
        <v>101</v>
      </c>
      <c r="C520" s="56">
        <f t="shared" si="50"/>
        <v>0</v>
      </c>
      <c r="D520" s="56"/>
      <c r="E520" s="57">
        <f t="shared" si="51"/>
        <v>0</v>
      </c>
      <c r="F520" s="27" t="str">
        <f t="shared" si="52"/>
        <v> </v>
      </c>
      <c r="K520" s="58">
        <v>2070110</v>
      </c>
      <c r="L520" s="59" t="s">
        <v>454</v>
      </c>
      <c r="M520" s="60"/>
    </row>
    <row r="521" ht="20.25" hidden="1" customHeight="1" spans="1:13">
      <c r="A521" s="34">
        <v>2070303</v>
      </c>
      <c r="B521" s="35" t="s">
        <v>102</v>
      </c>
      <c r="C521" s="56">
        <f t="shared" si="50"/>
        <v>0</v>
      </c>
      <c r="D521" s="56"/>
      <c r="E521" s="57">
        <f t="shared" si="51"/>
        <v>0</v>
      </c>
      <c r="F521" s="27" t="str">
        <f t="shared" si="52"/>
        <v> </v>
      </c>
      <c r="K521" s="58">
        <v>2070111</v>
      </c>
      <c r="L521" s="59" t="s">
        <v>455</v>
      </c>
      <c r="M521" s="60"/>
    </row>
    <row r="522" ht="20.25" hidden="1" customHeight="1" spans="1:13">
      <c r="A522" s="34">
        <v>2070304</v>
      </c>
      <c r="B522" s="35" t="s">
        <v>466</v>
      </c>
      <c r="C522" s="56">
        <f t="shared" si="50"/>
        <v>0</v>
      </c>
      <c r="D522" s="56"/>
      <c r="E522" s="57">
        <f t="shared" si="51"/>
        <v>0</v>
      </c>
      <c r="F522" s="27" t="str">
        <f t="shared" si="52"/>
        <v> </v>
      </c>
      <c r="K522" s="58">
        <v>2070112</v>
      </c>
      <c r="L522" s="59" t="s">
        <v>456</v>
      </c>
      <c r="M522" s="60"/>
    </row>
    <row r="523" ht="20.25" hidden="1" customHeight="1" spans="1:13">
      <c r="A523" s="34">
        <v>2070305</v>
      </c>
      <c r="B523" s="35" t="s">
        <v>467</v>
      </c>
      <c r="C523" s="56">
        <f t="shared" si="50"/>
        <v>0</v>
      </c>
      <c r="D523" s="56"/>
      <c r="E523" s="57">
        <f t="shared" si="51"/>
        <v>0</v>
      </c>
      <c r="F523" s="27" t="str">
        <f t="shared" si="52"/>
        <v> </v>
      </c>
      <c r="K523" s="58">
        <v>2070113</v>
      </c>
      <c r="L523" s="59" t="s">
        <v>457</v>
      </c>
      <c r="M523" s="60"/>
    </row>
    <row r="524" ht="20.25" hidden="1" customHeight="1" spans="1:13">
      <c r="A524" s="34">
        <v>2070306</v>
      </c>
      <c r="B524" s="35" t="s">
        <v>468</v>
      </c>
      <c r="C524" s="56">
        <f t="shared" si="50"/>
        <v>0</v>
      </c>
      <c r="D524" s="56"/>
      <c r="E524" s="57">
        <f t="shared" si="51"/>
        <v>0</v>
      </c>
      <c r="F524" s="27" t="str">
        <f t="shared" si="52"/>
        <v> </v>
      </c>
      <c r="K524" s="58">
        <v>2070114</v>
      </c>
      <c r="L524" s="59" t="s">
        <v>458</v>
      </c>
      <c r="M524" s="60"/>
    </row>
    <row r="525" ht="20.25" hidden="1" customHeight="1" spans="1:13">
      <c r="A525" s="34">
        <v>2070307</v>
      </c>
      <c r="B525" s="35" t="s">
        <v>469</v>
      </c>
      <c r="C525" s="56">
        <f t="shared" si="50"/>
        <v>0</v>
      </c>
      <c r="D525" s="56"/>
      <c r="E525" s="57">
        <f t="shared" si="51"/>
        <v>0</v>
      </c>
      <c r="F525" s="27" t="str">
        <f t="shared" si="52"/>
        <v> </v>
      </c>
      <c r="K525" s="58">
        <v>2070199</v>
      </c>
      <c r="L525" s="59" t="s">
        <v>459</v>
      </c>
      <c r="M525" s="60"/>
    </row>
    <row r="526" ht="20.25" hidden="1" customHeight="1" spans="1:13">
      <c r="A526" s="34">
        <v>2070308</v>
      </c>
      <c r="B526" s="35" t="s">
        <v>470</v>
      </c>
      <c r="C526" s="56">
        <f t="shared" si="50"/>
        <v>0</v>
      </c>
      <c r="D526" s="56"/>
      <c r="E526" s="57">
        <f t="shared" si="51"/>
        <v>0</v>
      </c>
      <c r="F526" s="27" t="str">
        <f t="shared" si="52"/>
        <v> </v>
      </c>
      <c r="K526" s="36">
        <v>20702</v>
      </c>
      <c r="L526" s="36" t="s">
        <v>460</v>
      </c>
      <c r="M526" s="19"/>
    </row>
    <row r="527" ht="20.25" hidden="1" customHeight="1" spans="1:13">
      <c r="A527" s="34">
        <v>2070309</v>
      </c>
      <c r="B527" s="35" t="s">
        <v>471</v>
      </c>
      <c r="C527" s="56">
        <f t="shared" si="50"/>
        <v>0</v>
      </c>
      <c r="D527" s="56"/>
      <c r="E527" s="57">
        <f t="shared" si="51"/>
        <v>0</v>
      </c>
      <c r="F527" s="27" t="str">
        <f t="shared" si="52"/>
        <v> </v>
      </c>
      <c r="K527" s="58">
        <v>2070201</v>
      </c>
      <c r="L527" s="59" t="s">
        <v>100</v>
      </c>
      <c r="M527" s="60"/>
    </row>
    <row r="528" ht="20.25" hidden="1" customHeight="1" spans="1:13">
      <c r="A528" s="34">
        <v>2070399</v>
      </c>
      <c r="B528" s="35" t="s">
        <v>472</v>
      </c>
      <c r="C528" s="56">
        <f t="shared" si="50"/>
        <v>0</v>
      </c>
      <c r="D528" s="56"/>
      <c r="E528" s="57">
        <f t="shared" si="51"/>
        <v>0</v>
      </c>
      <c r="F528" s="27" t="str">
        <f t="shared" si="52"/>
        <v> </v>
      </c>
      <c r="K528" s="58">
        <v>2070202</v>
      </c>
      <c r="L528" s="59" t="s">
        <v>101</v>
      </c>
      <c r="M528" s="60"/>
    </row>
    <row r="529" ht="20.25" hidden="1" customHeight="1" spans="1:13">
      <c r="A529" s="36">
        <v>20706</v>
      </c>
      <c r="B529" s="36" t="s">
        <v>473</v>
      </c>
      <c r="C529" s="55">
        <f>SUM(C530:C537)</f>
        <v>0</v>
      </c>
      <c r="D529" s="55">
        <f>SUM(D530:D537)</f>
        <v>0</v>
      </c>
      <c r="E529" s="53">
        <f t="shared" si="51"/>
        <v>0</v>
      </c>
      <c r="F529" s="20" t="str">
        <f t="shared" si="52"/>
        <v> </v>
      </c>
      <c r="K529" s="58">
        <v>2070203</v>
      </c>
      <c r="L529" s="59" t="s">
        <v>102</v>
      </c>
      <c r="M529" s="60"/>
    </row>
    <row r="530" ht="20.25" hidden="1" customHeight="1" spans="1:13">
      <c r="A530" s="34">
        <v>2070601</v>
      </c>
      <c r="B530" s="35" t="s">
        <v>100</v>
      </c>
      <c r="C530" s="61">
        <f t="shared" ref="C530:C537" si="53">M546</f>
        <v>0</v>
      </c>
      <c r="D530" s="61"/>
      <c r="E530" s="57">
        <f t="shared" si="51"/>
        <v>0</v>
      </c>
      <c r="F530" s="27" t="str">
        <f t="shared" si="52"/>
        <v> </v>
      </c>
      <c r="K530" s="58">
        <v>2070204</v>
      </c>
      <c r="L530" s="59" t="s">
        <v>461</v>
      </c>
      <c r="M530" s="60"/>
    </row>
    <row r="531" ht="20.25" hidden="1" customHeight="1" spans="1:13">
      <c r="A531" s="34">
        <v>2070602</v>
      </c>
      <c r="B531" s="35" t="s">
        <v>101</v>
      </c>
      <c r="C531" s="61">
        <f t="shared" si="53"/>
        <v>0</v>
      </c>
      <c r="D531" s="61"/>
      <c r="E531" s="57">
        <f t="shared" si="51"/>
        <v>0</v>
      </c>
      <c r="F531" s="27" t="str">
        <f t="shared" si="52"/>
        <v> </v>
      </c>
      <c r="K531" s="58">
        <v>2070205</v>
      </c>
      <c r="L531" s="59" t="s">
        <v>462</v>
      </c>
      <c r="M531" s="60"/>
    </row>
    <row r="532" ht="20.25" hidden="1" customHeight="1" spans="1:13">
      <c r="A532" s="34">
        <v>2070603</v>
      </c>
      <c r="B532" s="35" t="s">
        <v>102</v>
      </c>
      <c r="C532" s="61">
        <f t="shared" si="53"/>
        <v>0</v>
      </c>
      <c r="D532" s="61"/>
      <c r="E532" s="57">
        <f t="shared" si="51"/>
        <v>0</v>
      </c>
      <c r="F532" s="27" t="str">
        <f t="shared" si="52"/>
        <v> </v>
      </c>
      <c r="K532" s="58">
        <v>2070206</v>
      </c>
      <c r="L532" s="59" t="s">
        <v>463</v>
      </c>
      <c r="M532" s="60"/>
    </row>
    <row r="533" ht="20.25" hidden="1" customHeight="1" spans="1:13">
      <c r="A533" s="34">
        <v>2070604</v>
      </c>
      <c r="B533" s="35" t="s">
        <v>474</v>
      </c>
      <c r="C533" s="61">
        <f t="shared" si="53"/>
        <v>0</v>
      </c>
      <c r="D533" s="61"/>
      <c r="E533" s="57">
        <f t="shared" si="51"/>
        <v>0</v>
      </c>
      <c r="F533" s="27" t="str">
        <f t="shared" si="52"/>
        <v> </v>
      </c>
      <c r="K533" s="58">
        <v>2070299</v>
      </c>
      <c r="L533" s="59" t="s">
        <v>464</v>
      </c>
      <c r="M533" s="60"/>
    </row>
    <row r="534" ht="20.25" hidden="1" customHeight="1" spans="1:13">
      <c r="A534" s="34">
        <v>2070605</v>
      </c>
      <c r="B534" s="35" t="s">
        <v>475</v>
      </c>
      <c r="C534" s="61">
        <f t="shared" si="53"/>
        <v>0</v>
      </c>
      <c r="D534" s="61"/>
      <c r="E534" s="57">
        <f t="shared" si="51"/>
        <v>0</v>
      </c>
      <c r="F534" s="27" t="str">
        <f t="shared" si="52"/>
        <v> </v>
      </c>
      <c r="K534" s="36">
        <v>20703</v>
      </c>
      <c r="L534" s="36" t="s">
        <v>465</v>
      </c>
      <c r="M534" s="19"/>
    </row>
    <row r="535" ht="20.25" hidden="1" customHeight="1" spans="1:13">
      <c r="A535" s="34">
        <v>2070606</v>
      </c>
      <c r="B535" s="35" t="s">
        <v>476</v>
      </c>
      <c r="C535" s="61">
        <f t="shared" si="53"/>
        <v>0</v>
      </c>
      <c r="D535" s="61"/>
      <c r="E535" s="57">
        <f t="shared" si="51"/>
        <v>0</v>
      </c>
      <c r="F535" s="27" t="str">
        <f t="shared" si="52"/>
        <v> </v>
      </c>
      <c r="K535" s="58">
        <v>2070301</v>
      </c>
      <c r="L535" s="59" t="s">
        <v>100</v>
      </c>
      <c r="M535" s="60"/>
    </row>
    <row r="536" ht="20.25" hidden="1" customHeight="1" spans="1:13">
      <c r="A536" s="34">
        <v>2070607</v>
      </c>
      <c r="B536" s="35" t="s">
        <v>477</v>
      </c>
      <c r="C536" s="61">
        <f t="shared" si="53"/>
        <v>0</v>
      </c>
      <c r="D536" s="61"/>
      <c r="E536" s="57">
        <f t="shared" si="51"/>
        <v>0</v>
      </c>
      <c r="F536" s="27" t="str">
        <f t="shared" si="52"/>
        <v> </v>
      </c>
      <c r="K536" s="58">
        <v>2070302</v>
      </c>
      <c r="L536" s="59" t="s">
        <v>101</v>
      </c>
      <c r="M536" s="60"/>
    </row>
    <row r="537" ht="20.25" hidden="1" customHeight="1" spans="1:13">
      <c r="A537" s="34">
        <v>2070699</v>
      </c>
      <c r="B537" s="35" t="s">
        <v>478</v>
      </c>
      <c r="C537" s="61">
        <f t="shared" si="53"/>
        <v>0</v>
      </c>
      <c r="D537" s="61"/>
      <c r="E537" s="57">
        <f t="shared" si="51"/>
        <v>0</v>
      </c>
      <c r="F537" s="27" t="str">
        <f t="shared" si="52"/>
        <v> </v>
      </c>
      <c r="K537" s="58">
        <v>2070303</v>
      </c>
      <c r="L537" s="59" t="s">
        <v>102</v>
      </c>
      <c r="M537" s="60"/>
    </row>
    <row r="538" ht="20.25" hidden="1" customHeight="1" spans="1:13">
      <c r="A538" s="36">
        <v>20708</v>
      </c>
      <c r="B538" s="36" t="s">
        <v>479</v>
      </c>
      <c r="C538" s="55">
        <f>SUM(C539:C545)</f>
        <v>0</v>
      </c>
      <c r="D538" s="55">
        <f>SUM(D539:D545)</f>
        <v>0</v>
      </c>
      <c r="E538" s="53">
        <f t="shared" si="51"/>
        <v>0</v>
      </c>
      <c r="F538" s="20" t="str">
        <f t="shared" si="52"/>
        <v> </v>
      </c>
      <c r="K538" s="58">
        <v>2070304</v>
      </c>
      <c r="L538" s="59" t="s">
        <v>466</v>
      </c>
      <c r="M538" s="60"/>
    </row>
    <row r="539" ht="20.25" hidden="1" customHeight="1" spans="1:13">
      <c r="A539" s="34">
        <v>2070801</v>
      </c>
      <c r="B539" s="35" t="s">
        <v>100</v>
      </c>
      <c r="C539" s="61">
        <f>M555</f>
        <v>0</v>
      </c>
      <c r="D539" s="61"/>
      <c r="E539" s="57">
        <f t="shared" si="51"/>
        <v>0</v>
      </c>
      <c r="F539" s="27" t="str">
        <f t="shared" si="52"/>
        <v> </v>
      </c>
      <c r="K539" s="58">
        <v>2070305</v>
      </c>
      <c r="L539" s="59" t="s">
        <v>467</v>
      </c>
      <c r="M539" s="60"/>
    </row>
    <row r="540" ht="20.25" hidden="1" customHeight="1" spans="1:13">
      <c r="A540" s="34">
        <v>2070802</v>
      </c>
      <c r="B540" s="35" t="s">
        <v>101</v>
      </c>
      <c r="C540" s="61">
        <f>M556</f>
        <v>0</v>
      </c>
      <c r="D540" s="61"/>
      <c r="E540" s="57">
        <f t="shared" si="51"/>
        <v>0</v>
      </c>
      <c r="F540" s="27" t="str">
        <f t="shared" si="52"/>
        <v> </v>
      </c>
      <c r="K540" s="58">
        <v>2070306</v>
      </c>
      <c r="L540" s="59" t="s">
        <v>468</v>
      </c>
      <c r="M540" s="60"/>
    </row>
    <row r="541" ht="20.25" hidden="1" customHeight="1" spans="1:13">
      <c r="A541" s="34">
        <v>2070803</v>
      </c>
      <c r="B541" s="35" t="s">
        <v>102</v>
      </c>
      <c r="C541" s="61">
        <f>M557</f>
        <v>0</v>
      </c>
      <c r="D541" s="61"/>
      <c r="E541" s="57">
        <f t="shared" si="51"/>
        <v>0</v>
      </c>
      <c r="F541" s="27" t="str">
        <f t="shared" si="52"/>
        <v> </v>
      </c>
      <c r="K541" s="58">
        <v>2070307</v>
      </c>
      <c r="L541" s="59" t="s">
        <v>469</v>
      </c>
      <c r="M541" s="60"/>
    </row>
    <row r="542" ht="20.25" hidden="1" customHeight="1" spans="1:13">
      <c r="A542" s="34">
        <v>2070806</v>
      </c>
      <c r="B542" s="35" t="s">
        <v>480</v>
      </c>
      <c r="C542" s="56">
        <f>M560</f>
        <v>0</v>
      </c>
      <c r="D542" s="61"/>
      <c r="E542" s="57">
        <f t="shared" si="51"/>
        <v>0</v>
      </c>
      <c r="F542" s="27" t="str">
        <f t="shared" si="52"/>
        <v> </v>
      </c>
      <c r="K542" s="58">
        <v>2070308</v>
      </c>
      <c r="L542" s="59" t="s">
        <v>470</v>
      </c>
      <c r="M542" s="60"/>
    </row>
    <row r="543" s="40" customFormat="1" ht="20.25" hidden="1" customHeight="1" spans="1:13">
      <c r="A543" s="63">
        <v>2070807</v>
      </c>
      <c r="B543" s="64" t="s">
        <v>481</v>
      </c>
      <c r="C543" s="56">
        <v>0</v>
      </c>
      <c r="D543" s="61"/>
      <c r="E543" s="57">
        <f t="shared" si="51"/>
        <v>0</v>
      </c>
      <c r="F543" s="27" t="str">
        <f t="shared" si="52"/>
        <v> </v>
      </c>
      <c r="I543" s="65"/>
      <c r="K543" s="66">
        <v>2070309</v>
      </c>
      <c r="L543" s="67" t="s">
        <v>471</v>
      </c>
      <c r="M543" s="60"/>
    </row>
    <row r="544" ht="20.25" hidden="1" customHeight="1" spans="1:13">
      <c r="A544" s="34">
        <v>2070808</v>
      </c>
      <c r="B544" s="35" t="s">
        <v>482</v>
      </c>
      <c r="C544" s="56">
        <f>M558+M559</f>
        <v>0</v>
      </c>
      <c r="D544" s="61"/>
      <c r="E544" s="57">
        <f t="shared" si="51"/>
        <v>0</v>
      </c>
      <c r="F544" s="27" t="str">
        <f t="shared" si="52"/>
        <v> </v>
      </c>
      <c r="K544" s="58">
        <v>2070399</v>
      </c>
      <c r="L544" s="59" t="s">
        <v>472</v>
      </c>
      <c r="M544" s="60"/>
    </row>
    <row r="545" ht="20.25" hidden="1" customHeight="1" spans="1:13">
      <c r="A545" s="34">
        <v>2070899</v>
      </c>
      <c r="B545" s="35" t="s">
        <v>483</v>
      </c>
      <c r="C545" s="56">
        <f>M561</f>
        <v>0</v>
      </c>
      <c r="D545" s="61"/>
      <c r="E545" s="57">
        <f t="shared" si="51"/>
        <v>0</v>
      </c>
      <c r="F545" s="27" t="str">
        <f t="shared" si="52"/>
        <v> </v>
      </c>
      <c r="K545" s="36">
        <v>20706</v>
      </c>
      <c r="L545" s="36" t="s">
        <v>473</v>
      </c>
      <c r="M545" s="19"/>
    </row>
    <row r="546" ht="20.25" customHeight="1" spans="1:13">
      <c r="A546" s="36">
        <v>20799</v>
      </c>
      <c r="B546" s="36" t="s">
        <v>484</v>
      </c>
      <c r="C546" s="55">
        <f>SUM(C547:C549)</f>
        <v>42</v>
      </c>
      <c r="D546" s="55">
        <f>SUM(D547:D549)</f>
        <v>50</v>
      </c>
      <c r="E546" s="53">
        <f t="shared" si="51"/>
        <v>8</v>
      </c>
      <c r="F546" s="20">
        <f t="shared" si="52"/>
        <v>19.047619047619</v>
      </c>
      <c r="K546" s="58">
        <v>2070601</v>
      </c>
      <c r="L546" s="59" t="s">
        <v>100</v>
      </c>
      <c r="M546" s="60"/>
    </row>
    <row r="547" ht="20.25" hidden="1" customHeight="1" spans="1:13">
      <c r="A547" s="34">
        <v>2079902</v>
      </c>
      <c r="B547" s="35" t="s">
        <v>485</v>
      </c>
      <c r="C547" s="61">
        <f>M563</f>
        <v>0</v>
      </c>
      <c r="D547" s="61"/>
      <c r="E547" s="57">
        <f t="shared" si="51"/>
        <v>0</v>
      </c>
      <c r="F547" s="27" t="str">
        <f t="shared" si="52"/>
        <v> </v>
      </c>
      <c r="K547" s="58">
        <v>2070602</v>
      </c>
      <c r="L547" s="59" t="s">
        <v>101</v>
      </c>
      <c r="M547" s="60"/>
    </row>
    <row r="548" ht="20.25" hidden="1" customHeight="1" spans="1:13">
      <c r="A548" s="34">
        <v>2079903</v>
      </c>
      <c r="B548" s="35" t="s">
        <v>486</v>
      </c>
      <c r="C548" s="61">
        <f>M564</f>
        <v>0</v>
      </c>
      <c r="D548" s="61"/>
      <c r="E548" s="57">
        <f t="shared" si="51"/>
        <v>0</v>
      </c>
      <c r="F548" s="27" t="str">
        <f t="shared" si="52"/>
        <v> </v>
      </c>
      <c r="K548" s="58">
        <v>2070603</v>
      </c>
      <c r="L548" s="59" t="s">
        <v>102</v>
      </c>
      <c r="M548" s="60"/>
    </row>
    <row r="549" ht="20.25" customHeight="1" spans="1:13">
      <c r="A549" s="34">
        <v>2079999</v>
      </c>
      <c r="B549" s="35" t="s">
        <v>487</v>
      </c>
      <c r="C549" s="61">
        <v>42</v>
      </c>
      <c r="D549" s="61">
        <v>50</v>
      </c>
      <c r="E549" s="57">
        <f t="shared" si="51"/>
        <v>8</v>
      </c>
      <c r="F549" s="27">
        <f t="shared" si="52"/>
        <v>19.047619047619</v>
      </c>
      <c r="K549" s="58">
        <v>2070604</v>
      </c>
      <c r="L549" s="59" t="s">
        <v>474</v>
      </c>
      <c r="M549" s="60"/>
    </row>
    <row r="550" ht="20.25" customHeight="1" spans="1:13">
      <c r="A550" s="36">
        <v>208</v>
      </c>
      <c r="B550" s="36" t="s">
        <v>488</v>
      </c>
      <c r="C550" s="55">
        <f>C551+C570+C580+C599+C603+C613+C621+C628+C636+C645+C650+C653+C656+C659+C662+C665+C669+C673+C681+C684+C578</f>
        <v>2907</v>
      </c>
      <c r="D550" s="55">
        <f>D551+D570+D580+D599+D603+D613+D621+D628+D636+D645+D650+D653+D656+D659+D662+D665+D669+D673+D681+D684+D578</f>
        <v>3156</v>
      </c>
      <c r="E550" s="53">
        <f t="shared" si="51"/>
        <v>249</v>
      </c>
      <c r="F550" s="20">
        <f t="shared" si="52"/>
        <v>8.56553147574819</v>
      </c>
      <c r="K550" s="58">
        <v>2070605</v>
      </c>
      <c r="L550" s="59" t="s">
        <v>475</v>
      </c>
      <c r="M550" s="60"/>
    </row>
    <row r="551" ht="20.25" customHeight="1" spans="1:13">
      <c r="A551" s="36">
        <v>20801</v>
      </c>
      <c r="B551" s="36" t="s">
        <v>489</v>
      </c>
      <c r="C551" s="55">
        <f>SUM(C552:C569)</f>
        <v>77</v>
      </c>
      <c r="D551" s="55">
        <f>SUM(D552:D569)</f>
        <v>81</v>
      </c>
      <c r="E551" s="53">
        <f t="shared" si="51"/>
        <v>4</v>
      </c>
      <c r="F551" s="20">
        <f t="shared" si="52"/>
        <v>5.19480519480519</v>
      </c>
      <c r="K551" s="58">
        <v>2070606</v>
      </c>
      <c r="L551" s="59" t="s">
        <v>476</v>
      </c>
      <c r="M551" s="60"/>
    </row>
    <row r="552" ht="20.25" hidden="1" customHeight="1" spans="1:13">
      <c r="A552" s="34">
        <v>2080101</v>
      </c>
      <c r="B552" s="35" t="s">
        <v>100</v>
      </c>
      <c r="C552" s="56">
        <f t="shared" ref="C552:C563" si="54">M568</f>
        <v>0</v>
      </c>
      <c r="D552" s="56"/>
      <c r="E552" s="57">
        <f t="shared" si="51"/>
        <v>0</v>
      </c>
      <c r="F552" s="27" t="str">
        <f t="shared" si="52"/>
        <v> </v>
      </c>
      <c r="K552" s="58">
        <v>2070607</v>
      </c>
      <c r="L552" s="59" t="s">
        <v>477</v>
      </c>
      <c r="M552" s="60"/>
    </row>
    <row r="553" ht="20.25" hidden="1" customHeight="1" spans="1:13">
      <c r="A553" s="34">
        <v>2080102</v>
      </c>
      <c r="B553" s="35" t="s">
        <v>101</v>
      </c>
      <c r="C553" s="56">
        <f t="shared" si="54"/>
        <v>0</v>
      </c>
      <c r="D553" s="56"/>
      <c r="E553" s="57">
        <f t="shared" si="51"/>
        <v>0</v>
      </c>
      <c r="F553" s="27" t="str">
        <f t="shared" si="52"/>
        <v> </v>
      </c>
      <c r="K553" s="58">
        <v>2070699</v>
      </c>
      <c r="L553" s="59" t="s">
        <v>478</v>
      </c>
      <c r="M553" s="60"/>
    </row>
    <row r="554" ht="20.25" hidden="1" customHeight="1" spans="1:13">
      <c r="A554" s="34">
        <v>2080103</v>
      </c>
      <c r="B554" s="35" t="s">
        <v>102</v>
      </c>
      <c r="C554" s="56">
        <f t="shared" si="54"/>
        <v>0</v>
      </c>
      <c r="D554" s="56"/>
      <c r="E554" s="57">
        <f t="shared" si="51"/>
        <v>0</v>
      </c>
      <c r="F554" s="27" t="str">
        <f t="shared" si="52"/>
        <v> </v>
      </c>
      <c r="K554" s="36">
        <v>20708</v>
      </c>
      <c r="L554" s="36" t="s">
        <v>479</v>
      </c>
      <c r="M554" s="19"/>
    </row>
    <row r="555" ht="20.25" hidden="1" customHeight="1" spans="1:13">
      <c r="A555" s="34">
        <v>2080104</v>
      </c>
      <c r="B555" s="35" t="s">
        <v>490</v>
      </c>
      <c r="C555" s="56">
        <f t="shared" si="54"/>
        <v>0</v>
      </c>
      <c r="D555" s="56"/>
      <c r="E555" s="57">
        <f t="shared" si="51"/>
        <v>0</v>
      </c>
      <c r="F555" s="27" t="str">
        <f t="shared" si="52"/>
        <v> </v>
      </c>
      <c r="K555" s="58">
        <v>2070801</v>
      </c>
      <c r="L555" s="59" t="s">
        <v>100</v>
      </c>
      <c r="M555" s="60"/>
    </row>
    <row r="556" ht="20.25" hidden="1" customHeight="1" spans="1:13">
      <c r="A556" s="34">
        <v>2080105</v>
      </c>
      <c r="B556" s="35" t="s">
        <v>491</v>
      </c>
      <c r="C556" s="56">
        <f t="shared" si="54"/>
        <v>0</v>
      </c>
      <c r="D556" s="56"/>
      <c r="E556" s="57">
        <f t="shared" si="51"/>
        <v>0</v>
      </c>
      <c r="F556" s="27" t="str">
        <f t="shared" si="52"/>
        <v> </v>
      </c>
      <c r="K556" s="58">
        <v>2070802</v>
      </c>
      <c r="L556" s="59" t="s">
        <v>101</v>
      </c>
      <c r="M556" s="60"/>
    </row>
    <row r="557" ht="20.25" customHeight="1" spans="1:13">
      <c r="A557" s="34">
        <v>2080106</v>
      </c>
      <c r="B557" s="35" t="s">
        <v>492</v>
      </c>
      <c r="C557" s="56">
        <v>44</v>
      </c>
      <c r="D557" s="56">
        <v>46</v>
      </c>
      <c r="E557" s="57">
        <f t="shared" si="51"/>
        <v>2</v>
      </c>
      <c r="F557" s="27">
        <f t="shared" si="52"/>
        <v>4.54545454545455</v>
      </c>
      <c r="K557" s="58">
        <v>2070803</v>
      </c>
      <c r="L557" s="59" t="s">
        <v>102</v>
      </c>
      <c r="M557" s="60"/>
    </row>
    <row r="558" ht="20.25" hidden="1" customHeight="1" spans="1:13">
      <c r="A558" s="34">
        <v>2080107</v>
      </c>
      <c r="B558" s="35" t="s">
        <v>493</v>
      </c>
      <c r="C558" s="56">
        <f t="shared" si="54"/>
        <v>0</v>
      </c>
      <c r="D558" s="56"/>
      <c r="E558" s="57">
        <f t="shared" si="51"/>
        <v>0</v>
      </c>
      <c r="F558" s="27" t="str">
        <f t="shared" si="52"/>
        <v> </v>
      </c>
      <c r="K558" s="58">
        <v>2070804</v>
      </c>
      <c r="L558" s="59" t="s">
        <v>494</v>
      </c>
      <c r="M558" s="60"/>
    </row>
    <row r="559" ht="20.25" hidden="1" customHeight="1" spans="1:13">
      <c r="A559" s="34">
        <v>2080108</v>
      </c>
      <c r="B559" s="35" t="s">
        <v>142</v>
      </c>
      <c r="C559" s="56">
        <f t="shared" si="54"/>
        <v>0</v>
      </c>
      <c r="D559" s="56"/>
      <c r="E559" s="57">
        <f t="shared" si="51"/>
        <v>0</v>
      </c>
      <c r="F559" s="27" t="str">
        <f t="shared" si="52"/>
        <v> </v>
      </c>
      <c r="K559" s="58">
        <v>2070805</v>
      </c>
      <c r="L559" s="59" t="s">
        <v>495</v>
      </c>
      <c r="M559" s="60"/>
    </row>
    <row r="560" ht="20.25" hidden="1" customHeight="1" spans="1:13">
      <c r="A560" s="34">
        <v>2080109</v>
      </c>
      <c r="B560" s="35" t="s">
        <v>496</v>
      </c>
      <c r="C560" s="56">
        <f t="shared" si="54"/>
        <v>0</v>
      </c>
      <c r="D560" s="56"/>
      <c r="E560" s="57">
        <f t="shared" si="51"/>
        <v>0</v>
      </c>
      <c r="F560" s="27" t="str">
        <f t="shared" si="52"/>
        <v> </v>
      </c>
      <c r="K560" s="58">
        <v>2070806</v>
      </c>
      <c r="L560" s="59" t="s">
        <v>480</v>
      </c>
      <c r="M560" s="60"/>
    </row>
    <row r="561" ht="20.25" hidden="1" customHeight="1" spans="1:13">
      <c r="A561" s="34">
        <v>2080110</v>
      </c>
      <c r="B561" s="35" t="s">
        <v>497</v>
      </c>
      <c r="C561" s="56">
        <f t="shared" si="54"/>
        <v>0</v>
      </c>
      <c r="D561" s="56"/>
      <c r="E561" s="57">
        <f t="shared" si="51"/>
        <v>0</v>
      </c>
      <c r="F561" s="27" t="str">
        <f t="shared" si="52"/>
        <v> </v>
      </c>
      <c r="K561" s="58">
        <v>2070899</v>
      </c>
      <c r="L561" s="59" t="s">
        <v>483</v>
      </c>
      <c r="M561" s="60"/>
    </row>
    <row r="562" ht="20.25" hidden="1" customHeight="1" spans="1:13">
      <c r="A562" s="34">
        <v>2080111</v>
      </c>
      <c r="B562" s="35" t="s">
        <v>498</v>
      </c>
      <c r="C562" s="56">
        <f t="shared" si="54"/>
        <v>0</v>
      </c>
      <c r="D562" s="56"/>
      <c r="E562" s="57">
        <f t="shared" si="51"/>
        <v>0</v>
      </c>
      <c r="F562" s="27" t="str">
        <f t="shared" si="52"/>
        <v> </v>
      </c>
      <c r="K562" s="36">
        <v>20799</v>
      </c>
      <c r="L562" s="36" t="s">
        <v>484</v>
      </c>
      <c r="M562" s="19"/>
    </row>
    <row r="563" ht="19.5" hidden="1" customHeight="1" spans="1:13">
      <c r="A563" s="34">
        <v>2080112</v>
      </c>
      <c r="B563" s="35" t="s">
        <v>499</v>
      </c>
      <c r="C563" s="56">
        <f t="shared" si="54"/>
        <v>0</v>
      </c>
      <c r="D563" s="56"/>
      <c r="E563" s="57">
        <f t="shared" si="51"/>
        <v>0</v>
      </c>
      <c r="F563" s="27" t="str">
        <f t="shared" si="52"/>
        <v> </v>
      </c>
      <c r="K563" s="58">
        <v>2079902</v>
      </c>
      <c r="L563" s="59" t="s">
        <v>485</v>
      </c>
      <c r="M563" s="60"/>
    </row>
    <row r="564" ht="19.5" hidden="1" customHeight="1" spans="1:13">
      <c r="A564" s="34">
        <v>2080113</v>
      </c>
      <c r="B564" s="35" t="s">
        <v>171</v>
      </c>
      <c r="C564" s="56">
        <f>M111</f>
        <v>0</v>
      </c>
      <c r="D564" s="56"/>
      <c r="E564" s="57">
        <f t="shared" si="51"/>
        <v>0</v>
      </c>
      <c r="F564" s="27" t="str">
        <f t="shared" si="52"/>
        <v> </v>
      </c>
      <c r="K564" s="58">
        <v>2079903</v>
      </c>
      <c r="L564" s="59" t="s">
        <v>486</v>
      </c>
      <c r="M564" s="60"/>
    </row>
    <row r="565" ht="19.5" hidden="1" customHeight="1" spans="1:13">
      <c r="A565" s="34">
        <v>2080114</v>
      </c>
      <c r="B565" s="35" t="s">
        <v>173</v>
      </c>
      <c r="C565" s="56">
        <f>M112</f>
        <v>0</v>
      </c>
      <c r="D565" s="56"/>
      <c r="E565" s="57">
        <f t="shared" si="51"/>
        <v>0</v>
      </c>
      <c r="F565" s="27" t="str">
        <f t="shared" si="52"/>
        <v> </v>
      </c>
      <c r="K565" s="58">
        <v>2079999</v>
      </c>
      <c r="L565" s="59" t="s">
        <v>487</v>
      </c>
      <c r="M565" s="60"/>
    </row>
    <row r="566" ht="19.5" hidden="1" customHeight="1" spans="1:13">
      <c r="A566" s="34">
        <v>2080115</v>
      </c>
      <c r="B566" s="35" t="s">
        <v>174</v>
      </c>
      <c r="C566" s="56">
        <f>M113</f>
        <v>0</v>
      </c>
      <c r="D566" s="56"/>
      <c r="E566" s="57">
        <f t="shared" si="51"/>
        <v>0</v>
      </c>
      <c r="F566" s="27" t="str">
        <f t="shared" si="52"/>
        <v> </v>
      </c>
      <c r="K566" s="36">
        <v>208</v>
      </c>
      <c r="L566" s="36" t="s">
        <v>488</v>
      </c>
      <c r="M566" s="19"/>
    </row>
    <row r="567" ht="19.5" hidden="1" customHeight="1" spans="1:13">
      <c r="A567" s="34">
        <v>2080116</v>
      </c>
      <c r="B567" s="35" t="s">
        <v>175</v>
      </c>
      <c r="C567" s="56">
        <f>M114</f>
        <v>0</v>
      </c>
      <c r="D567" s="56"/>
      <c r="E567" s="57">
        <f t="shared" si="51"/>
        <v>0</v>
      </c>
      <c r="F567" s="27" t="str">
        <f t="shared" si="52"/>
        <v> </v>
      </c>
      <c r="K567" s="36">
        <v>20801</v>
      </c>
      <c r="L567" s="36" t="s">
        <v>489</v>
      </c>
      <c r="M567" s="19"/>
    </row>
    <row r="568" ht="19.5" hidden="1" customHeight="1" spans="1:13">
      <c r="A568" s="34">
        <v>2080150</v>
      </c>
      <c r="B568" s="35" t="s">
        <v>109</v>
      </c>
      <c r="C568" s="56">
        <f>M115</f>
        <v>0</v>
      </c>
      <c r="D568" s="56"/>
      <c r="E568" s="57">
        <f t="shared" si="51"/>
        <v>0</v>
      </c>
      <c r="F568" s="27" t="str">
        <f t="shared" si="52"/>
        <v> </v>
      </c>
      <c r="K568" s="58">
        <v>2080101</v>
      </c>
      <c r="L568" s="59" t="s">
        <v>100</v>
      </c>
      <c r="M568" s="60"/>
    </row>
    <row r="569" ht="29" customHeight="1" spans="1:13">
      <c r="A569" s="34">
        <v>2080199</v>
      </c>
      <c r="B569" s="35" t="s">
        <v>500</v>
      </c>
      <c r="C569" s="56">
        <v>33</v>
      </c>
      <c r="D569" s="56">
        <v>35</v>
      </c>
      <c r="E569" s="57">
        <f t="shared" si="51"/>
        <v>2</v>
      </c>
      <c r="F569" s="27">
        <f t="shared" si="52"/>
        <v>6.06060606060606</v>
      </c>
      <c r="K569" s="58">
        <v>2080102</v>
      </c>
      <c r="L569" s="59" t="s">
        <v>101</v>
      </c>
      <c r="M569" s="60"/>
    </row>
    <row r="570" ht="20.25" hidden="1" customHeight="1" spans="1:13">
      <c r="A570" s="36">
        <v>20802</v>
      </c>
      <c r="B570" s="36" t="s">
        <v>501</v>
      </c>
      <c r="C570" s="55">
        <f>SUM(C571:C577)</f>
        <v>0</v>
      </c>
      <c r="D570" s="55">
        <f>SUM(D571:D577)</f>
        <v>0</v>
      </c>
      <c r="E570" s="53">
        <f t="shared" si="51"/>
        <v>0</v>
      </c>
      <c r="F570" s="20" t="str">
        <f t="shared" si="52"/>
        <v> </v>
      </c>
      <c r="K570" s="58">
        <v>2080103</v>
      </c>
      <c r="L570" s="59" t="s">
        <v>102</v>
      </c>
      <c r="M570" s="60"/>
    </row>
    <row r="571" ht="20.25" hidden="1" customHeight="1" spans="1:13">
      <c r="A571" s="34">
        <v>2080201</v>
      </c>
      <c r="B571" s="35" t="s">
        <v>100</v>
      </c>
      <c r="C571" s="56">
        <f t="shared" ref="C571:C577" si="55">M582</f>
        <v>0</v>
      </c>
      <c r="D571" s="56"/>
      <c r="E571" s="57">
        <f t="shared" si="51"/>
        <v>0</v>
      </c>
      <c r="F571" s="27" t="str">
        <f t="shared" si="52"/>
        <v> </v>
      </c>
      <c r="K571" s="58">
        <v>2080104</v>
      </c>
      <c r="L571" s="59" t="s">
        <v>490</v>
      </c>
      <c r="M571" s="60"/>
    </row>
    <row r="572" ht="20.25" hidden="1" customHeight="1" spans="1:13">
      <c r="A572" s="34">
        <v>2080202</v>
      </c>
      <c r="B572" s="35" t="s">
        <v>101</v>
      </c>
      <c r="C572" s="56">
        <f t="shared" si="55"/>
        <v>0</v>
      </c>
      <c r="D572" s="56"/>
      <c r="E572" s="57">
        <f t="shared" si="51"/>
        <v>0</v>
      </c>
      <c r="F572" s="27" t="str">
        <f t="shared" si="52"/>
        <v> </v>
      </c>
      <c r="K572" s="58">
        <v>2080105</v>
      </c>
      <c r="L572" s="59" t="s">
        <v>491</v>
      </c>
      <c r="M572" s="60"/>
    </row>
    <row r="573" ht="20.25" hidden="1" customHeight="1" spans="1:13">
      <c r="A573" s="34">
        <v>2080203</v>
      </c>
      <c r="B573" s="35" t="s">
        <v>102</v>
      </c>
      <c r="C573" s="56">
        <f t="shared" si="55"/>
        <v>0</v>
      </c>
      <c r="D573" s="56"/>
      <c r="E573" s="57">
        <f t="shared" si="51"/>
        <v>0</v>
      </c>
      <c r="F573" s="27" t="str">
        <f t="shared" si="52"/>
        <v> </v>
      </c>
      <c r="K573" s="58">
        <v>2080106</v>
      </c>
      <c r="L573" s="59" t="s">
        <v>492</v>
      </c>
      <c r="M573" s="60"/>
    </row>
    <row r="574" ht="20.25" hidden="1" customHeight="1" spans="1:13">
      <c r="A574" s="34">
        <v>2080206</v>
      </c>
      <c r="B574" s="35" t="s">
        <v>502</v>
      </c>
      <c r="C574" s="56">
        <f t="shared" si="55"/>
        <v>0</v>
      </c>
      <c r="D574" s="56"/>
      <c r="E574" s="57">
        <f t="shared" si="51"/>
        <v>0</v>
      </c>
      <c r="F574" s="27" t="str">
        <f t="shared" si="52"/>
        <v> </v>
      </c>
      <c r="K574" s="58">
        <v>2080107</v>
      </c>
      <c r="L574" s="59" t="s">
        <v>493</v>
      </c>
      <c r="M574" s="60"/>
    </row>
    <row r="575" ht="20.25" hidden="1" customHeight="1" spans="1:13">
      <c r="A575" s="34">
        <v>2080207</v>
      </c>
      <c r="B575" s="35" t="s">
        <v>503</v>
      </c>
      <c r="C575" s="56">
        <f t="shared" si="55"/>
        <v>0</v>
      </c>
      <c r="D575" s="56"/>
      <c r="E575" s="57">
        <f t="shared" si="51"/>
        <v>0</v>
      </c>
      <c r="F575" s="27" t="str">
        <f t="shared" si="52"/>
        <v> </v>
      </c>
      <c r="K575" s="58">
        <v>2080108</v>
      </c>
      <c r="L575" s="59" t="s">
        <v>142</v>
      </c>
      <c r="M575" s="60"/>
    </row>
    <row r="576" ht="20.25" hidden="1" customHeight="1" spans="1:13">
      <c r="A576" s="34">
        <v>2080208</v>
      </c>
      <c r="B576" s="35" t="s">
        <v>504</v>
      </c>
      <c r="C576" s="56">
        <f t="shared" si="55"/>
        <v>0</v>
      </c>
      <c r="D576" s="56"/>
      <c r="E576" s="57">
        <f t="shared" si="51"/>
        <v>0</v>
      </c>
      <c r="F576" s="27" t="str">
        <f t="shared" si="52"/>
        <v> </v>
      </c>
      <c r="K576" s="58">
        <v>2080109</v>
      </c>
      <c r="L576" s="59" t="s">
        <v>496</v>
      </c>
      <c r="M576" s="60"/>
    </row>
    <row r="577" ht="20.25" hidden="1" customHeight="1" spans="1:13">
      <c r="A577" s="34">
        <v>2080299</v>
      </c>
      <c r="B577" s="35" t="s">
        <v>505</v>
      </c>
      <c r="C577" s="56">
        <f t="shared" si="55"/>
        <v>0</v>
      </c>
      <c r="D577" s="56"/>
      <c r="E577" s="57">
        <f t="shared" si="51"/>
        <v>0</v>
      </c>
      <c r="F577" s="27" t="str">
        <f t="shared" si="52"/>
        <v> </v>
      </c>
      <c r="K577" s="58">
        <v>2080110</v>
      </c>
      <c r="L577" s="59" t="s">
        <v>497</v>
      </c>
      <c r="M577" s="60"/>
    </row>
    <row r="578" ht="20.25" hidden="1" customHeight="1" spans="1:13">
      <c r="A578" s="34">
        <v>20804</v>
      </c>
      <c r="B578" s="36" t="s">
        <v>506</v>
      </c>
      <c r="C578" s="55">
        <f>C579</f>
        <v>0</v>
      </c>
      <c r="D578" s="55">
        <f>D579</f>
        <v>0</v>
      </c>
      <c r="E578" s="53">
        <f t="shared" si="51"/>
        <v>0</v>
      </c>
      <c r="F578" s="20" t="str">
        <f t="shared" si="52"/>
        <v> </v>
      </c>
      <c r="K578" s="58">
        <v>2080111</v>
      </c>
      <c r="L578" s="59" t="s">
        <v>498</v>
      </c>
      <c r="M578" s="60"/>
    </row>
    <row r="579" ht="20.25" hidden="1" customHeight="1" spans="1:13">
      <c r="A579" s="34">
        <v>2080402</v>
      </c>
      <c r="B579" s="35" t="s">
        <v>507</v>
      </c>
      <c r="C579" s="56">
        <f>M590</f>
        <v>0</v>
      </c>
      <c r="D579" s="56"/>
      <c r="E579" s="57">
        <f t="shared" si="51"/>
        <v>0</v>
      </c>
      <c r="F579" s="27" t="str">
        <f t="shared" si="52"/>
        <v> </v>
      </c>
      <c r="K579" s="58">
        <v>2080112</v>
      </c>
      <c r="L579" s="59" t="s">
        <v>499</v>
      </c>
      <c r="M579" s="60"/>
    </row>
    <row r="580" ht="20.25" customHeight="1" spans="1:13">
      <c r="A580" s="36">
        <v>20805</v>
      </c>
      <c r="B580" s="36" t="s">
        <v>508</v>
      </c>
      <c r="C580" s="55">
        <f>C581+C582+C585+C586+C591+C596+C598+C597</f>
        <v>1187</v>
      </c>
      <c r="D580" s="55">
        <f>D581+D582+D585+D586+D591+D596+D598+D597</f>
        <v>1296</v>
      </c>
      <c r="E580" s="53">
        <f t="shared" si="51"/>
        <v>109</v>
      </c>
      <c r="F580" s="20">
        <f t="shared" si="52"/>
        <v>9.18281381634372</v>
      </c>
      <c r="K580" s="58">
        <v>2080199</v>
      </c>
      <c r="L580" s="59" t="s">
        <v>500</v>
      </c>
      <c r="M580" s="60"/>
    </row>
    <row r="581" ht="20.25" customHeight="1" spans="1:13">
      <c r="A581" s="34">
        <v>2080501</v>
      </c>
      <c r="B581" s="35" t="s">
        <v>509</v>
      </c>
      <c r="C581" s="56">
        <v>48</v>
      </c>
      <c r="D581" s="56">
        <v>52</v>
      </c>
      <c r="E581" s="57">
        <f t="shared" si="51"/>
        <v>4</v>
      </c>
      <c r="F581" s="27">
        <f t="shared" si="52"/>
        <v>8.33333333333333</v>
      </c>
      <c r="K581" s="36">
        <v>20802</v>
      </c>
      <c r="L581" s="36" t="s">
        <v>501</v>
      </c>
      <c r="M581" s="19"/>
    </row>
    <row r="582" ht="20.25" customHeight="1" spans="1:13">
      <c r="A582" s="34">
        <v>2080502</v>
      </c>
      <c r="B582" s="35" t="s">
        <v>510</v>
      </c>
      <c r="C582" s="56">
        <v>321</v>
      </c>
      <c r="D582" s="56">
        <v>350</v>
      </c>
      <c r="E582" s="57">
        <f t="shared" si="51"/>
        <v>29</v>
      </c>
      <c r="F582" s="27">
        <f t="shared" si="52"/>
        <v>9.03426791277258</v>
      </c>
      <c r="K582" s="58">
        <v>2080201</v>
      </c>
      <c r="L582" s="59" t="s">
        <v>100</v>
      </c>
      <c r="M582" s="60"/>
    </row>
    <row r="583" ht="20.25" customHeight="1" spans="1:13">
      <c r="A583" s="34">
        <v>208050201</v>
      </c>
      <c r="B583" s="35" t="s">
        <v>511</v>
      </c>
      <c r="C583" s="56">
        <v>238</v>
      </c>
      <c r="D583" s="56">
        <v>260</v>
      </c>
      <c r="E583" s="57">
        <f t="shared" ref="E583:E646" si="56">D583-C583</f>
        <v>22</v>
      </c>
      <c r="F583" s="27">
        <f t="shared" ref="F583:F646" si="57">IF(C583&lt;&gt;0,E583/C583*100," ")</f>
        <v>9.2436974789916</v>
      </c>
      <c r="K583" s="58">
        <v>2080202</v>
      </c>
      <c r="L583" s="59" t="s">
        <v>101</v>
      </c>
      <c r="M583" s="60"/>
    </row>
    <row r="584" ht="20.25" customHeight="1" spans="1:13">
      <c r="A584" s="34">
        <v>208050202</v>
      </c>
      <c r="B584" s="35" t="s">
        <v>512</v>
      </c>
      <c r="C584" s="56">
        <v>83</v>
      </c>
      <c r="D584" s="56">
        <v>90</v>
      </c>
      <c r="E584" s="57">
        <f t="shared" si="56"/>
        <v>7</v>
      </c>
      <c r="F584" s="27">
        <f t="shared" si="57"/>
        <v>8.43373493975904</v>
      </c>
      <c r="K584" s="58">
        <v>2080203</v>
      </c>
      <c r="L584" s="59" t="s">
        <v>102</v>
      </c>
      <c r="M584" s="60"/>
    </row>
    <row r="585" ht="20.25" hidden="1" customHeight="1" spans="1:13">
      <c r="A585" s="34">
        <v>2080503</v>
      </c>
      <c r="B585" s="35" t="s">
        <v>513</v>
      </c>
      <c r="C585" s="56">
        <f>M596</f>
        <v>0</v>
      </c>
      <c r="D585" s="56"/>
      <c r="E585" s="57">
        <f t="shared" si="56"/>
        <v>0</v>
      </c>
      <c r="F585" s="27" t="str">
        <f t="shared" si="57"/>
        <v> </v>
      </c>
      <c r="K585" s="58">
        <v>2080206</v>
      </c>
      <c r="L585" s="59" t="s">
        <v>502</v>
      </c>
      <c r="M585" s="60"/>
    </row>
    <row r="586" ht="20.25" customHeight="1" spans="1:13">
      <c r="A586" s="34">
        <v>2080505</v>
      </c>
      <c r="B586" s="35" t="s">
        <v>514</v>
      </c>
      <c r="C586" s="56">
        <v>639</v>
      </c>
      <c r="D586" s="56">
        <v>698</v>
      </c>
      <c r="E586" s="57">
        <f t="shared" si="56"/>
        <v>59</v>
      </c>
      <c r="F586" s="27">
        <f t="shared" si="57"/>
        <v>9.23317683881064</v>
      </c>
      <c r="K586" s="58">
        <v>2080207</v>
      </c>
      <c r="L586" s="59" t="s">
        <v>503</v>
      </c>
      <c r="M586" s="60"/>
    </row>
    <row r="587" ht="20.25" customHeight="1" spans="1:13">
      <c r="A587" s="34">
        <v>208050501</v>
      </c>
      <c r="B587" s="35" t="s">
        <v>515</v>
      </c>
      <c r="C587" s="56">
        <v>130</v>
      </c>
      <c r="D587" s="56">
        <v>143</v>
      </c>
      <c r="E587" s="57">
        <f t="shared" si="56"/>
        <v>13</v>
      </c>
      <c r="F587" s="27">
        <f t="shared" si="57"/>
        <v>10</v>
      </c>
      <c r="K587" s="58">
        <v>2080208</v>
      </c>
      <c r="L587" s="59" t="s">
        <v>504</v>
      </c>
      <c r="M587" s="60"/>
    </row>
    <row r="588" ht="20.25" customHeight="1" spans="1:13">
      <c r="A588" s="34">
        <v>208050502</v>
      </c>
      <c r="B588" s="35" t="s">
        <v>516</v>
      </c>
      <c r="C588" s="56">
        <v>509</v>
      </c>
      <c r="D588" s="56">
        <v>552</v>
      </c>
      <c r="E588" s="57">
        <f t="shared" si="56"/>
        <v>43</v>
      </c>
      <c r="F588" s="27">
        <f t="shared" si="57"/>
        <v>8.44793713163065</v>
      </c>
      <c r="K588" s="58">
        <v>2080299</v>
      </c>
      <c r="L588" s="59" t="s">
        <v>505</v>
      </c>
      <c r="M588" s="60"/>
    </row>
    <row r="589" ht="20.25" customHeight="1" spans="1:13">
      <c r="A589" s="34">
        <v>20805050201</v>
      </c>
      <c r="B589" s="35" t="s">
        <v>517</v>
      </c>
      <c r="C589" s="56">
        <v>76</v>
      </c>
      <c r="D589" s="56">
        <v>83</v>
      </c>
      <c r="E589" s="57">
        <f t="shared" si="56"/>
        <v>7</v>
      </c>
      <c r="F589" s="27">
        <f t="shared" si="57"/>
        <v>9.21052631578947</v>
      </c>
      <c r="K589" s="34">
        <v>20804</v>
      </c>
      <c r="L589" s="36" t="s">
        <v>506</v>
      </c>
      <c r="M589" s="19"/>
    </row>
    <row r="590" ht="20.25" customHeight="1" spans="1:13">
      <c r="A590" s="34">
        <v>20805050202</v>
      </c>
      <c r="B590" s="35" t="s">
        <v>518</v>
      </c>
      <c r="C590" s="56">
        <v>433</v>
      </c>
      <c r="D590" s="56">
        <v>472</v>
      </c>
      <c r="E590" s="57">
        <f t="shared" si="56"/>
        <v>39</v>
      </c>
      <c r="F590" s="27">
        <f t="shared" si="57"/>
        <v>9.00692840646651</v>
      </c>
      <c r="K590" s="58">
        <v>2080402</v>
      </c>
      <c r="L590" s="59" t="s">
        <v>507</v>
      </c>
      <c r="M590" s="60"/>
    </row>
    <row r="591" ht="20.25" customHeight="1" spans="1:13">
      <c r="A591" s="34">
        <v>2080506</v>
      </c>
      <c r="B591" s="35" t="s">
        <v>519</v>
      </c>
      <c r="C591" s="56">
        <v>179</v>
      </c>
      <c r="D591" s="56">
        <v>196</v>
      </c>
      <c r="E591" s="57">
        <f t="shared" si="56"/>
        <v>17</v>
      </c>
      <c r="F591" s="27">
        <f t="shared" si="57"/>
        <v>9.49720670391061</v>
      </c>
      <c r="K591" s="36">
        <v>20805</v>
      </c>
      <c r="L591" s="36" t="s">
        <v>508</v>
      </c>
      <c r="M591" s="19"/>
    </row>
    <row r="592" ht="20.25" customHeight="1" spans="1:13">
      <c r="A592" s="34">
        <v>208050601</v>
      </c>
      <c r="B592" s="35" t="s">
        <v>520</v>
      </c>
      <c r="C592" s="56">
        <v>39</v>
      </c>
      <c r="D592" s="56">
        <v>42</v>
      </c>
      <c r="E592" s="57">
        <f t="shared" si="56"/>
        <v>3</v>
      </c>
      <c r="F592" s="27">
        <f t="shared" si="57"/>
        <v>7.69230769230769</v>
      </c>
      <c r="K592" s="58">
        <v>2080501</v>
      </c>
      <c r="L592" s="59" t="s">
        <v>509</v>
      </c>
      <c r="M592" s="60"/>
    </row>
    <row r="593" ht="20.25" customHeight="1" spans="1:13">
      <c r="A593" s="34">
        <v>208050602</v>
      </c>
      <c r="B593" s="35" t="s">
        <v>521</v>
      </c>
      <c r="C593" s="56">
        <v>140</v>
      </c>
      <c r="D593" s="56">
        <v>152</v>
      </c>
      <c r="E593" s="57">
        <f t="shared" si="56"/>
        <v>12</v>
      </c>
      <c r="F593" s="27">
        <f t="shared" si="57"/>
        <v>8.57142857142857</v>
      </c>
      <c r="K593" s="34">
        <v>2080502</v>
      </c>
      <c r="L593" s="35" t="s">
        <v>510</v>
      </c>
      <c r="M593" s="19"/>
    </row>
    <row r="594" ht="20.25" customHeight="1" spans="1:13">
      <c r="A594" s="34">
        <v>20805060201</v>
      </c>
      <c r="B594" s="35" t="s">
        <v>522</v>
      </c>
      <c r="C594" s="56">
        <v>22</v>
      </c>
      <c r="D594" s="56">
        <v>24</v>
      </c>
      <c r="E594" s="57">
        <f t="shared" si="56"/>
        <v>2</v>
      </c>
      <c r="F594" s="27">
        <f t="shared" si="57"/>
        <v>9.09090909090909</v>
      </c>
      <c r="K594" s="58">
        <v>208050201</v>
      </c>
      <c r="L594" s="59" t="s">
        <v>511</v>
      </c>
      <c r="M594" s="60"/>
    </row>
    <row r="595" ht="20.25" customHeight="1" spans="1:13">
      <c r="A595" s="34">
        <v>20805060202</v>
      </c>
      <c r="B595" s="35" t="s">
        <v>523</v>
      </c>
      <c r="C595" s="56">
        <v>118</v>
      </c>
      <c r="D595" s="56">
        <v>128</v>
      </c>
      <c r="E595" s="57">
        <f t="shared" si="56"/>
        <v>10</v>
      </c>
      <c r="F595" s="27">
        <f t="shared" si="57"/>
        <v>8.47457627118644</v>
      </c>
      <c r="K595" s="58">
        <v>208050202</v>
      </c>
      <c r="L595" s="59" t="s">
        <v>512</v>
      </c>
      <c r="M595" s="60"/>
    </row>
    <row r="596" ht="27" hidden="1" customHeight="1" spans="1:13">
      <c r="A596" s="34">
        <v>2080507</v>
      </c>
      <c r="B596" s="35" t="s">
        <v>524</v>
      </c>
      <c r="C596" s="56">
        <f>M607</f>
        <v>0</v>
      </c>
      <c r="D596" s="56"/>
      <c r="E596" s="57">
        <f t="shared" si="56"/>
        <v>0</v>
      </c>
      <c r="F596" s="20" t="str">
        <f t="shared" si="57"/>
        <v> </v>
      </c>
      <c r="K596" s="58">
        <v>2080503</v>
      </c>
      <c r="L596" s="59" t="s">
        <v>513</v>
      </c>
      <c r="M596" s="60"/>
    </row>
    <row r="597" ht="20.25" hidden="1" customHeight="1" spans="1:13">
      <c r="A597" s="34">
        <v>2080508</v>
      </c>
      <c r="B597" s="35" t="s">
        <v>525</v>
      </c>
      <c r="C597" s="56">
        <v>0</v>
      </c>
      <c r="D597" s="56"/>
      <c r="E597" s="57">
        <f t="shared" si="56"/>
        <v>0</v>
      </c>
      <c r="F597" s="20" t="str">
        <f t="shared" si="57"/>
        <v> </v>
      </c>
      <c r="K597" s="34">
        <v>2080505</v>
      </c>
      <c r="L597" s="35" t="s">
        <v>514</v>
      </c>
      <c r="M597" s="19"/>
    </row>
    <row r="598" ht="20.25" hidden="1" customHeight="1" spans="1:13">
      <c r="A598" s="34">
        <v>2080599</v>
      </c>
      <c r="B598" s="35" t="s">
        <v>526</v>
      </c>
      <c r="C598" s="56">
        <f>M608</f>
        <v>0</v>
      </c>
      <c r="D598" s="56"/>
      <c r="E598" s="57">
        <f t="shared" si="56"/>
        <v>0</v>
      </c>
      <c r="F598" s="20" t="str">
        <f t="shared" si="57"/>
        <v> </v>
      </c>
      <c r="K598" s="58">
        <v>208050501</v>
      </c>
      <c r="L598" s="59" t="s">
        <v>515</v>
      </c>
      <c r="M598" s="60"/>
    </row>
    <row r="599" ht="20.25" hidden="1" customHeight="1" spans="1:13">
      <c r="A599" s="36">
        <v>20806</v>
      </c>
      <c r="B599" s="36" t="s">
        <v>527</v>
      </c>
      <c r="C599" s="62">
        <f>SUM(C600:C602)</f>
        <v>0</v>
      </c>
      <c r="D599" s="62">
        <f>SUM(D600:D602)</f>
        <v>0</v>
      </c>
      <c r="E599" s="53">
        <f t="shared" si="56"/>
        <v>0</v>
      </c>
      <c r="F599" s="20" t="str">
        <f t="shared" si="57"/>
        <v> </v>
      </c>
      <c r="K599" s="34">
        <v>208050502</v>
      </c>
      <c r="L599" s="35" t="s">
        <v>516</v>
      </c>
      <c r="M599" s="19"/>
    </row>
    <row r="600" ht="20.25" hidden="1" customHeight="1" spans="1:13">
      <c r="A600" s="34">
        <v>2080601</v>
      </c>
      <c r="B600" s="35" t="s">
        <v>528</v>
      </c>
      <c r="C600" s="61">
        <f>M610</f>
        <v>0</v>
      </c>
      <c r="D600" s="61"/>
      <c r="E600" s="57">
        <f t="shared" si="56"/>
        <v>0</v>
      </c>
      <c r="F600" s="27" t="str">
        <f t="shared" si="57"/>
        <v> </v>
      </c>
      <c r="K600" s="58">
        <v>20805050201</v>
      </c>
      <c r="L600" s="59" t="s">
        <v>517</v>
      </c>
      <c r="M600" s="60"/>
    </row>
    <row r="601" ht="20.25" hidden="1" customHeight="1" spans="1:13">
      <c r="A601" s="34">
        <v>2080602</v>
      </c>
      <c r="B601" s="35" t="s">
        <v>529</v>
      </c>
      <c r="C601" s="61">
        <f>M611</f>
        <v>0</v>
      </c>
      <c r="D601" s="61"/>
      <c r="E601" s="57">
        <f t="shared" si="56"/>
        <v>0</v>
      </c>
      <c r="F601" s="27" t="str">
        <f t="shared" si="57"/>
        <v> </v>
      </c>
      <c r="K601" s="58">
        <v>20805050202</v>
      </c>
      <c r="L601" s="59" t="s">
        <v>518</v>
      </c>
      <c r="M601" s="60"/>
    </row>
    <row r="602" ht="20.25" hidden="1" customHeight="1" spans="1:13">
      <c r="A602" s="34">
        <v>2080699</v>
      </c>
      <c r="B602" s="35" t="s">
        <v>530</v>
      </c>
      <c r="C602" s="61">
        <f>M612</f>
        <v>0</v>
      </c>
      <c r="D602" s="61"/>
      <c r="E602" s="57">
        <f t="shared" si="56"/>
        <v>0</v>
      </c>
      <c r="F602" s="27" t="str">
        <f t="shared" si="57"/>
        <v> </v>
      </c>
      <c r="K602" s="34">
        <v>2080506</v>
      </c>
      <c r="L602" s="35" t="s">
        <v>519</v>
      </c>
      <c r="M602" s="19"/>
    </row>
    <row r="603" ht="20.25" customHeight="1" spans="1:13">
      <c r="A603" s="36">
        <v>20807</v>
      </c>
      <c r="B603" s="36" t="s">
        <v>531</v>
      </c>
      <c r="C603" s="55">
        <f>SUM(C604:C612)</f>
        <v>8</v>
      </c>
      <c r="D603" s="55">
        <f>SUM(D604:D612)</f>
        <v>9</v>
      </c>
      <c r="E603" s="53">
        <f t="shared" si="56"/>
        <v>1</v>
      </c>
      <c r="F603" s="20">
        <f t="shared" si="57"/>
        <v>12.5</v>
      </c>
      <c r="K603" s="58">
        <v>208050601</v>
      </c>
      <c r="L603" s="59" t="s">
        <v>520</v>
      </c>
      <c r="M603" s="60"/>
    </row>
    <row r="604" ht="20.25" hidden="1" customHeight="1" spans="1:13">
      <c r="A604" s="34">
        <v>2080701</v>
      </c>
      <c r="B604" s="35" t="s">
        <v>532</v>
      </c>
      <c r="C604" s="61">
        <f t="shared" ref="C604:C612" si="58">M614</f>
        <v>0</v>
      </c>
      <c r="D604" s="61"/>
      <c r="E604" s="57">
        <f t="shared" si="56"/>
        <v>0</v>
      </c>
      <c r="F604" s="27" t="str">
        <f t="shared" si="57"/>
        <v> </v>
      </c>
      <c r="K604" s="34">
        <v>208050602</v>
      </c>
      <c r="L604" s="35" t="s">
        <v>521</v>
      </c>
      <c r="M604" s="19"/>
    </row>
    <row r="605" ht="20.25" hidden="1" customHeight="1" spans="1:13">
      <c r="A605" s="34">
        <v>2080702</v>
      </c>
      <c r="B605" s="35" t="s">
        <v>533</v>
      </c>
      <c r="C605" s="61">
        <f t="shared" si="58"/>
        <v>0</v>
      </c>
      <c r="D605" s="61"/>
      <c r="E605" s="57">
        <f t="shared" si="56"/>
        <v>0</v>
      </c>
      <c r="F605" s="27" t="str">
        <f t="shared" si="57"/>
        <v> </v>
      </c>
      <c r="K605" s="58">
        <v>20805060201</v>
      </c>
      <c r="L605" s="59" t="s">
        <v>522</v>
      </c>
      <c r="M605" s="60"/>
    </row>
    <row r="606" ht="20.25" customHeight="1" spans="1:13">
      <c r="A606" s="34">
        <v>2080704</v>
      </c>
      <c r="B606" s="35" t="s">
        <v>534</v>
      </c>
      <c r="C606" s="61">
        <v>2</v>
      </c>
      <c r="D606" s="61">
        <v>2</v>
      </c>
      <c r="E606" s="57">
        <f t="shared" si="56"/>
        <v>0</v>
      </c>
      <c r="F606" s="27">
        <f t="shared" si="57"/>
        <v>0</v>
      </c>
      <c r="K606" s="58">
        <v>20805060202</v>
      </c>
      <c r="L606" s="59" t="s">
        <v>523</v>
      </c>
      <c r="M606" s="60"/>
    </row>
    <row r="607" ht="20.25" hidden="1" customHeight="1" spans="1:13">
      <c r="A607" s="34">
        <v>2080705</v>
      </c>
      <c r="B607" s="35" t="s">
        <v>535</v>
      </c>
      <c r="C607" s="61">
        <f t="shared" si="58"/>
        <v>0</v>
      </c>
      <c r="D607" s="61"/>
      <c r="E607" s="57">
        <f t="shared" si="56"/>
        <v>0</v>
      </c>
      <c r="F607" s="27" t="str">
        <f t="shared" si="57"/>
        <v> </v>
      </c>
      <c r="K607" s="58">
        <v>2080507</v>
      </c>
      <c r="L607" s="59" t="s">
        <v>524</v>
      </c>
      <c r="M607" s="60"/>
    </row>
    <row r="608" ht="20.25" hidden="1" customHeight="1" spans="1:13">
      <c r="A608" s="34">
        <v>2080709</v>
      </c>
      <c r="B608" s="35" t="s">
        <v>536</v>
      </c>
      <c r="C608" s="61">
        <f t="shared" si="58"/>
        <v>0</v>
      </c>
      <c r="D608" s="61"/>
      <c r="E608" s="57">
        <f t="shared" si="56"/>
        <v>0</v>
      </c>
      <c r="F608" s="27" t="str">
        <f t="shared" si="57"/>
        <v> </v>
      </c>
      <c r="K608" s="58">
        <v>2080599</v>
      </c>
      <c r="L608" s="59" t="s">
        <v>526</v>
      </c>
      <c r="M608" s="60"/>
    </row>
    <row r="609" ht="20.25" hidden="1" customHeight="1" spans="1:13">
      <c r="A609" s="34">
        <v>2080711</v>
      </c>
      <c r="B609" s="35" t="s">
        <v>537</v>
      </c>
      <c r="C609" s="61">
        <f t="shared" si="58"/>
        <v>0</v>
      </c>
      <c r="D609" s="61"/>
      <c r="E609" s="57">
        <f t="shared" si="56"/>
        <v>0</v>
      </c>
      <c r="F609" s="27" t="str">
        <f t="shared" si="57"/>
        <v> </v>
      </c>
      <c r="K609" s="36">
        <v>20806</v>
      </c>
      <c r="L609" s="36" t="s">
        <v>527</v>
      </c>
      <c r="M609" s="19"/>
    </row>
    <row r="610" ht="20.25" hidden="1" customHeight="1" spans="1:13">
      <c r="A610" s="34">
        <v>2080712</v>
      </c>
      <c r="B610" s="35" t="s">
        <v>538</v>
      </c>
      <c r="C610" s="61">
        <f t="shared" si="58"/>
        <v>0</v>
      </c>
      <c r="D610" s="61"/>
      <c r="E610" s="57">
        <f t="shared" si="56"/>
        <v>0</v>
      </c>
      <c r="F610" s="27" t="str">
        <f t="shared" si="57"/>
        <v> </v>
      </c>
      <c r="K610" s="58">
        <v>2080601</v>
      </c>
      <c r="L610" s="59" t="s">
        <v>528</v>
      </c>
      <c r="M610" s="60"/>
    </row>
    <row r="611" ht="20.25" hidden="1" customHeight="1" spans="1:13">
      <c r="A611" s="34">
        <v>2080713</v>
      </c>
      <c r="B611" s="35" t="s">
        <v>539</v>
      </c>
      <c r="C611" s="61">
        <f t="shared" si="58"/>
        <v>0</v>
      </c>
      <c r="D611" s="61"/>
      <c r="E611" s="57">
        <f t="shared" si="56"/>
        <v>0</v>
      </c>
      <c r="F611" s="27" t="str">
        <f t="shared" si="57"/>
        <v> </v>
      </c>
      <c r="K611" s="58">
        <v>2080602</v>
      </c>
      <c r="L611" s="59" t="s">
        <v>529</v>
      </c>
      <c r="M611" s="60"/>
    </row>
    <row r="612" ht="20.25" customHeight="1" spans="1:13">
      <c r="A612" s="34">
        <v>2080799</v>
      </c>
      <c r="B612" s="35" t="s">
        <v>540</v>
      </c>
      <c r="C612" s="61">
        <v>6</v>
      </c>
      <c r="D612" s="61">
        <v>7</v>
      </c>
      <c r="E612" s="57">
        <f t="shared" si="56"/>
        <v>1</v>
      </c>
      <c r="F612" s="27">
        <f t="shared" si="57"/>
        <v>16.6666666666667</v>
      </c>
      <c r="K612" s="58">
        <v>2080699</v>
      </c>
      <c r="L612" s="59" t="s">
        <v>530</v>
      </c>
      <c r="M612" s="60"/>
    </row>
    <row r="613" ht="20.25" customHeight="1" spans="1:13">
      <c r="A613" s="36">
        <v>20808</v>
      </c>
      <c r="B613" s="36" t="s">
        <v>541</v>
      </c>
      <c r="C613" s="55">
        <f>SUM(C614:C620)</f>
        <v>166</v>
      </c>
      <c r="D613" s="55">
        <f>SUM(D614:D620)</f>
        <v>178</v>
      </c>
      <c r="E613" s="53">
        <f t="shared" si="56"/>
        <v>12</v>
      </c>
      <c r="F613" s="20">
        <f t="shared" si="57"/>
        <v>7.2289156626506</v>
      </c>
      <c r="K613" s="36">
        <v>20807</v>
      </c>
      <c r="L613" s="36" t="s">
        <v>531</v>
      </c>
      <c r="M613" s="19"/>
    </row>
    <row r="614" ht="20.25" hidden="1" customHeight="1" spans="1:13">
      <c r="A614" s="34">
        <v>2080801</v>
      </c>
      <c r="B614" s="35" t="s">
        <v>542</v>
      </c>
      <c r="C614" s="56">
        <f t="shared" ref="C614:C620" si="59">M624</f>
        <v>0</v>
      </c>
      <c r="D614" s="56"/>
      <c r="E614" s="57">
        <f t="shared" si="56"/>
        <v>0</v>
      </c>
      <c r="F614" s="27" t="str">
        <f t="shared" si="57"/>
        <v> </v>
      </c>
      <c r="K614" s="58">
        <v>2080701</v>
      </c>
      <c r="L614" s="59" t="s">
        <v>532</v>
      </c>
      <c r="M614" s="60"/>
    </row>
    <row r="615" ht="20.25" customHeight="1" spans="1:13">
      <c r="A615" s="34">
        <v>2080802</v>
      </c>
      <c r="B615" s="35" t="s">
        <v>543</v>
      </c>
      <c r="C615" s="56">
        <v>1</v>
      </c>
      <c r="D615" s="56">
        <v>1</v>
      </c>
      <c r="E615" s="57">
        <f t="shared" si="56"/>
        <v>0</v>
      </c>
      <c r="F615" s="27">
        <f t="shared" si="57"/>
        <v>0</v>
      </c>
      <c r="K615" s="58">
        <v>2080702</v>
      </c>
      <c r="L615" s="59" t="s">
        <v>533</v>
      </c>
      <c r="M615" s="60"/>
    </row>
    <row r="616" ht="20.25" customHeight="1" spans="1:13">
      <c r="A616" s="34">
        <v>2080803</v>
      </c>
      <c r="B616" s="35" t="s">
        <v>544</v>
      </c>
      <c r="C616" s="56">
        <v>29</v>
      </c>
      <c r="D616" s="56">
        <v>30</v>
      </c>
      <c r="E616" s="57">
        <f t="shared" si="56"/>
        <v>1</v>
      </c>
      <c r="F616" s="27">
        <f t="shared" si="57"/>
        <v>3.44827586206897</v>
      </c>
      <c r="K616" s="58">
        <v>2080704</v>
      </c>
      <c r="L616" s="59" t="s">
        <v>534</v>
      </c>
      <c r="M616" s="60"/>
    </row>
    <row r="617" ht="20.25" hidden="1" customHeight="1" spans="1:13">
      <c r="A617" s="34">
        <v>2080804</v>
      </c>
      <c r="B617" s="35" t="s">
        <v>545</v>
      </c>
      <c r="C617" s="56">
        <f t="shared" si="59"/>
        <v>0</v>
      </c>
      <c r="D617" s="56"/>
      <c r="E617" s="57">
        <f t="shared" si="56"/>
        <v>0</v>
      </c>
      <c r="F617" s="27" t="str">
        <f t="shared" si="57"/>
        <v> </v>
      </c>
      <c r="K617" s="58">
        <v>2080705</v>
      </c>
      <c r="L617" s="59" t="s">
        <v>535</v>
      </c>
      <c r="M617" s="60"/>
    </row>
    <row r="618" ht="20.25" hidden="1" customHeight="1" spans="1:13">
      <c r="A618" s="34">
        <v>2080805</v>
      </c>
      <c r="B618" s="35" t="s">
        <v>546</v>
      </c>
      <c r="C618" s="56">
        <f t="shared" si="59"/>
        <v>0</v>
      </c>
      <c r="D618" s="56"/>
      <c r="E618" s="57">
        <f t="shared" si="56"/>
        <v>0</v>
      </c>
      <c r="F618" s="27" t="str">
        <f t="shared" si="57"/>
        <v> </v>
      </c>
      <c r="K618" s="58">
        <v>2080709</v>
      </c>
      <c r="L618" s="59" t="s">
        <v>536</v>
      </c>
      <c r="M618" s="60"/>
    </row>
    <row r="619" ht="20.25" customHeight="1" spans="1:13">
      <c r="A619" s="34">
        <v>2080806</v>
      </c>
      <c r="B619" s="35" t="s">
        <v>547</v>
      </c>
      <c r="C619" s="56">
        <v>11</v>
      </c>
      <c r="D619" s="56">
        <v>12</v>
      </c>
      <c r="E619" s="57">
        <f t="shared" si="56"/>
        <v>1</v>
      </c>
      <c r="F619" s="27">
        <f t="shared" si="57"/>
        <v>9.09090909090909</v>
      </c>
      <c r="K619" s="58">
        <v>2080711</v>
      </c>
      <c r="L619" s="59" t="s">
        <v>537</v>
      </c>
      <c r="M619" s="60"/>
    </row>
    <row r="620" ht="20.25" customHeight="1" spans="1:13">
      <c r="A620" s="34">
        <v>2080899</v>
      </c>
      <c r="B620" s="35" t="s">
        <v>548</v>
      </c>
      <c r="C620" s="56">
        <v>125</v>
      </c>
      <c r="D620" s="56">
        <v>135</v>
      </c>
      <c r="E620" s="57">
        <f t="shared" si="56"/>
        <v>10</v>
      </c>
      <c r="F620" s="27">
        <f t="shared" si="57"/>
        <v>8</v>
      </c>
      <c r="K620" s="58">
        <v>2080712</v>
      </c>
      <c r="L620" s="59" t="s">
        <v>538</v>
      </c>
      <c r="M620" s="60"/>
    </row>
    <row r="621" ht="20.25" customHeight="1" spans="1:13">
      <c r="A621" s="36">
        <v>20809</v>
      </c>
      <c r="B621" s="36" t="s">
        <v>549</v>
      </c>
      <c r="C621" s="55">
        <f>SUM(C622:C627)</f>
        <v>106</v>
      </c>
      <c r="D621" s="55">
        <f>SUM(D622:D627)</f>
        <v>110</v>
      </c>
      <c r="E621" s="53">
        <f t="shared" si="56"/>
        <v>4</v>
      </c>
      <c r="F621" s="20">
        <f t="shared" si="57"/>
        <v>3.77358490566038</v>
      </c>
      <c r="K621" s="58">
        <v>2080713</v>
      </c>
      <c r="L621" s="59" t="s">
        <v>550</v>
      </c>
      <c r="M621" s="60"/>
    </row>
    <row r="622" ht="20.25" customHeight="1" spans="1:13">
      <c r="A622" s="34">
        <v>2080901</v>
      </c>
      <c r="B622" s="35" t="s">
        <v>551</v>
      </c>
      <c r="C622" s="56">
        <v>104</v>
      </c>
      <c r="D622" s="56">
        <v>108</v>
      </c>
      <c r="E622" s="57">
        <f t="shared" si="56"/>
        <v>4</v>
      </c>
      <c r="F622" s="27">
        <f t="shared" si="57"/>
        <v>3.84615384615385</v>
      </c>
      <c r="K622" s="58">
        <v>2080799</v>
      </c>
      <c r="L622" s="59" t="s">
        <v>540</v>
      </c>
      <c r="M622" s="60"/>
    </row>
    <row r="623" ht="20.25" hidden="1" customHeight="1" spans="1:13">
      <c r="A623" s="34">
        <v>2080902</v>
      </c>
      <c r="B623" s="35" t="s">
        <v>552</v>
      </c>
      <c r="C623" s="56">
        <f t="shared" ref="C622:C627" si="60">M633</f>
        <v>0</v>
      </c>
      <c r="D623" s="56"/>
      <c r="E623" s="57">
        <f t="shared" si="56"/>
        <v>0</v>
      </c>
      <c r="F623" s="27" t="str">
        <f t="shared" si="57"/>
        <v> </v>
      </c>
      <c r="K623" s="36">
        <v>20808</v>
      </c>
      <c r="L623" s="36" t="s">
        <v>541</v>
      </c>
      <c r="M623" s="19"/>
    </row>
    <row r="624" ht="20.25" hidden="1" customHeight="1" spans="1:13">
      <c r="A624" s="34">
        <v>2080903</v>
      </c>
      <c r="B624" s="35" t="s">
        <v>553</v>
      </c>
      <c r="C624" s="56">
        <f t="shared" si="60"/>
        <v>0</v>
      </c>
      <c r="D624" s="56"/>
      <c r="E624" s="57">
        <f t="shared" si="56"/>
        <v>0</v>
      </c>
      <c r="F624" s="27" t="str">
        <f t="shared" si="57"/>
        <v> </v>
      </c>
      <c r="K624" s="58">
        <v>2080801</v>
      </c>
      <c r="L624" s="59" t="s">
        <v>542</v>
      </c>
      <c r="M624" s="60"/>
    </row>
    <row r="625" ht="20.25" customHeight="1" spans="1:13">
      <c r="A625" s="34">
        <v>2080904</v>
      </c>
      <c r="B625" s="35" t="s">
        <v>554</v>
      </c>
      <c r="C625" s="56">
        <v>2</v>
      </c>
      <c r="D625" s="56">
        <v>2</v>
      </c>
      <c r="E625" s="57">
        <f t="shared" si="56"/>
        <v>0</v>
      </c>
      <c r="F625" s="27">
        <f t="shared" si="57"/>
        <v>0</v>
      </c>
      <c r="K625" s="58">
        <v>2080802</v>
      </c>
      <c r="L625" s="59" t="s">
        <v>543</v>
      </c>
      <c r="M625" s="60"/>
    </row>
    <row r="626" ht="20.25" hidden="1" customHeight="1" spans="1:13">
      <c r="A626" s="34">
        <v>2080905</v>
      </c>
      <c r="B626" s="35" t="s">
        <v>555</v>
      </c>
      <c r="C626" s="56">
        <f t="shared" si="60"/>
        <v>0</v>
      </c>
      <c r="D626" s="56"/>
      <c r="E626" s="57">
        <f t="shared" si="56"/>
        <v>0</v>
      </c>
      <c r="F626" s="27" t="str">
        <f t="shared" si="57"/>
        <v> </v>
      </c>
      <c r="K626" s="58">
        <v>2080803</v>
      </c>
      <c r="L626" s="59" t="s">
        <v>544</v>
      </c>
      <c r="M626" s="60"/>
    </row>
    <row r="627" ht="20.25" hidden="1" customHeight="1" spans="1:13">
      <c r="A627" s="34">
        <v>2080999</v>
      </c>
      <c r="B627" s="35" t="s">
        <v>556</v>
      </c>
      <c r="C627" s="56">
        <f t="shared" si="60"/>
        <v>0</v>
      </c>
      <c r="D627" s="56"/>
      <c r="E627" s="57">
        <f t="shared" si="56"/>
        <v>0</v>
      </c>
      <c r="F627" s="27" t="str">
        <f t="shared" si="57"/>
        <v> </v>
      </c>
      <c r="K627" s="58">
        <v>2080804</v>
      </c>
      <c r="L627" s="59" t="s">
        <v>545</v>
      </c>
      <c r="M627" s="60"/>
    </row>
    <row r="628" ht="20.25" customHeight="1" spans="1:13">
      <c r="A628" s="36">
        <v>20810</v>
      </c>
      <c r="B628" s="36" t="s">
        <v>557</v>
      </c>
      <c r="C628" s="55">
        <f>SUM(C629:C635)</f>
        <v>70</v>
      </c>
      <c r="D628" s="55">
        <f>SUM(D629:D635)</f>
        <v>74</v>
      </c>
      <c r="E628" s="53">
        <f t="shared" si="56"/>
        <v>4</v>
      </c>
      <c r="F628" s="20">
        <f t="shared" si="57"/>
        <v>5.71428571428571</v>
      </c>
      <c r="K628" s="58">
        <v>2080805</v>
      </c>
      <c r="L628" s="59" t="s">
        <v>546</v>
      </c>
      <c r="M628" s="60"/>
    </row>
    <row r="629" ht="20.25" customHeight="1" spans="1:13">
      <c r="A629" s="34">
        <v>2081001</v>
      </c>
      <c r="B629" s="35" t="s">
        <v>558</v>
      </c>
      <c r="C629" s="56">
        <v>2</v>
      </c>
      <c r="D629" s="56">
        <v>2</v>
      </c>
      <c r="E629" s="57">
        <f t="shared" si="56"/>
        <v>0</v>
      </c>
      <c r="F629" s="27">
        <f t="shared" si="57"/>
        <v>0</v>
      </c>
      <c r="K629" s="58">
        <v>2080806</v>
      </c>
      <c r="L629" s="59" t="s">
        <v>547</v>
      </c>
      <c r="M629" s="60"/>
    </row>
    <row r="630" ht="20.25" customHeight="1" spans="1:13">
      <c r="A630" s="34">
        <v>2081002</v>
      </c>
      <c r="B630" s="35" t="s">
        <v>559</v>
      </c>
      <c r="C630" s="56">
        <v>52</v>
      </c>
      <c r="D630" s="56">
        <v>55</v>
      </c>
      <c r="E630" s="57">
        <f t="shared" si="56"/>
        <v>3</v>
      </c>
      <c r="F630" s="27">
        <f t="shared" si="57"/>
        <v>5.76923076923077</v>
      </c>
      <c r="K630" s="58">
        <v>2080899</v>
      </c>
      <c r="L630" s="59" t="s">
        <v>548</v>
      </c>
      <c r="M630" s="60"/>
    </row>
    <row r="631" ht="20.25" hidden="1" customHeight="1" spans="1:13">
      <c r="A631" s="34">
        <v>2081003</v>
      </c>
      <c r="B631" s="35" t="s">
        <v>560</v>
      </c>
      <c r="C631" s="56">
        <f t="shared" ref="C629:C635" si="61">M641</f>
        <v>0</v>
      </c>
      <c r="D631" s="56"/>
      <c r="E631" s="57">
        <f t="shared" si="56"/>
        <v>0</v>
      </c>
      <c r="F631" s="27" t="str">
        <f t="shared" si="57"/>
        <v> </v>
      </c>
      <c r="K631" s="36">
        <v>20809</v>
      </c>
      <c r="L631" s="36" t="s">
        <v>549</v>
      </c>
      <c r="M631" s="19"/>
    </row>
    <row r="632" ht="20.25" customHeight="1" spans="1:13">
      <c r="A632" s="34">
        <v>2081004</v>
      </c>
      <c r="B632" s="35" t="s">
        <v>561</v>
      </c>
      <c r="C632" s="56">
        <v>16</v>
      </c>
      <c r="D632" s="56">
        <v>17</v>
      </c>
      <c r="E632" s="57">
        <f t="shared" si="56"/>
        <v>1</v>
      </c>
      <c r="F632" s="27">
        <f t="shared" si="57"/>
        <v>6.25</v>
      </c>
      <c r="K632" s="58">
        <v>2080901</v>
      </c>
      <c r="L632" s="59" t="s">
        <v>551</v>
      </c>
      <c r="M632" s="60"/>
    </row>
    <row r="633" ht="20.25" hidden="1" customHeight="1" spans="1:13">
      <c r="A633" s="34">
        <v>2081005</v>
      </c>
      <c r="B633" s="35" t="s">
        <v>562</v>
      </c>
      <c r="C633" s="56">
        <f t="shared" si="61"/>
        <v>0</v>
      </c>
      <c r="D633" s="56"/>
      <c r="E633" s="57">
        <f t="shared" si="56"/>
        <v>0</v>
      </c>
      <c r="F633" s="27" t="str">
        <f t="shared" si="57"/>
        <v> </v>
      </c>
      <c r="K633" s="58">
        <v>2080902</v>
      </c>
      <c r="L633" s="59" t="s">
        <v>552</v>
      </c>
      <c r="M633" s="60"/>
    </row>
    <row r="634" ht="20.25" hidden="1" customHeight="1" spans="1:13">
      <c r="A634" s="34">
        <v>2081006</v>
      </c>
      <c r="B634" s="35" t="s">
        <v>563</v>
      </c>
      <c r="C634" s="56">
        <f t="shared" si="61"/>
        <v>0</v>
      </c>
      <c r="D634" s="56"/>
      <c r="E634" s="57">
        <f t="shared" si="56"/>
        <v>0</v>
      </c>
      <c r="F634" s="27" t="str">
        <f t="shared" si="57"/>
        <v> </v>
      </c>
      <c r="K634" s="58">
        <v>2080903</v>
      </c>
      <c r="L634" s="59" t="s">
        <v>553</v>
      </c>
      <c r="M634" s="60"/>
    </row>
    <row r="635" ht="20.25" hidden="1" customHeight="1" spans="1:13">
      <c r="A635" s="34">
        <v>2081099</v>
      </c>
      <c r="B635" s="35" t="s">
        <v>564</v>
      </c>
      <c r="C635" s="56">
        <f t="shared" si="61"/>
        <v>0</v>
      </c>
      <c r="D635" s="56"/>
      <c r="E635" s="57">
        <f t="shared" si="56"/>
        <v>0</v>
      </c>
      <c r="F635" s="27" t="str">
        <f t="shared" si="57"/>
        <v> </v>
      </c>
      <c r="K635" s="58">
        <v>2080904</v>
      </c>
      <c r="L635" s="59" t="s">
        <v>554</v>
      </c>
      <c r="M635" s="60"/>
    </row>
    <row r="636" ht="20.25" customHeight="1" spans="1:13">
      <c r="A636" s="36">
        <v>20811</v>
      </c>
      <c r="B636" s="36" t="s">
        <v>565</v>
      </c>
      <c r="C636" s="55">
        <f>SUM(C637:C644)</f>
        <v>31</v>
      </c>
      <c r="D636" s="55">
        <f>SUM(D637:D644)</f>
        <v>33</v>
      </c>
      <c r="E636" s="53">
        <f t="shared" si="56"/>
        <v>2</v>
      </c>
      <c r="F636" s="20">
        <f t="shared" si="57"/>
        <v>6.45161290322581</v>
      </c>
      <c r="K636" s="58">
        <v>2080905</v>
      </c>
      <c r="L636" s="59" t="s">
        <v>555</v>
      </c>
      <c r="M636" s="60"/>
    </row>
    <row r="637" ht="20.25" hidden="1" customHeight="1" spans="1:13">
      <c r="A637" s="34">
        <v>2081101</v>
      </c>
      <c r="B637" s="35" t="s">
        <v>100</v>
      </c>
      <c r="C637" s="56">
        <f t="shared" ref="C637:C644" si="62">M647</f>
        <v>0</v>
      </c>
      <c r="D637" s="56"/>
      <c r="E637" s="57">
        <f t="shared" si="56"/>
        <v>0</v>
      </c>
      <c r="F637" s="27" t="str">
        <f t="shared" si="57"/>
        <v> </v>
      </c>
      <c r="K637" s="58">
        <v>2080999</v>
      </c>
      <c r="L637" s="59" t="s">
        <v>556</v>
      </c>
      <c r="M637" s="60"/>
    </row>
    <row r="638" ht="20.25" hidden="1" customHeight="1" spans="1:13">
      <c r="A638" s="34">
        <v>2081102</v>
      </c>
      <c r="B638" s="35" t="s">
        <v>101</v>
      </c>
      <c r="C638" s="56">
        <f t="shared" si="62"/>
        <v>0</v>
      </c>
      <c r="D638" s="56"/>
      <c r="E638" s="57">
        <f t="shared" si="56"/>
        <v>0</v>
      </c>
      <c r="F638" s="27" t="str">
        <f t="shared" si="57"/>
        <v> </v>
      </c>
      <c r="K638" s="36">
        <v>20810</v>
      </c>
      <c r="L638" s="36" t="s">
        <v>557</v>
      </c>
      <c r="M638" s="19"/>
    </row>
    <row r="639" ht="20.25" hidden="1" customHeight="1" spans="1:13">
      <c r="A639" s="34">
        <v>2081103</v>
      </c>
      <c r="B639" s="35" t="s">
        <v>102</v>
      </c>
      <c r="C639" s="56">
        <f t="shared" si="62"/>
        <v>0</v>
      </c>
      <c r="D639" s="56"/>
      <c r="E639" s="57">
        <f t="shared" si="56"/>
        <v>0</v>
      </c>
      <c r="F639" s="27" t="str">
        <f t="shared" si="57"/>
        <v> </v>
      </c>
      <c r="K639" s="58">
        <v>2081001</v>
      </c>
      <c r="L639" s="59" t="s">
        <v>558</v>
      </c>
      <c r="M639" s="60"/>
    </row>
    <row r="640" ht="20.25" hidden="1" customHeight="1" spans="1:13">
      <c r="A640" s="34">
        <v>2081104</v>
      </c>
      <c r="B640" s="35" t="s">
        <v>566</v>
      </c>
      <c r="C640" s="56">
        <f t="shared" si="62"/>
        <v>0</v>
      </c>
      <c r="D640" s="56"/>
      <c r="E640" s="57">
        <f t="shared" si="56"/>
        <v>0</v>
      </c>
      <c r="F640" s="27" t="str">
        <f t="shared" si="57"/>
        <v> </v>
      </c>
      <c r="K640" s="58">
        <v>2081002</v>
      </c>
      <c r="L640" s="59" t="s">
        <v>559</v>
      </c>
      <c r="M640" s="60"/>
    </row>
    <row r="641" ht="20.25" customHeight="1" spans="1:13">
      <c r="A641" s="34">
        <v>2081105</v>
      </c>
      <c r="B641" s="35" t="s">
        <v>567</v>
      </c>
      <c r="C641" s="56">
        <v>30</v>
      </c>
      <c r="D641" s="56">
        <v>32</v>
      </c>
      <c r="E641" s="57">
        <f t="shared" si="56"/>
        <v>2</v>
      </c>
      <c r="F641" s="27">
        <f t="shared" si="57"/>
        <v>6.66666666666667</v>
      </c>
      <c r="K641" s="58">
        <v>2081003</v>
      </c>
      <c r="L641" s="59" t="s">
        <v>560</v>
      </c>
      <c r="M641" s="60"/>
    </row>
    <row r="642" ht="20.25" hidden="1" customHeight="1" spans="1:13">
      <c r="A642" s="34">
        <v>2081106</v>
      </c>
      <c r="B642" s="35" t="s">
        <v>568</v>
      </c>
      <c r="C642" s="56">
        <f t="shared" si="62"/>
        <v>0</v>
      </c>
      <c r="D642" s="56"/>
      <c r="E642" s="57">
        <f t="shared" si="56"/>
        <v>0</v>
      </c>
      <c r="F642" s="27" t="str">
        <f t="shared" si="57"/>
        <v> </v>
      </c>
      <c r="K642" s="58">
        <v>2081004</v>
      </c>
      <c r="L642" s="59" t="s">
        <v>561</v>
      </c>
      <c r="M642" s="60"/>
    </row>
    <row r="643" ht="20.25" hidden="1" customHeight="1" spans="1:13">
      <c r="A643" s="34">
        <v>2081107</v>
      </c>
      <c r="B643" s="35" t="s">
        <v>569</v>
      </c>
      <c r="C643" s="56">
        <f t="shared" si="62"/>
        <v>0</v>
      </c>
      <c r="D643" s="56"/>
      <c r="E643" s="57">
        <f t="shared" si="56"/>
        <v>0</v>
      </c>
      <c r="F643" s="27" t="str">
        <f t="shared" si="57"/>
        <v> </v>
      </c>
      <c r="K643" s="58">
        <v>2081005</v>
      </c>
      <c r="L643" s="59" t="s">
        <v>562</v>
      </c>
      <c r="M643" s="60"/>
    </row>
    <row r="644" ht="20.25" customHeight="1" spans="1:13">
      <c r="A644" s="34">
        <v>2081199</v>
      </c>
      <c r="B644" s="35" t="s">
        <v>570</v>
      </c>
      <c r="C644" s="56">
        <v>1</v>
      </c>
      <c r="D644" s="56">
        <v>1</v>
      </c>
      <c r="E644" s="57">
        <f t="shared" si="56"/>
        <v>0</v>
      </c>
      <c r="F644" s="27">
        <f t="shared" si="57"/>
        <v>0</v>
      </c>
      <c r="K644" s="58">
        <v>2081006</v>
      </c>
      <c r="L644" s="59" t="s">
        <v>563</v>
      </c>
      <c r="M644" s="60"/>
    </row>
    <row r="645" ht="20.25" hidden="1" customHeight="1" spans="1:13">
      <c r="A645" s="36">
        <v>20816</v>
      </c>
      <c r="B645" s="36" t="s">
        <v>571</v>
      </c>
      <c r="C645" s="55">
        <f>SUM(C646:C649)</f>
        <v>0</v>
      </c>
      <c r="D645" s="55">
        <f>SUM(D646:D649)</f>
        <v>0</v>
      </c>
      <c r="E645" s="53">
        <f t="shared" si="56"/>
        <v>0</v>
      </c>
      <c r="F645" s="20" t="str">
        <f t="shared" si="57"/>
        <v> </v>
      </c>
      <c r="K645" s="58">
        <v>2081099</v>
      </c>
      <c r="L645" s="59" t="s">
        <v>564</v>
      </c>
      <c r="M645" s="60"/>
    </row>
    <row r="646" ht="20.25" hidden="1" customHeight="1" spans="1:13">
      <c r="A646" s="34">
        <v>2081601</v>
      </c>
      <c r="B646" s="35" t="s">
        <v>100</v>
      </c>
      <c r="C646" s="56">
        <f>M656</f>
        <v>0</v>
      </c>
      <c r="D646" s="56"/>
      <c r="E646" s="57">
        <f t="shared" si="56"/>
        <v>0</v>
      </c>
      <c r="F646" s="27" t="str">
        <f t="shared" si="57"/>
        <v> </v>
      </c>
      <c r="K646" s="36">
        <v>20811</v>
      </c>
      <c r="L646" s="36" t="s">
        <v>565</v>
      </c>
      <c r="M646" s="19"/>
    </row>
    <row r="647" ht="20.25" hidden="1" customHeight="1" spans="1:13">
      <c r="A647" s="34">
        <v>2081602</v>
      </c>
      <c r="B647" s="35" t="s">
        <v>101</v>
      </c>
      <c r="C647" s="56">
        <f>M657</f>
        <v>0</v>
      </c>
      <c r="D647" s="56"/>
      <c r="E647" s="57">
        <f t="shared" ref="E647:E710" si="63">D647-C647</f>
        <v>0</v>
      </c>
      <c r="F647" s="27" t="str">
        <f t="shared" ref="F647:F710" si="64">IF(C647&lt;&gt;0,E647/C647*100," ")</f>
        <v> </v>
      </c>
      <c r="K647" s="58">
        <v>2081101</v>
      </c>
      <c r="L647" s="59" t="s">
        <v>100</v>
      </c>
      <c r="M647" s="60"/>
    </row>
    <row r="648" ht="20.25" hidden="1" customHeight="1" spans="1:13">
      <c r="A648" s="34">
        <v>2081603</v>
      </c>
      <c r="B648" s="35" t="s">
        <v>102</v>
      </c>
      <c r="C648" s="56">
        <f>M658</f>
        <v>0</v>
      </c>
      <c r="D648" s="56"/>
      <c r="E648" s="57">
        <f t="shared" si="63"/>
        <v>0</v>
      </c>
      <c r="F648" s="27" t="str">
        <f t="shared" si="64"/>
        <v> </v>
      </c>
      <c r="K648" s="58">
        <v>2081102</v>
      </c>
      <c r="L648" s="59" t="s">
        <v>101</v>
      </c>
      <c r="M648" s="60"/>
    </row>
    <row r="649" ht="20.25" hidden="1" customHeight="1" spans="1:13">
      <c r="A649" s="34">
        <v>2081699</v>
      </c>
      <c r="B649" s="35" t="s">
        <v>572</v>
      </c>
      <c r="C649" s="56">
        <f>M659</f>
        <v>0</v>
      </c>
      <c r="D649" s="56"/>
      <c r="E649" s="57">
        <f t="shared" si="63"/>
        <v>0</v>
      </c>
      <c r="F649" s="27" t="str">
        <f t="shared" si="64"/>
        <v> </v>
      </c>
      <c r="K649" s="58">
        <v>2081103</v>
      </c>
      <c r="L649" s="59" t="s">
        <v>102</v>
      </c>
      <c r="M649" s="60"/>
    </row>
    <row r="650" ht="20.25" customHeight="1" spans="1:13">
      <c r="A650" s="36">
        <v>20819</v>
      </c>
      <c r="B650" s="36" t="s">
        <v>573</v>
      </c>
      <c r="C650" s="55">
        <f>SUM(C651:C652)</f>
        <v>322</v>
      </c>
      <c r="D650" s="55">
        <f>SUM(D651:D652)</f>
        <v>346</v>
      </c>
      <c r="E650" s="53">
        <f t="shared" si="63"/>
        <v>24</v>
      </c>
      <c r="F650" s="20">
        <f t="shared" si="64"/>
        <v>7.45341614906832</v>
      </c>
      <c r="K650" s="58">
        <v>2081104</v>
      </c>
      <c r="L650" s="59" t="s">
        <v>566</v>
      </c>
      <c r="M650" s="60"/>
    </row>
    <row r="651" ht="20.25" customHeight="1" spans="1:13">
      <c r="A651" s="34">
        <v>2081901</v>
      </c>
      <c r="B651" s="35" t="s">
        <v>574</v>
      </c>
      <c r="C651" s="56">
        <v>15</v>
      </c>
      <c r="D651" s="56">
        <v>16</v>
      </c>
      <c r="E651" s="57">
        <f t="shared" si="63"/>
        <v>1</v>
      </c>
      <c r="F651" s="27">
        <f t="shared" si="64"/>
        <v>6.66666666666667</v>
      </c>
      <c r="K651" s="58">
        <v>2081105</v>
      </c>
      <c r="L651" s="59" t="s">
        <v>567</v>
      </c>
      <c r="M651" s="60"/>
    </row>
    <row r="652" ht="20.25" customHeight="1" spans="1:13">
      <c r="A652" s="34">
        <v>2081902</v>
      </c>
      <c r="B652" s="35" t="s">
        <v>575</v>
      </c>
      <c r="C652" s="56">
        <v>307</v>
      </c>
      <c r="D652" s="56">
        <v>330</v>
      </c>
      <c r="E652" s="57">
        <f t="shared" si="63"/>
        <v>23</v>
      </c>
      <c r="F652" s="27">
        <f t="shared" si="64"/>
        <v>7.49185667752443</v>
      </c>
      <c r="K652" s="58">
        <v>2081106</v>
      </c>
      <c r="L652" s="59" t="s">
        <v>568</v>
      </c>
      <c r="M652" s="60"/>
    </row>
    <row r="653" ht="20.25" customHeight="1" spans="1:13">
      <c r="A653" s="36">
        <v>20820</v>
      </c>
      <c r="B653" s="36" t="s">
        <v>576</v>
      </c>
      <c r="C653" s="55">
        <f>SUM(C654:C655)</f>
        <v>5</v>
      </c>
      <c r="D653" s="55">
        <f>SUM(D654:D655)</f>
        <v>6</v>
      </c>
      <c r="E653" s="53">
        <f t="shared" si="63"/>
        <v>1</v>
      </c>
      <c r="F653" s="20">
        <f t="shared" si="64"/>
        <v>20</v>
      </c>
      <c r="K653" s="58">
        <v>2081107</v>
      </c>
      <c r="L653" s="59" t="s">
        <v>569</v>
      </c>
      <c r="M653" s="60"/>
    </row>
    <row r="654" ht="20.25" customHeight="1" spans="1:13">
      <c r="A654" s="34">
        <v>2082001</v>
      </c>
      <c r="B654" s="35" t="s">
        <v>577</v>
      </c>
      <c r="C654" s="56">
        <v>5</v>
      </c>
      <c r="D654" s="56">
        <v>6</v>
      </c>
      <c r="E654" s="57">
        <f t="shared" si="63"/>
        <v>1</v>
      </c>
      <c r="F654" s="27">
        <f t="shared" si="64"/>
        <v>20</v>
      </c>
      <c r="K654" s="58">
        <v>2081199</v>
      </c>
      <c r="L654" s="59" t="s">
        <v>570</v>
      </c>
      <c r="M654" s="60"/>
    </row>
    <row r="655" ht="20.25" hidden="1" customHeight="1" spans="1:13">
      <c r="A655" s="34">
        <v>2082002</v>
      </c>
      <c r="B655" s="35" t="s">
        <v>578</v>
      </c>
      <c r="C655" s="56">
        <f>M665</f>
        <v>0</v>
      </c>
      <c r="D655" s="56"/>
      <c r="E655" s="57">
        <f t="shared" si="63"/>
        <v>0</v>
      </c>
      <c r="F655" s="27" t="str">
        <f t="shared" si="64"/>
        <v> </v>
      </c>
      <c r="K655" s="36">
        <v>20816</v>
      </c>
      <c r="L655" s="36" t="s">
        <v>571</v>
      </c>
      <c r="M655" s="19"/>
    </row>
    <row r="656" ht="20.25" customHeight="1" spans="1:13">
      <c r="A656" s="36">
        <v>20821</v>
      </c>
      <c r="B656" s="36" t="s">
        <v>579</v>
      </c>
      <c r="C656" s="55">
        <f>SUM(C657:C658)</f>
        <v>210</v>
      </c>
      <c r="D656" s="55">
        <f>SUM(D657:D658)</f>
        <v>232</v>
      </c>
      <c r="E656" s="53">
        <f t="shared" si="63"/>
        <v>22</v>
      </c>
      <c r="F656" s="20">
        <f t="shared" si="64"/>
        <v>10.4761904761905</v>
      </c>
      <c r="K656" s="58">
        <v>2081601</v>
      </c>
      <c r="L656" s="59" t="s">
        <v>100</v>
      </c>
      <c r="M656" s="60"/>
    </row>
    <row r="657" ht="20.25" customHeight="1" spans="1:13">
      <c r="A657" s="34">
        <v>2082101</v>
      </c>
      <c r="B657" s="35" t="s">
        <v>580</v>
      </c>
      <c r="C657" s="56">
        <v>6</v>
      </c>
      <c r="D657" s="56">
        <v>7</v>
      </c>
      <c r="E657" s="57">
        <f t="shared" si="63"/>
        <v>1</v>
      </c>
      <c r="F657" s="27">
        <f t="shared" si="64"/>
        <v>16.6666666666667</v>
      </c>
      <c r="K657" s="58">
        <v>2081602</v>
      </c>
      <c r="L657" s="59" t="s">
        <v>101</v>
      </c>
      <c r="M657" s="60"/>
    </row>
    <row r="658" ht="20.25" customHeight="1" spans="1:13">
      <c r="A658" s="34">
        <v>2082102</v>
      </c>
      <c r="B658" s="35" t="s">
        <v>581</v>
      </c>
      <c r="C658" s="56">
        <v>204</v>
      </c>
      <c r="D658" s="56">
        <v>225</v>
      </c>
      <c r="E658" s="57">
        <f t="shared" si="63"/>
        <v>21</v>
      </c>
      <c r="F658" s="27">
        <f t="shared" si="64"/>
        <v>10.2941176470588</v>
      </c>
      <c r="K658" s="58">
        <v>2081603</v>
      </c>
      <c r="L658" s="59" t="s">
        <v>102</v>
      </c>
      <c r="M658" s="60"/>
    </row>
    <row r="659" ht="20.25" hidden="1" customHeight="1" spans="1:13">
      <c r="A659" s="34">
        <v>20824</v>
      </c>
      <c r="B659" s="36" t="s">
        <v>582</v>
      </c>
      <c r="C659" s="55">
        <f>SUM(C660:C661)</f>
        <v>0</v>
      </c>
      <c r="D659" s="55">
        <f>SUM(D660:D661)</f>
        <v>0</v>
      </c>
      <c r="E659" s="53">
        <f t="shared" si="63"/>
        <v>0</v>
      </c>
      <c r="F659" s="20" t="str">
        <f t="shared" si="64"/>
        <v> </v>
      </c>
      <c r="K659" s="58">
        <v>2081699</v>
      </c>
      <c r="L659" s="59" t="s">
        <v>572</v>
      </c>
      <c r="M659" s="60"/>
    </row>
    <row r="660" ht="20.25" hidden="1" customHeight="1" spans="1:13">
      <c r="A660" s="34">
        <v>2082401</v>
      </c>
      <c r="B660" s="35" t="s">
        <v>583</v>
      </c>
      <c r="C660" s="61">
        <f>M670</f>
        <v>0</v>
      </c>
      <c r="D660" s="61"/>
      <c r="E660" s="57">
        <f t="shared" si="63"/>
        <v>0</v>
      </c>
      <c r="F660" s="27" t="str">
        <f t="shared" si="64"/>
        <v> </v>
      </c>
      <c r="K660" s="36">
        <v>20819</v>
      </c>
      <c r="L660" s="36" t="s">
        <v>573</v>
      </c>
      <c r="M660" s="19"/>
    </row>
    <row r="661" ht="20.25" hidden="1" customHeight="1" spans="1:13">
      <c r="A661" s="34">
        <v>2082402</v>
      </c>
      <c r="B661" s="35" t="s">
        <v>584</v>
      </c>
      <c r="C661" s="61">
        <f>M671</f>
        <v>0</v>
      </c>
      <c r="D661" s="61"/>
      <c r="E661" s="57">
        <f t="shared" si="63"/>
        <v>0</v>
      </c>
      <c r="F661" s="27" t="str">
        <f t="shared" si="64"/>
        <v> </v>
      </c>
      <c r="K661" s="58">
        <v>2081901</v>
      </c>
      <c r="L661" s="59" t="s">
        <v>574</v>
      </c>
      <c r="M661" s="60"/>
    </row>
    <row r="662" ht="20.25" hidden="1" customHeight="1" spans="1:13">
      <c r="A662" s="36">
        <v>20825</v>
      </c>
      <c r="B662" s="36" t="s">
        <v>585</v>
      </c>
      <c r="C662" s="55">
        <f>SUM(C663:C664)</f>
        <v>0</v>
      </c>
      <c r="D662" s="55">
        <f>SUM(D663:D664)</f>
        <v>0</v>
      </c>
      <c r="E662" s="53">
        <f t="shared" si="63"/>
        <v>0</v>
      </c>
      <c r="F662" s="20" t="str">
        <f t="shared" si="64"/>
        <v> </v>
      </c>
      <c r="K662" s="58">
        <v>2081902</v>
      </c>
      <c r="L662" s="59" t="s">
        <v>575</v>
      </c>
      <c r="M662" s="60"/>
    </row>
    <row r="663" ht="20.25" hidden="1" customHeight="1" spans="1:13">
      <c r="A663" s="34">
        <v>2082501</v>
      </c>
      <c r="B663" s="35" t="s">
        <v>586</v>
      </c>
      <c r="C663" s="56">
        <f>M673</f>
        <v>0</v>
      </c>
      <c r="D663" s="56"/>
      <c r="E663" s="57">
        <f t="shared" si="63"/>
        <v>0</v>
      </c>
      <c r="F663" s="27" t="str">
        <f t="shared" si="64"/>
        <v> </v>
      </c>
      <c r="K663" s="36">
        <v>20820</v>
      </c>
      <c r="L663" s="36" t="s">
        <v>576</v>
      </c>
      <c r="M663" s="19"/>
    </row>
    <row r="664" ht="20.25" hidden="1" customHeight="1" spans="1:13">
      <c r="A664" s="34">
        <v>2082502</v>
      </c>
      <c r="B664" s="35" t="s">
        <v>587</v>
      </c>
      <c r="C664" s="56">
        <f>M674</f>
        <v>0</v>
      </c>
      <c r="D664" s="56"/>
      <c r="E664" s="57">
        <f t="shared" si="63"/>
        <v>0</v>
      </c>
      <c r="F664" s="27" t="str">
        <f t="shared" si="64"/>
        <v> </v>
      </c>
      <c r="K664" s="58">
        <v>2082001</v>
      </c>
      <c r="L664" s="59" t="s">
        <v>577</v>
      </c>
      <c r="M664" s="60"/>
    </row>
    <row r="665" ht="20.25" customHeight="1" spans="1:13">
      <c r="A665" s="36">
        <v>20826</v>
      </c>
      <c r="B665" s="36" t="s">
        <v>588</v>
      </c>
      <c r="C665" s="55">
        <f>SUM(C666:C668)</f>
        <v>584</v>
      </c>
      <c r="D665" s="55">
        <f>SUM(D666:D668)</f>
        <v>638</v>
      </c>
      <c r="E665" s="53">
        <f t="shared" si="63"/>
        <v>54</v>
      </c>
      <c r="F665" s="20">
        <f t="shared" si="64"/>
        <v>9.24657534246575</v>
      </c>
      <c r="K665" s="58">
        <v>2082002</v>
      </c>
      <c r="L665" s="59" t="s">
        <v>578</v>
      </c>
      <c r="M665" s="60"/>
    </row>
    <row r="666" ht="32" hidden="1" customHeight="1" spans="1:13">
      <c r="A666" s="34">
        <v>2082601</v>
      </c>
      <c r="B666" s="35" t="s">
        <v>589</v>
      </c>
      <c r="C666" s="61">
        <f>M676</f>
        <v>0</v>
      </c>
      <c r="D666" s="61"/>
      <c r="E666" s="57">
        <f t="shared" si="63"/>
        <v>0</v>
      </c>
      <c r="F666" s="27" t="str">
        <f t="shared" si="64"/>
        <v> </v>
      </c>
      <c r="K666" s="36">
        <v>20821</v>
      </c>
      <c r="L666" s="36" t="s">
        <v>579</v>
      </c>
      <c r="M666" s="19"/>
    </row>
    <row r="667" ht="34" customHeight="1" spans="1:13">
      <c r="A667" s="34">
        <v>2082602</v>
      </c>
      <c r="B667" s="35" t="s">
        <v>590</v>
      </c>
      <c r="C667" s="61">
        <v>584</v>
      </c>
      <c r="D667" s="61">
        <v>638</v>
      </c>
      <c r="E667" s="57">
        <f t="shared" si="63"/>
        <v>54</v>
      </c>
      <c r="F667" s="27">
        <f t="shared" si="64"/>
        <v>9.24657534246575</v>
      </c>
      <c r="K667" s="58">
        <v>2082101</v>
      </c>
      <c r="L667" s="59" t="s">
        <v>580</v>
      </c>
      <c r="M667" s="60"/>
    </row>
    <row r="668" ht="20.25" hidden="1" customHeight="1" spans="1:13">
      <c r="A668" s="34">
        <v>2082699</v>
      </c>
      <c r="B668" s="35" t="s">
        <v>591</v>
      </c>
      <c r="C668" s="61">
        <f>M678</f>
        <v>0</v>
      </c>
      <c r="D668" s="61"/>
      <c r="E668" s="57">
        <f t="shared" si="63"/>
        <v>0</v>
      </c>
      <c r="F668" s="27" t="str">
        <f t="shared" si="64"/>
        <v> </v>
      </c>
      <c r="K668" s="58">
        <v>2082102</v>
      </c>
      <c r="L668" s="59" t="s">
        <v>581</v>
      </c>
      <c r="M668" s="60"/>
    </row>
    <row r="669" ht="20.25" hidden="1" customHeight="1" spans="1:13">
      <c r="A669" s="34">
        <v>20827</v>
      </c>
      <c r="B669" s="36" t="s">
        <v>592</v>
      </c>
      <c r="C669" s="62">
        <f>SUM(C670:C672)</f>
        <v>0</v>
      </c>
      <c r="D669" s="62">
        <f>SUM(D670:D672)</f>
        <v>0</v>
      </c>
      <c r="E669" s="53">
        <f t="shared" si="63"/>
        <v>0</v>
      </c>
      <c r="F669" s="20" t="str">
        <f t="shared" si="64"/>
        <v> </v>
      </c>
      <c r="K669" s="34">
        <v>20824</v>
      </c>
      <c r="L669" s="36" t="s">
        <v>582</v>
      </c>
      <c r="M669" s="19"/>
    </row>
    <row r="670" ht="20.25" hidden="1" customHeight="1" spans="1:13">
      <c r="A670" s="34">
        <v>2082701</v>
      </c>
      <c r="B670" s="35" t="s">
        <v>593</v>
      </c>
      <c r="C670" s="61">
        <f>M680</f>
        <v>0</v>
      </c>
      <c r="D670" s="61"/>
      <c r="E670" s="57">
        <f t="shared" si="63"/>
        <v>0</v>
      </c>
      <c r="F670" s="27" t="str">
        <f t="shared" si="64"/>
        <v> </v>
      </c>
      <c r="K670" s="58">
        <v>2082401</v>
      </c>
      <c r="L670" s="59" t="s">
        <v>583</v>
      </c>
      <c r="M670" s="60"/>
    </row>
    <row r="671" ht="20.25" hidden="1" customHeight="1" spans="1:13">
      <c r="A671" s="34">
        <v>2082702</v>
      </c>
      <c r="B671" s="35" t="s">
        <v>594</v>
      </c>
      <c r="C671" s="61">
        <f>M681</f>
        <v>0</v>
      </c>
      <c r="D671" s="61"/>
      <c r="E671" s="57">
        <f t="shared" si="63"/>
        <v>0</v>
      </c>
      <c r="F671" s="27" t="str">
        <f t="shared" si="64"/>
        <v> </v>
      </c>
      <c r="K671" s="58">
        <v>2082402</v>
      </c>
      <c r="L671" s="59" t="s">
        <v>584</v>
      </c>
      <c r="M671" s="60"/>
    </row>
    <row r="672" ht="20.25" hidden="1" customHeight="1" spans="1:13">
      <c r="A672" s="34">
        <v>2082799</v>
      </c>
      <c r="B672" s="35" t="s">
        <v>595</v>
      </c>
      <c r="C672" s="61">
        <f>M683</f>
        <v>0</v>
      </c>
      <c r="D672" s="61"/>
      <c r="E672" s="57">
        <f t="shared" si="63"/>
        <v>0</v>
      </c>
      <c r="F672" s="27" t="str">
        <f t="shared" si="64"/>
        <v> </v>
      </c>
      <c r="K672" s="36">
        <v>20825</v>
      </c>
      <c r="L672" s="36" t="s">
        <v>585</v>
      </c>
      <c r="M672" s="19"/>
    </row>
    <row r="673" ht="20.25" customHeight="1" spans="1:13">
      <c r="A673" s="36">
        <v>20828</v>
      </c>
      <c r="B673" s="36" t="s">
        <v>596</v>
      </c>
      <c r="C673" s="55">
        <f>SUM(C674:C680)</f>
        <v>3</v>
      </c>
      <c r="D673" s="55">
        <f>SUM(D674:D680)</f>
        <v>3</v>
      </c>
      <c r="E673" s="53">
        <f t="shared" si="63"/>
        <v>0</v>
      </c>
      <c r="F673" s="20">
        <f t="shared" si="64"/>
        <v>0</v>
      </c>
      <c r="K673" s="58">
        <v>2082501</v>
      </c>
      <c r="L673" s="59" t="s">
        <v>586</v>
      </c>
      <c r="M673" s="60"/>
    </row>
    <row r="674" ht="20.25" hidden="1" customHeight="1" spans="1:13">
      <c r="A674" s="34">
        <v>2082801</v>
      </c>
      <c r="B674" s="35" t="s">
        <v>100</v>
      </c>
      <c r="C674" s="61">
        <f t="shared" ref="C674:C680" si="65">M685</f>
        <v>0</v>
      </c>
      <c r="D674" s="61"/>
      <c r="E674" s="53">
        <f t="shared" si="63"/>
        <v>0</v>
      </c>
      <c r="F674" s="20" t="str">
        <f t="shared" si="64"/>
        <v> </v>
      </c>
      <c r="K674" s="58">
        <v>2082502</v>
      </c>
      <c r="L674" s="59" t="s">
        <v>587</v>
      </c>
      <c r="M674" s="60"/>
    </row>
    <row r="675" ht="20.25" hidden="1" customHeight="1" spans="1:13">
      <c r="A675" s="34">
        <v>2082802</v>
      </c>
      <c r="B675" s="35" t="s">
        <v>101</v>
      </c>
      <c r="C675" s="61">
        <f t="shared" si="65"/>
        <v>0</v>
      </c>
      <c r="D675" s="61"/>
      <c r="E675" s="57">
        <f t="shared" si="63"/>
        <v>0</v>
      </c>
      <c r="F675" s="27" t="str">
        <f t="shared" si="64"/>
        <v> </v>
      </c>
      <c r="K675" s="36">
        <v>20826</v>
      </c>
      <c r="L675" s="36" t="s">
        <v>588</v>
      </c>
      <c r="M675" s="19"/>
    </row>
    <row r="676" ht="20.25" hidden="1" customHeight="1" spans="1:13">
      <c r="A676" s="34">
        <v>2082803</v>
      </c>
      <c r="B676" s="35" t="s">
        <v>102</v>
      </c>
      <c r="C676" s="61">
        <f t="shared" si="65"/>
        <v>0</v>
      </c>
      <c r="D676" s="61"/>
      <c r="E676" s="57">
        <f t="shared" si="63"/>
        <v>0</v>
      </c>
      <c r="F676" s="27" t="str">
        <f t="shared" si="64"/>
        <v> </v>
      </c>
      <c r="K676" s="58">
        <v>2082601</v>
      </c>
      <c r="L676" s="59" t="s">
        <v>589</v>
      </c>
      <c r="M676" s="60"/>
    </row>
    <row r="677" ht="20.25" hidden="1" customHeight="1" spans="1:13">
      <c r="A677" s="34">
        <v>2082804</v>
      </c>
      <c r="B677" s="35" t="s">
        <v>597</v>
      </c>
      <c r="C677" s="61">
        <f t="shared" si="65"/>
        <v>0</v>
      </c>
      <c r="D677" s="61"/>
      <c r="E677" s="57">
        <f t="shared" si="63"/>
        <v>0</v>
      </c>
      <c r="F677" s="27" t="str">
        <f t="shared" si="64"/>
        <v> </v>
      </c>
      <c r="K677" s="58">
        <v>2082602</v>
      </c>
      <c r="L677" s="59" t="s">
        <v>590</v>
      </c>
      <c r="M677" s="60"/>
    </row>
    <row r="678" ht="20.25" hidden="1" customHeight="1" spans="1:13">
      <c r="A678" s="34">
        <v>2082805</v>
      </c>
      <c r="B678" s="35" t="s">
        <v>598</v>
      </c>
      <c r="C678" s="61">
        <f t="shared" si="65"/>
        <v>0</v>
      </c>
      <c r="D678" s="61"/>
      <c r="E678" s="57">
        <f t="shared" si="63"/>
        <v>0</v>
      </c>
      <c r="F678" s="27" t="str">
        <f t="shared" si="64"/>
        <v> </v>
      </c>
      <c r="K678" s="58">
        <v>2082699</v>
      </c>
      <c r="L678" s="59" t="s">
        <v>591</v>
      </c>
      <c r="M678" s="60"/>
    </row>
    <row r="679" ht="20.25" hidden="1" customHeight="1" spans="1:13">
      <c r="A679" s="34">
        <v>2082850</v>
      </c>
      <c r="B679" s="35" t="s">
        <v>109</v>
      </c>
      <c r="C679" s="61">
        <f t="shared" si="65"/>
        <v>0</v>
      </c>
      <c r="D679" s="61"/>
      <c r="E679" s="57">
        <f t="shared" si="63"/>
        <v>0</v>
      </c>
      <c r="F679" s="27" t="str">
        <f t="shared" si="64"/>
        <v> </v>
      </c>
      <c r="K679" s="34">
        <v>20827</v>
      </c>
      <c r="L679" s="36" t="s">
        <v>592</v>
      </c>
      <c r="M679" s="19"/>
    </row>
    <row r="680" ht="20.25" customHeight="1" spans="1:13">
      <c r="A680" s="34">
        <v>2082899</v>
      </c>
      <c r="B680" s="35" t="s">
        <v>599</v>
      </c>
      <c r="C680" s="61">
        <v>3</v>
      </c>
      <c r="D680" s="61">
        <v>3</v>
      </c>
      <c r="E680" s="57">
        <f t="shared" si="63"/>
        <v>0</v>
      </c>
      <c r="F680" s="27">
        <f t="shared" si="64"/>
        <v>0</v>
      </c>
      <c r="K680" s="58">
        <v>2082701</v>
      </c>
      <c r="L680" s="59" t="s">
        <v>593</v>
      </c>
      <c r="M680" s="60"/>
    </row>
    <row r="681" ht="20.25" hidden="1" customHeight="1" spans="1:13">
      <c r="A681" s="36">
        <v>20830</v>
      </c>
      <c r="B681" s="36" t="s">
        <v>600</v>
      </c>
      <c r="C681" s="55">
        <f>SUM(C682:C683)</f>
        <v>0</v>
      </c>
      <c r="D681" s="55">
        <f>SUM(D682:D683)</f>
        <v>0</v>
      </c>
      <c r="E681" s="53">
        <f t="shared" si="63"/>
        <v>0</v>
      </c>
      <c r="F681" s="20" t="str">
        <f t="shared" si="64"/>
        <v> </v>
      </c>
      <c r="K681" s="58">
        <v>2082702</v>
      </c>
      <c r="L681" s="59" t="s">
        <v>594</v>
      </c>
      <c r="M681" s="60"/>
    </row>
    <row r="682" ht="20.25" hidden="1" customHeight="1" spans="1:13">
      <c r="A682" s="34">
        <v>2083001</v>
      </c>
      <c r="B682" s="35" t="s">
        <v>601</v>
      </c>
      <c r="C682" s="56">
        <f>M693</f>
        <v>0</v>
      </c>
      <c r="D682" s="56"/>
      <c r="E682" s="57">
        <f t="shared" si="63"/>
        <v>0</v>
      </c>
      <c r="F682" s="27" t="str">
        <f t="shared" si="64"/>
        <v> </v>
      </c>
      <c r="K682" s="58">
        <v>2082703</v>
      </c>
      <c r="L682" s="59" t="s">
        <v>602</v>
      </c>
      <c r="M682" s="60"/>
    </row>
    <row r="683" ht="20.25" hidden="1" customHeight="1" spans="1:13">
      <c r="A683" s="34">
        <v>2083099</v>
      </c>
      <c r="B683" s="35" t="s">
        <v>603</v>
      </c>
      <c r="C683" s="56">
        <f>M694</f>
        <v>0</v>
      </c>
      <c r="D683" s="56"/>
      <c r="E683" s="57">
        <f t="shared" si="63"/>
        <v>0</v>
      </c>
      <c r="F683" s="27" t="str">
        <f t="shared" si="64"/>
        <v> </v>
      </c>
      <c r="K683" s="58">
        <v>2082799</v>
      </c>
      <c r="L683" s="59" t="s">
        <v>595</v>
      </c>
      <c r="M683" s="60"/>
    </row>
    <row r="684" ht="20.25" customHeight="1" spans="1:13">
      <c r="A684" s="36">
        <v>20899</v>
      </c>
      <c r="B684" s="36" t="s">
        <v>604</v>
      </c>
      <c r="C684" s="55">
        <f>C685</f>
        <v>138</v>
      </c>
      <c r="D684" s="55">
        <f>D685</f>
        <v>150</v>
      </c>
      <c r="E684" s="53">
        <f t="shared" si="63"/>
        <v>12</v>
      </c>
      <c r="F684" s="20">
        <f t="shared" si="64"/>
        <v>8.69565217391304</v>
      </c>
      <c r="K684" s="36">
        <v>20828</v>
      </c>
      <c r="L684" s="36" t="s">
        <v>596</v>
      </c>
      <c r="M684" s="19"/>
    </row>
    <row r="685" ht="20.25" customHeight="1" spans="1:13">
      <c r="A685" s="34">
        <v>2089999</v>
      </c>
      <c r="B685" s="35" t="s">
        <v>605</v>
      </c>
      <c r="C685" s="56">
        <v>138</v>
      </c>
      <c r="D685" s="56">
        <v>150</v>
      </c>
      <c r="E685" s="57">
        <f t="shared" si="63"/>
        <v>12</v>
      </c>
      <c r="F685" s="27">
        <f t="shared" si="64"/>
        <v>8.69565217391304</v>
      </c>
      <c r="K685" s="58">
        <v>2082801</v>
      </c>
      <c r="L685" s="59" t="s">
        <v>100</v>
      </c>
      <c r="M685" s="60"/>
    </row>
    <row r="686" ht="20.25" customHeight="1" spans="1:13">
      <c r="A686" s="36">
        <v>210</v>
      </c>
      <c r="B686" s="36" t="s">
        <v>606</v>
      </c>
      <c r="C686" s="55">
        <f>C687+C692+C706+C710+C722+C725+C729+C736+C740+C744+C747+C756+C758</f>
        <v>2119</v>
      </c>
      <c r="D686" s="55">
        <f>D687+D692+D706+D710+D722+D725+D729+D736+D740+D744+D747+D756+D758</f>
        <v>2272</v>
      </c>
      <c r="E686" s="53">
        <f t="shared" si="63"/>
        <v>153</v>
      </c>
      <c r="F686" s="20">
        <f t="shared" si="64"/>
        <v>7.2203869749882</v>
      </c>
      <c r="K686" s="58">
        <v>2082802</v>
      </c>
      <c r="L686" s="59" t="s">
        <v>101</v>
      </c>
      <c r="M686" s="60"/>
    </row>
    <row r="687" ht="20.25" customHeight="1" spans="1:13">
      <c r="A687" s="36">
        <v>21001</v>
      </c>
      <c r="B687" s="36" t="s">
        <v>607</v>
      </c>
      <c r="C687" s="55">
        <f>SUM(C688:C691)</f>
        <v>1</v>
      </c>
      <c r="D687" s="55">
        <f>SUM(D688:D691)</f>
        <v>1</v>
      </c>
      <c r="E687" s="53">
        <f t="shared" si="63"/>
        <v>0</v>
      </c>
      <c r="F687" s="20">
        <f t="shared" si="64"/>
        <v>0</v>
      </c>
      <c r="K687" s="58">
        <v>2082803</v>
      </c>
      <c r="L687" s="59" t="s">
        <v>102</v>
      </c>
      <c r="M687" s="60"/>
    </row>
    <row r="688" ht="20.25" hidden="1" customHeight="1" spans="1:13">
      <c r="A688" s="34">
        <v>2100101</v>
      </c>
      <c r="B688" s="35" t="s">
        <v>100</v>
      </c>
      <c r="C688" s="56">
        <f>M699</f>
        <v>0</v>
      </c>
      <c r="D688" s="56"/>
      <c r="E688" s="57">
        <f t="shared" si="63"/>
        <v>0</v>
      </c>
      <c r="F688" s="27" t="str">
        <f t="shared" si="64"/>
        <v> </v>
      </c>
      <c r="K688" s="58">
        <v>2082804</v>
      </c>
      <c r="L688" s="59" t="s">
        <v>597</v>
      </c>
      <c r="M688" s="60"/>
    </row>
    <row r="689" ht="20.25" hidden="1" customHeight="1" spans="1:13">
      <c r="A689" s="34">
        <v>2100102</v>
      </c>
      <c r="B689" s="35" t="s">
        <v>101</v>
      </c>
      <c r="C689" s="56">
        <f>M700</f>
        <v>0</v>
      </c>
      <c r="D689" s="56"/>
      <c r="E689" s="57">
        <f t="shared" si="63"/>
        <v>0</v>
      </c>
      <c r="F689" s="27" t="str">
        <f t="shared" si="64"/>
        <v> </v>
      </c>
      <c r="K689" s="58">
        <v>2082805</v>
      </c>
      <c r="L689" s="59" t="s">
        <v>598</v>
      </c>
      <c r="M689" s="60"/>
    </row>
    <row r="690" ht="20.25" hidden="1" customHeight="1" spans="1:13">
      <c r="A690" s="34">
        <v>2100103</v>
      </c>
      <c r="B690" s="35" t="s">
        <v>102</v>
      </c>
      <c r="C690" s="56">
        <f>M701</f>
        <v>0</v>
      </c>
      <c r="D690" s="56"/>
      <c r="E690" s="57">
        <f t="shared" si="63"/>
        <v>0</v>
      </c>
      <c r="F690" s="27" t="str">
        <f t="shared" si="64"/>
        <v> </v>
      </c>
      <c r="K690" s="58">
        <v>2082850</v>
      </c>
      <c r="L690" s="59" t="s">
        <v>109</v>
      </c>
      <c r="M690" s="60"/>
    </row>
    <row r="691" ht="20.25" customHeight="1" spans="1:13">
      <c r="A691" s="34">
        <v>2100199</v>
      </c>
      <c r="B691" s="35" t="s">
        <v>608</v>
      </c>
      <c r="C691" s="56">
        <v>1</v>
      </c>
      <c r="D691" s="56">
        <v>1</v>
      </c>
      <c r="E691" s="57">
        <f t="shared" si="63"/>
        <v>0</v>
      </c>
      <c r="F691" s="27">
        <f t="shared" si="64"/>
        <v>0</v>
      </c>
      <c r="K691" s="58">
        <v>2082899</v>
      </c>
      <c r="L691" s="59" t="s">
        <v>599</v>
      </c>
      <c r="M691" s="60"/>
    </row>
    <row r="692" ht="20.25" hidden="1" customHeight="1" spans="1:13">
      <c r="A692" s="36">
        <v>21002</v>
      </c>
      <c r="B692" s="36" t="s">
        <v>609</v>
      </c>
      <c r="C692" s="55">
        <f>SUM(C693:C705)</f>
        <v>0</v>
      </c>
      <c r="D692" s="55">
        <f>SUM(D693:D705)</f>
        <v>0</v>
      </c>
      <c r="E692" s="53">
        <f t="shared" si="63"/>
        <v>0</v>
      </c>
      <c r="F692" s="20" t="str">
        <f t="shared" si="64"/>
        <v> </v>
      </c>
      <c r="K692" s="36">
        <v>20830</v>
      </c>
      <c r="L692" s="36" t="s">
        <v>600</v>
      </c>
      <c r="M692" s="19"/>
    </row>
    <row r="693" ht="20.25" hidden="1" customHeight="1" spans="1:13">
      <c r="A693" s="34">
        <v>2100201</v>
      </c>
      <c r="B693" s="35" t="s">
        <v>610</v>
      </c>
      <c r="C693" s="56">
        <f t="shared" ref="C693:C705" si="66">M704</f>
        <v>0</v>
      </c>
      <c r="D693" s="56"/>
      <c r="E693" s="57">
        <f t="shared" si="63"/>
        <v>0</v>
      </c>
      <c r="F693" s="27" t="str">
        <f t="shared" si="64"/>
        <v> </v>
      </c>
      <c r="K693" s="58">
        <v>2083001</v>
      </c>
      <c r="L693" s="59" t="s">
        <v>601</v>
      </c>
      <c r="M693" s="60"/>
    </row>
    <row r="694" ht="20.25" hidden="1" customHeight="1" spans="1:13">
      <c r="A694" s="34">
        <v>2100202</v>
      </c>
      <c r="B694" s="35" t="s">
        <v>611</v>
      </c>
      <c r="C694" s="56">
        <f t="shared" si="66"/>
        <v>0</v>
      </c>
      <c r="D694" s="56"/>
      <c r="E694" s="57">
        <f t="shared" si="63"/>
        <v>0</v>
      </c>
      <c r="F694" s="27" t="str">
        <f t="shared" si="64"/>
        <v> </v>
      </c>
      <c r="K694" s="58">
        <v>2083099</v>
      </c>
      <c r="L694" s="59" t="s">
        <v>603</v>
      </c>
      <c r="M694" s="60"/>
    </row>
    <row r="695" ht="20.25" hidden="1" customHeight="1" spans="1:13">
      <c r="A695" s="34">
        <v>2100203</v>
      </c>
      <c r="B695" s="35" t="s">
        <v>612</v>
      </c>
      <c r="C695" s="56">
        <f t="shared" si="66"/>
        <v>0</v>
      </c>
      <c r="D695" s="56"/>
      <c r="E695" s="57">
        <f t="shared" si="63"/>
        <v>0</v>
      </c>
      <c r="F695" s="27" t="str">
        <f t="shared" si="64"/>
        <v> </v>
      </c>
      <c r="K695" s="36">
        <v>20899</v>
      </c>
      <c r="L695" s="36" t="s">
        <v>604</v>
      </c>
      <c r="M695" s="19"/>
    </row>
    <row r="696" ht="20.25" hidden="1" customHeight="1" spans="1:13">
      <c r="A696" s="34">
        <v>2100204</v>
      </c>
      <c r="B696" s="35" t="s">
        <v>613</v>
      </c>
      <c r="C696" s="56">
        <f t="shared" si="66"/>
        <v>0</v>
      </c>
      <c r="D696" s="56"/>
      <c r="E696" s="57">
        <f t="shared" si="63"/>
        <v>0</v>
      </c>
      <c r="F696" s="27" t="str">
        <f t="shared" si="64"/>
        <v> </v>
      </c>
      <c r="K696" s="58">
        <v>2089901</v>
      </c>
      <c r="L696" s="59" t="s">
        <v>605</v>
      </c>
      <c r="M696" s="60"/>
    </row>
    <row r="697" ht="20.25" hidden="1" customHeight="1" spans="1:13">
      <c r="A697" s="34">
        <v>2100205</v>
      </c>
      <c r="B697" s="35" t="s">
        <v>614</v>
      </c>
      <c r="C697" s="56">
        <f t="shared" si="66"/>
        <v>0</v>
      </c>
      <c r="D697" s="56"/>
      <c r="E697" s="57">
        <f t="shared" si="63"/>
        <v>0</v>
      </c>
      <c r="F697" s="27" t="str">
        <f t="shared" si="64"/>
        <v> </v>
      </c>
      <c r="K697" s="36">
        <v>210</v>
      </c>
      <c r="L697" s="36" t="s">
        <v>606</v>
      </c>
      <c r="M697" s="19"/>
    </row>
    <row r="698" ht="20.25" hidden="1" customHeight="1" spans="1:13">
      <c r="A698" s="34">
        <v>2100206</v>
      </c>
      <c r="B698" s="35" t="s">
        <v>615</v>
      </c>
      <c r="C698" s="56">
        <f t="shared" si="66"/>
        <v>0</v>
      </c>
      <c r="D698" s="56"/>
      <c r="E698" s="57">
        <f t="shared" si="63"/>
        <v>0</v>
      </c>
      <c r="F698" s="27" t="str">
        <f t="shared" si="64"/>
        <v> </v>
      </c>
      <c r="K698" s="36">
        <v>21001</v>
      </c>
      <c r="L698" s="36" t="s">
        <v>607</v>
      </c>
      <c r="M698" s="19"/>
    </row>
    <row r="699" ht="20.25" hidden="1" customHeight="1" spans="1:13">
      <c r="A699" s="34">
        <v>2100207</v>
      </c>
      <c r="B699" s="35" t="s">
        <v>616</v>
      </c>
      <c r="C699" s="56">
        <f t="shared" si="66"/>
        <v>0</v>
      </c>
      <c r="D699" s="56"/>
      <c r="E699" s="57">
        <f t="shared" si="63"/>
        <v>0</v>
      </c>
      <c r="F699" s="27" t="str">
        <f t="shared" si="64"/>
        <v> </v>
      </c>
      <c r="K699" s="58">
        <v>2100101</v>
      </c>
      <c r="L699" s="59" t="s">
        <v>100</v>
      </c>
      <c r="M699" s="60"/>
    </row>
    <row r="700" ht="20.25" hidden="1" customHeight="1" spans="1:13">
      <c r="A700" s="34">
        <v>2100208</v>
      </c>
      <c r="B700" s="35" t="s">
        <v>617</v>
      </c>
      <c r="C700" s="56">
        <f t="shared" si="66"/>
        <v>0</v>
      </c>
      <c r="D700" s="56"/>
      <c r="E700" s="57">
        <f t="shared" si="63"/>
        <v>0</v>
      </c>
      <c r="F700" s="27" t="str">
        <f t="shared" si="64"/>
        <v> </v>
      </c>
      <c r="K700" s="58">
        <v>2100102</v>
      </c>
      <c r="L700" s="59" t="s">
        <v>101</v>
      </c>
      <c r="M700" s="60"/>
    </row>
    <row r="701" ht="20.25" hidden="1" customHeight="1" spans="1:13">
      <c r="A701" s="34">
        <v>2100209</v>
      </c>
      <c r="B701" s="35" t="s">
        <v>618</v>
      </c>
      <c r="C701" s="56">
        <f t="shared" si="66"/>
        <v>0</v>
      </c>
      <c r="D701" s="56"/>
      <c r="E701" s="57">
        <f t="shared" si="63"/>
        <v>0</v>
      </c>
      <c r="F701" s="27" t="str">
        <f t="shared" si="64"/>
        <v> </v>
      </c>
      <c r="K701" s="58">
        <v>2100103</v>
      </c>
      <c r="L701" s="59" t="s">
        <v>102</v>
      </c>
      <c r="M701" s="60"/>
    </row>
    <row r="702" ht="20.25" hidden="1" customHeight="1" spans="1:13">
      <c r="A702" s="34">
        <v>2100210</v>
      </c>
      <c r="B702" s="35" t="s">
        <v>619</v>
      </c>
      <c r="C702" s="56">
        <f t="shared" si="66"/>
        <v>0</v>
      </c>
      <c r="D702" s="56"/>
      <c r="E702" s="57">
        <f t="shared" si="63"/>
        <v>0</v>
      </c>
      <c r="F702" s="27" t="str">
        <f t="shared" si="64"/>
        <v> </v>
      </c>
      <c r="K702" s="58">
        <v>2100199</v>
      </c>
      <c r="L702" s="59" t="s">
        <v>608</v>
      </c>
      <c r="M702" s="60"/>
    </row>
    <row r="703" ht="20.25" hidden="1" customHeight="1" spans="1:13">
      <c r="A703" s="34">
        <v>2100211</v>
      </c>
      <c r="B703" s="35" t="s">
        <v>620</v>
      </c>
      <c r="C703" s="56">
        <f t="shared" si="66"/>
        <v>0</v>
      </c>
      <c r="D703" s="56"/>
      <c r="E703" s="57">
        <f t="shared" si="63"/>
        <v>0</v>
      </c>
      <c r="F703" s="27" t="str">
        <f t="shared" si="64"/>
        <v> </v>
      </c>
      <c r="K703" s="36">
        <v>21002</v>
      </c>
      <c r="L703" s="36" t="s">
        <v>609</v>
      </c>
      <c r="M703" s="19"/>
    </row>
    <row r="704" ht="20.25" hidden="1" customHeight="1" spans="1:13">
      <c r="A704" s="34">
        <v>2100212</v>
      </c>
      <c r="B704" s="35" t="s">
        <v>621</v>
      </c>
      <c r="C704" s="56">
        <f t="shared" si="66"/>
        <v>0</v>
      </c>
      <c r="D704" s="56"/>
      <c r="E704" s="57">
        <f t="shared" si="63"/>
        <v>0</v>
      </c>
      <c r="F704" s="27" t="str">
        <f t="shared" si="64"/>
        <v> </v>
      </c>
      <c r="K704" s="58">
        <v>2100201</v>
      </c>
      <c r="L704" s="59" t="s">
        <v>610</v>
      </c>
      <c r="M704" s="60"/>
    </row>
    <row r="705" ht="20.25" hidden="1" customHeight="1" spans="1:13">
      <c r="A705" s="34">
        <v>2100299</v>
      </c>
      <c r="B705" s="35" t="s">
        <v>622</v>
      </c>
      <c r="C705" s="56">
        <f t="shared" si="66"/>
        <v>0</v>
      </c>
      <c r="D705" s="56"/>
      <c r="E705" s="57">
        <f t="shared" si="63"/>
        <v>0</v>
      </c>
      <c r="F705" s="27" t="str">
        <f t="shared" si="64"/>
        <v> </v>
      </c>
      <c r="K705" s="58">
        <v>2100202</v>
      </c>
      <c r="L705" s="59" t="s">
        <v>611</v>
      </c>
      <c r="M705" s="60"/>
    </row>
    <row r="706" ht="20.25" customHeight="1" spans="1:13">
      <c r="A706" s="36">
        <v>21003</v>
      </c>
      <c r="B706" s="36" t="s">
        <v>623</v>
      </c>
      <c r="C706" s="55">
        <f>SUM(C707:C709)</f>
        <v>543</v>
      </c>
      <c r="D706" s="55">
        <f>SUM(D707:D709)</f>
        <v>570</v>
      </c>
      <c r="E706" s="53">
        <f t="shared" si="63"/>
        <v>27</v>
      </c>
      <c r="F706" s="20">
        <f t="shared" si="64"/>
        <v>4.97237569060773</v>
      </c>
      <c r="K706" s="58">
        <v>2100203</v>
      </c>
      <c r="L706" s="59" t="s">
        <v>612</v>
      </c>
      <c r="M706" s="60"/>
    </row>
    <row r="707" ht="20.25" hidden="1" customHeight="1" spans="1:13">
      <c r="A707" s="34">
        <v>2100301</v>
      </c>
      <c r="B707" s="35" t="s">
        <v>624</v>
      </c>
      <c r="C707" s="56">
        <f>M718</f>
        <v>0</v>
      </c>
      <c r="D707" s="56"/>
      <c r="E707" s="57">
        <f t="shared" si="63"/>
        <v>0</v>
      </c>
      <c r="F707" s="27" t="str">
        <f t="shared" si="64"/>
        <v> </v>
      </c>
      <c r="K707" s="58">
        <v>2100204</v>
      </c>
      <c r="L707" s="59" t="s">
        <v>613</v>
      </c>
      <c r="M707" s="60"/>
    </row>
    <row r="708" ht="20.25" customHeight="1" spans="1:13">
      <c r="A708" s="34">
        <v>2100302</v>
      </c>
      <c r="B708" s="35" t="s">
        <v>625</v>
      </c>
      <c r="C708" s="56">
        <v>460</v>
      </c>
      <c r="D708" s="56">
        <v>480</v>
      </c>
      <c r="E708" s="57">
        <f t="shared" si="63"/>
        <v>20</v>
      </c>
      <c r="F708" s="27">
        <f t="shared" si="64"/>
        <v>4.34782608695652</v>
      </c>
      <c r="K708" s="58">
        <v>2100205</v>
      </c>
      <c r="L708" s="59" t="s">
        <v>614</v>
      </c>
      <c r="M708" s="60"/>
    </row>
    <row r="709" ht="20.25" customHeight="1" spans="1:13">
      <c r="A709" s="34">
        <v>2100399</v>
      </c>
      <c r="B709" s="35" t="s">
        <v>626</v>
      </c>
      <c r="C709" s="56">
        <v>83</v>
      </c>
      <c r="D709" s="56">
        <v>90</v>
      </c>
      <c r="E709" s="57">
        <f t="shared" si="63"/>
        <v>7</v>
      </c>
      <c r="F709" s="27">
        <f t="shared" si="64"/>
        <v>8.43373493975904</v>
      </c>
      <c r="K709" s="58">
        <v>2100206</v>
      </c>
      <c r="L709" s="59" t="s">
        <v>615</v>
      </c>
      <c r="M709" s="60"/>
    </row>
    <row r="710" ht="20.25" customHeight="1" spans="1:13">
      <c r="A710" s="36">
        <v>21004</v>
      </c>
      <c r="B710" s="36" t="s">
        <v>627</v>
      </c>
      <c r="C710" s="55">
        <f>SUM(C711:C721)</f>
        <v>266</v>
      </c>
      <c r="D710" s="55">
        <f>SUM(D711:D721)</f>
        <v>292</v>
      </c>
      <c r="E710" s="53">
        <f t="shared" si="63"/>
        <v>26</v>
      </c>
      <c r="F710" s="20">
        <f t="shared" si="64"/>
        <v>9.77443609022556</v>
      </c>
      <c r="K710" s="58">
        <v>2100207</v>
      </c>
      <c r="L710" s="59" t="s">
        <v>616</v>
      </c>
      <c r="M710" s="60"/>
    </row>
    <row r="711" ht="20.25" hidden="1" customHeight="1" spans="1:13">
      <c r="A711" s="34">
        <v>2100401</v>
      </c>
      <c r="B711" s="35" t="s">
        <v>628</v>
      </c>
      <c r="C711" s="56">
        <f t="shared" ref="C711:C721" si="67">M722</f>
        <v>0</v>
      </c>
      <c r="D711" s="56"/>
      <c r="E711" s="57">
        <f t="shared" ref="E711:E774" si="68">D711-C711</f>
        <v>0</v>
      </c>
      <c r="F711" s="27" t="str">
        <f t="shared" ref="F711:F774" si="69">IF(C711&lt;&gt;0,E711/C711*100," ")</f>
        <v> </v>
      </c>
      <c r="K711" s="58">
        <v>2100208</v>
      </c>
      <c r="L711" s="59" t="s">
        <v>617</v>
      </c>
      <c r="M711" s="60"/>
    </row>
    <row r="712" ht="20.25" hidden="1" customHeight="1" spans="1:13">
      <c r="A712" s="34">
        <v>2100402</v>
      </c>
      <c r="B712" s="35" t="s">
        <v>629</v>
      </c>
      <c r="C712" s="56">
        <f t="shared" si="67"/>
        <v>0</v>
      </c>
      <c r="D712" s="56"/>
      <c r="E712" s="57">
        <f t="shared" si="68"/>
        <v>0</v>
      </c>
      <c r="F712" s="27" t="str">
        <f t="shared" si="69"/>
        <v> </v>
      </c>
      <c r="K712" s="58">
        <v>2100209</v>
      </c>
      <c r="L712" s="59" t="s">
        <v>618</v>
      </c>
      <c r="M712" s="60"/>
    </row>
    <row r="713" ht="20.25" hidden="1" customHeight="1" spans="1:13">
      <c r="A713" s="34">
        <v>2100403</v>
      </c>
      <c r="B713" s="35" t="s">
        <v>630</v>
      </c>
      <c r="C713" s="56">
        <f t="shared" si="67"/>
        <v>0</v>
      </c>
      <c r="D713" s="56"/>
      <c r="E713" s="57">
        <f t="shared" si="68"/>
        <v>0</v>
      </c>
      <c r="F713" s="27" t="str">
        <f t="shared" si="69"/>
        <v> </v>
      </c>
      <c r="K713" s="58">
        <v>2100210</v>
      </c>
      <c r="L713" s="59" t="s">
        <v>619</v>
      </c>
      <c r="M713" s="60"/>
    </row>
    <row r="714" ht="20.25" hidden="1" customHeight="1" spans="1:13">
      <c r="A714" s="34">
        <v>2100404</v>
      </c>
      <c r="B714" s="35" t="s">
        <v>631</v>
      </c>
      <c r="C714" s="56">
        <f t="shared" si="67"/>
        <v>0</v>
      </c>
      <c r="D714" s="56"/>
      <c r="E714" s="57">
        <f t="shared" si="68"/>
        <v>0</v>
      </c>
      <c r="F714" s="27" t="str">
        <f t="shared" si="69"/>
        <v> </v>
      </c>
      <c r="K714" s="58">
        <v>2100211</v>
      </c>
      <c r="L714" s="59" t="s">
        <v>620</v>
      </c>
      <c r="M714" s="60"/>
    </row>
    <row r="715" ht="20.25" hidden="1" customHeight="1" spans="1:13">
      <c r="A715" s="34">
        <v>2100405</v>
      </c>
      <c r="B715" s="35" t="s">
        <v>632</v>
      </c>
      <c r="C715" s="56">
        <f t="shared" si="67"/>
        <v>0</v>
      </c>
      <c r="D715" s="56"/>
      <c r="E715" s="57">
        <f t="shared" si="68"/>
        <v>0</v>
      </c>
      <c r="F715" s="27" t="str">
        <f t="shared" si="69"/>
        <v> </v>
      </c>
      <c r="K715" s="58">
        <v>2100212</v>
      </c>
      <c r="L715" s="59" t="s">
        <v>621</v>
      </c>
      <c r="M715" s="60"/>
    </row>
    <row r="716" ht="20.25" hidden="1" customHeight="1" spans="1:13">
      <c r="A716" s="34">
        <v>2100406</v>
      </c>
      <c r="B716" s="35" t="s">
        <v>633</v>
      </c>
      <c r="C716" s="56">
        <f t="shared" si="67"/>
        <v>0</v>
      </c>
      <c r="D716" s="56"/>
      <c r="E716" s="57">
        <f t="shared" si="68"/>
        <v>0</v>
      </c>
      <c r="F716" s="27" t="str">
        <f t="shared" si="69"/>
        <v> </v>
      </c>
      <c r="K716" s="58">
        <v>2100299</v>
      </c>
      <c r="L716" s="59" t="s">
        <v>622</v>
      </c>
      <c r="M716" s="60"/>
    </row>
    <row r="717" ht="20.25" hidden="1" customHeight="1" spans="1:13">
      <c r="A717" s="34">
        <v>2100407</v>
      </c>
      <c r="B717" s="35" t="s">
        <v>634</v>
      </c>
      <c r="C717" s="56">
        <f t="shared" si="67"/>
        <v>0</v>
      </c>
      <c r="D717" s="56"/>
      <c r="E717" s="57">
        <f t="shared" si="68"/>
        <v>0</v>
      </c>
      <c r="F717" s="27" t="str">
        <f t="shared" si="69"/>
        <v> </v>
      </c>
      <c r="K717" s="36">
        <v>21003</v>
      </c>
      <c r="L717" s="36" t="s">
        <v>623</v>
      </c>
      <c r="M717" s="19"/>
    </row>
    <row r="718" ht="20.25" customHeight="1" spans="1:13">
      <c r="A718" s="34">
        <v>2100408</v>
      </c>
      <c r="B718" s="35" t="s">
        <v>635</v>
      </c>
      <c r="C718" s="56">
        <v>236</v>
      </c>
      <c r="D718" s="56">
        <v>260</v>
      </c>
      <c r="E718" s="57">
        <f t="shared" si="68"/>
        <v>24</v>
      </c>
      <c r="F718" s="27">
        <f t="shared" si="69"/>
        <v>10.1694915254237</v>
      </c>
      <c r="K718" s="58">
        <v>2100301</v>
      </c>
      <c r="L718" s="59" t="s">
        <v>624</v>
      </c>
      <c r="M718" s="60"/>
    </row>
    <row r="719" ht="20.25" customHeight="1" spans="1:13">
      <c r="A719" s="34">
        <v>2100409</v>
      </c>
      <c r="B719" s="35" t="s">
        <v>636</v>
      </c>
      <c r="C719" s="56">
        <v>29</v>
      </c>
      <c r="D719" s="56">
        <v>31</v>
      </c>
      <c r="E719" s="57">
        <f t="shared" si="68"/>
        <v>2</v>
      </c>
      <c r="F719" s="27">
        <f t="shared" si="69"/>
        <v>6.89655172413793</v>
      </c>
      <c r="K719" s="58">
        <v>2100302</v>
      </c>
      <c r="L719" s="59" t="s">
        <v>625</v>
      </c>
      <c r="M719" s="60"/>
    </row>
    <row r="720" ht="20.25" hidden="1" customHeight="1" spans="1:13">
      <c r="A720" s="34">
        <v>2100410</v>
      </c>
      <c r="B720" s="35" t="s">
        <v>637</v>
      </c>
      <c r="C720" s="56">
        <f t="shared" si="67"/>
        <v>0</v>
      </c>
      <c r="D720" s="56"/>
      <c r="E720" s="57">
        <f t="shared" si="68"/>
        <v>0</v>
      </c>
      <c r="F720" s="27" t="str">
        <f t="shared" si="69"/>
        <v> </v>
      </c>
      <c r="K720" s="58">
        <v>2100399</v>
      </c>
      <c r="L720" s="59" t="s">
        <v>626</v>
      </c>
      <c r="M720" s="60"/>
    </row>
    <row r="721" ht="20.25" customHeight="1" spans="1:13">
      <c r="A721" s="34">
        <v>2100499</v>
      </c>
      <c r="B721" s="35" t="s">
        <v>638</v>
      </c>
      <c r="C721" s="56">
        <v>1</v>
      </c>
      <c r="D721" s="56">
        <v>1</v>
      </c>
      <c r="E721" s="57">
        <f t="shared" si="68"/>
        <v>0</v>
      </c>
      <c r="F721" s="27">
        <f t="shared" si="69"/>
        <v>0</v>
      </c>
      <c r="K721" s="36">
        <v>21004</v>
      </c>
      <c r="L721" s="36" t="s">
        <v>627</v>
      </c>
      <c r="M721" s="19"/>
    </row>
    <row r="722" ht="20.25" hidden="1" customHeight="1" spans="1:13">
      <c r="A722" s="36">
        <v>21006</v>
      </c>
      <c r="B722" s="36" t="s">
        <v>639</v>
      </c>
      <c r="C722" s="55">
        <f>SUM(C723:C724)</f>
        <v>0</v>
      </c>
      <c r="D722" s="55">
        <f>SUM(D723:D724)</f>
        <v>0</v>
      </c>
      <c r="E722" s="53">
        <f t="shared" si="68"/>
        <v>0</v>
      </c>
      <c r="F722" s="20" t="str">
        <f t="shared" si="69"/>
        <v> </v>
      </c>
      <c r="K722" s="58">
        <v>2100401</v>
      </c>
      <c r="L722" s="59" t="s">
        <v>628</v>
      </c>
      <c r="M722" s="60"/>
    </row>
    <row r="723" ht="20.25" hidden="1" customHeight="1" spans="1:13">
      <c r="A723" s="34">
        <v>2100601</v>
      </c>
      <c r="B723" s="35" t="s">
        <v>640</v>
      </c>
      <c r="C723" s="56">
        <f>M734</f>
        <v>0</v>
      </c>
      <c r="D723" s="56"/>
      <c r="E723" s="57">
        <f t="shared" si="68"/>
        <v>0</v>
      </c>
      <c r="F723" s="27" t="str">
        <f t="shared" si="69"/>
        <v> </v>
      </c>
      <c r="K723" s="58">
        <v>2100402</v>
      </c>
      <c r="L723" s="59" t="s">
        <v>629</v>
      </c>
      <c r="M723" s="60"/>
    </row>
    <row r="724" ht="20.25" hidden="1" customHeight="1" spans="1:13">
      <c r="A724" s="34">
        <v>2100699</v>
      </c>
      <c r="B724" s="35" t="s">
        <v>641</v>
      </c>
      <c r="C724" s="56">
        <f>M735</f>
        <v>0</v>
      </c>
      <c r="D724" s="56"/>
      <c r="E724" s="57">
        <f t="shared" si="68"/>
        <v>0</v>
      </c>
      <c r="F724" s="27" t="str">
        <f t="shared" si="69"/>
        <v> </v>
      </c>
      <c r="K724" s="58">
        <v>2100403</v>
      </c>
      <c r="L724" s="59" t="s">
        <v>630</v>
      </c>
      <c r="M724" s="60"/>
    </row>
    <row r="725" ht="20.25" customHeight="1" spans="1:13">
      <c r="A725" s="36">
        <v>21007</v>
      </c>
      <c r="B725" s="36" t="s">
        <v>642</v>
      </c>
      <c r="C725" s="55">
        <f>SUM(C726:C728)</f>
        <v>302</v>
      </c>
      <c r="D725" s="55">
        <f>SUM(D726:D728)</f>
        <v>329</v>
      </c>
      <c r="E725" s="53">
        <f t="shared" si="68"/>
        <v>27</v>
      </c>
      <c r="F725" s="20">
        <f t="shared" si="69"/>
        <v>8.94039735099338</v>
      </c>
      <c r="K725" s="58">
        <v>2100404</v>
      </c>
      <c r="L725" s="59" t="s">
        <v>631</v>
      </c>
      <c r="M725" s="60"/>
    </row>
    <row r="726" ht="20.25" hidden="1" customHeight="1" spans="1:13">
      <c r="A726" s="34">
        <v>2100716</v>
      </c>
      <c r="B726" s="35" t="s">
        <v>643</v>
      </c>
      <c r="C726" s="56">
        <f>M737</f>
        <v>0</v>
      </c>
      <c r="D726" s="56"/>
      <c r="E726" s="57">
        <f t="shared" si="68"/>
        <v>0</v>
      </c>
      <c r="F726" s="27" t="str">
        <f t="shared" si="69"/>
        <v> </v>
      </c>
      <c r="K726" s="58">
        <v>2100405</v>
      </c>
      <c r="L726" s="59" t="s">
        <v>632</v>
      </c>
      <c r="M726" s="60"/>
    </row>
    <row r="727" ht="20.25" customHeight="1" spans="1:13">
      <c r="A727" s="34">
        <v>2100717</v>
      </c>
      <c r="B727" s="35" t="s">
        <v>644</v>
      </c>
      <c r="C727" s="56">
        <v>215</v>
      </c>
      <c r="D727" s="56">
        <v>236</v>
      </c>
      <c r="E727" s="57">
        <f t="shared" si="68"/>
        <v>21</v>
      </c>
      <c r="F727" s="27">
        <f t="shared" si="69"/>
        <v>9.76744186046512</v>
      </c>
      <c r="K727" s="58">
        <v>2100406</v>
      </c>
      <c r="L727" s="59" t="s">
        <v>633</v>
      </c>
      <c r="M727" s="60"/>
    </row>
    <row r="728" ht="20.25" customHeight="1" spans="1:13">
      <c r="A728" s="34">
        <v>2100799</v>
      </c>
      <c r="B728" s="35" t="s">
        <v>645</v>
      </c>
      <c r="C728" s="56">
        <v>87</v>
      </c>
      <c r="D728" s="56">
        <v>93</v>
      </c>
      <c r="E728" s="57">
        <f t="shared" si="68"/>
        <v>6</v>
      </c>
      <c r="F728" s="27">
        <f t="shared" si="69"/>
        <v>6.89655172413793</v>
      </c>
      <c r="K728" s="58">
        <v>2100407</v>
      </c>
      <c r="L728" s="59" t="s">
        <v>634</v>
      </c>
      <c r="M728" s="60"/>
    </row>
    <row r="729" ht="20.25" customHeight="1" spans="1:13">
      <c r="A729" s="36">
        <v>21011</v>
      </c>
      <c r="B729" s="36" t="s">
        <v>646</v>
      </c>
      <c r="C729" s="55">
        <f>C730+C731+C734+C735</f>
        <v>28</v>
      </c>
      <c r="D729" s="55">
        <f>D730+D731+D734+D735</f>
        <v>32</v>
      </c>
      <c r="E729" s="53">
        <f t="shared" si="68"/>
        <v>4</v>
      </c>
      <c r="F729" s="20">
        <f t="shared" si="69"/>
        <v>14.2857142857143</v>
      </c>
      <c r="K729" s="58">
        <v>2100408</v>
      </c>
      <c r="L729" s="59" t="s">
        <v>635</v>
      </c>
      <c r="M729" s="60"/>
    </row>
    <row r="730" ht="20.25" hidden="1" customHeight="1" spans="1:13">
      <c r="A730" s="34">
        <v>2101101</v>
      </c>
      <c r="B730" s="35" t="s">
        <v>647</v>
      </c>
      <c r="C730" s="56">
        <f>M741</f>
        <v>0</v>
      </c>
      <c r="D730" s="56"/>
      <c r="E730" s="57">
        <f t="shared" si="68"/>
        <v>0</v>
      </c>
      <c r="F730" s="27" t="str">
        <f t="shared" si="69"/>
        <v> </v>
      </c>
      <c r="K730" s="58">
        <v>2100409</v>
      </c>
      <c r="L730" s="59" t="s">
        <v>636</v>
      </c>
      <c r="M730" s="60"/>
    </row>
    <row r="731" ht="20.25" customHeight="1" spans="1:13">
      <c r="A731" s="34">
        <v>2101102</v>
      </c>
      <c r="B731" s="35" t="s">
        <v>648</v>
      </c>
      <c r="C731" s="56">
        <v>28</v>
      </c>
      <c r="D731" s="56">
        <v>32</v>
      </c>
      <c r="E731" s="57">
        <f t="shared" si="68"/>
        <v>4</v>
      </c>
      <c r="F731" s="27">
        <f t="shared" si="69"/>
        <v>14.2857142857143</v>
      </c>
      <c r="K731" s="58">
        <v>2100410</v>
      </c>
      <c r="L731" s="59" t="s">
        <v>637</v>
      </c>
      <c r="M731" s="60"/>
    </row>
    <row r="732" ht="20.25" hidden="1" customHeight="1" spans="1:13">
      <c r="A732" s="34">
        <v>210110201</v>
      </c>
      <c r="B732" s="35" t="s">
        <v>649</v>
      </c>
      <c r="C732" s="56">
        <f>M743</f>
        <v>0</v>
      </c>
      <c r="D732" s="56"/>
      <c r="E732" s="57">
        <f t="shared" si="68"/>
        <v>0</v>
      </c>
      <c r="F732" s="27" t="str">
        <f t="shared" si="69"/>
        <v> </v>
      </c>
      <c r="K732" s="58">
        <v>2100499</v>
      </c>
      <c r="L732" s="59" t="s">
        <v>638</v>
      </c>
      <c r="M732" s="60"/>
    </row>
    <row r="733" ht="20.25" hidden="1" customHeight="1" spans="1:13">
      <c r="A733" s="34">
        <v>210110202</v>
      </c>
      <c r="B733" s="35" t="s">
        <v>650</v>
      </c>
      <c r="C733" s="56">
        <f>M744</f>
        <v>0</v>
      </c>
      <c r="D733" s="56"/>
      <c r="E733" s="57">
        <f t="shared" si="68"/>
        <v>0</v>
      </c>
      <c r="F733" s="27" t="str">
        <f t="shared" si="69"/>
        <v> </v>
      </c>
      <c r="K733" s="36">
        <v>21006</v>
      </c>
      <c r="L733" s="36" t="s">
        <v>639</v>
      </c>
      <c r="M733" s="19"/>
    </row>
    <row r="734" ht="20.25" hidden="1" customHeight="1" spans="1:13">
      <c r="A734" s="34">
        <v>2101103</v>
      </c>
      <c r="B734" s="35" t="s">
        <v>651</v>
      </c>
      <c r="C734" s="56">
        <f>M745</f>
        <v>0</v>
      </c>
      <c r="D734" s="56"/>
      <c r="E734" s="57">
        <f t="shared" si="68"/>
        <v>0</v>
      </c>
      <c r="F734" s="27" t="str">
        <f t="shared" si="69"/>
        <v> </v>
      </c>
      <c r="K734" s="58">
        <v>2100601</v>
      </c>
      <c r="L734" s="59" t="s">
        <v>640</v>
      </c>
      <c r="M734" s="60"/>
    </row>
    <row r="735" ht="20.25" hidden="1" customHeight="1" spans="1:13">
      <c r="A735" s="34">
        <v>2101199</v>
      </c>
      <c r="B735" s="35" t="s">
        <v>652</v>
      </c>
      <c r="C735" s="56">
        <f>M746</f>
        <v>0</v>
      </c>
      <c r="D735" s="56"/>
      <c r="E735" s="57">
        <f t="shared" si="68"/>
        <v>0</v>
      </c>
      <c r="F735" s="27" t="str">
        <f t="shared" si="69"/>
        <v> </v>
      </c>
      <c r="K735" s="58">
        <v>2100699</v>
      </c>
      <c r="L735" s="59" t="s">
        <v>641</v>
      </c>
      <c r="M735" s="60"/>
    </row>
    <row r="736" ht="20.25" customHeight="1" spans="1:13">
      <c r="A736" s="36">
        <v>21012</v>
      </c>
      <c r="B736" s="36" t="s">
        <v>653</v>
      </c>
      <c r="C736" s="55">
        <f>SUM(C737:C739)</f>
        <v>866</v>
      </c>
      <c r="D736" s="55">
        <f>SUM(D737:D739)</f>
        <v>930</v>
      </c>
      <c r="E736" s="53">
        <f t="shared" si="68"/>
        <v>64</v>
      </c>
      <c r="F736" s="20">
        <f t="shared" si="69"/>
        <v>7.39030023094688</v>
      </c>
      <c r="K736" s="36">
        <v>21007</v>
      </c>
      <c r="L736" s="36" t="s">
        <v>642</v>
      </c>
      <c r="M736" s="19"/>
    </row>
    <row r="737" ht="20.25" hidden="1" customHeight="1" spans="1:13">
      <c r="A737" s="34">
        <v>2101201</v>
      </c>
      <c r="B737" s="35" t="s">
        <v>654</v>
      </c>
      <c r="C737" s="61">
        <f>M748+M682</f>
        <v>0</v>
      </c>
      <c r="D737" s="61"/>
      <c r="E737" s="57">
        <f t="shared" si="68"/>
        <v>0</v>
      </c>
      <c r="F737" s="27" t="str">
        <f t="shared" si="69"/>
        <v> </v>
      </c>
      <c r="K737" s="58">
        <v>2100716</v>
      </c>
      <c r="L737" s="59" t="s">
        <v>643</v>
      </c>
      <c r="M737" s="60"/>
    </row>
    <row r="738" ht="33" customHeight="1" spans="1:13">
      <c r="A738" s="34">
        <v>2101202</v>
      </c>
      <c r="B738" s="35" t="s">
        <v>655</v>
      </c>
      <c r="C738" s="56">
        <v>866</v>
      </c>
      <c r="D738" s="56">
        <v>930</v>
      </c>
      <c r="E738" s="57">
        <f t="shared" si="68"/>
        <v>64</v>
      </c>
      <c r="F738" s="27">
        <f t="shared" si="69"/>
        <v>7.39030023094688</v>
      </c>
      <c r="K738" s="58">
        <v>2100717</v>
      </c>
      <c r="L738" s="59" t="s">
        <v>644</v>
      </c>
      <c r="M738" s="60"/>
    </row>
    <row r="739" ht="20.25" hidden="1" customHeight="1" spans="1:13">
      <c r="A739" s="34">
        <v>2101299</v>
      </c>
      <c r="B739" s="35" t="s">
        <v>656</v>
      </c>
      <c r="C739" s="56">
        <f>M750</f>
        <v>0</v>
      </c>
      <c r="D739" s="56"/>
      <c r="E739" s="57">
        <f t="shared" si="68"/>
        <v>0</v>
      </c>
      <c r="F739" s="27" t="str">
        <f t="shared" si="69"/>
        <v> </v>
      </c>
      <c r="K739" s="58">
        <v>2100799</v>
      </c>
      <c r="L739" s="59" t="s">
        <v>645</v>
      </c>
      <c r="M739" s="60"/>
    </row>
    <row r="740" ht="20.25" customHeight="1" spans="1:13">
      <c r="A740" s="36">
        <v>21013</v>
      </c>
      <c r="B740" s="36" t="s">
        <v>657</v>
      </c>
      <c r="C740" s="55">
        <f>SUM(C741:C743)</f>
        <v>76</v>
      </c>
      <c r="D740" s="55">
        <f>SUM(D741:D743)</f>
        <v>78</v>
      </c>
      <c r="E740" s="53">
        <f t="shared" si="68"/>
        <v>2</v>
      </c>
      <c r="F740" s="20">
        <f t="shared" si="69"/>
        <v>2.63157894736842</v>
      </c>
      <c r="K740" s="36">
        <v>21011</v>
      </c>
      <c r="L740" s="36" t="s">
        <v>646</v>
      </c>
      <c r="M740" s="19"/>
    </row>
    <row r="741" ht="20.25" hidden="1" customHeight="1" spans="1:13">
      <c r="A741" s="34">
        <v>2101301</v>
      </c>
      <c r="B741" s="35" t="s">
        <v>658</v>
      </c>
      <c r="C741" s="56">
        <f>M752</f>
        <v>0</v>
      </c>
      <c r="D741" s="56"/>
      <c r="E741" s="57">
        <f t="shared" si="68"/>
        <v>0</v>
      </c>
      <c r="F741" s="27" t="str">
        <f t="shared" si="69"/>
        <v> </v>
      </c>
      <c r="K741" s="58">
        <v>2101101</v>
      </c>
      <c r="L741" s="59" t="s">
        <v>647</v>
      </c>
      <c r="M741" s="60"/>
    </row>
    <row r="742" ht="20.25" hidden="1" customHeight="1" spans="1:13">
      <c r="A742" s="34">
        <v>2101302</v>
      </c>
      <c r="B742" s="35" t="s">
        <v>659</v>
      </c>
      <c r="C742" s="56">
        <f>M753</f>
        <v>0</v>
      </c>
      <c r="D742" s="56"/>
      <c r="E742" s="57">
        <f t="shared" si="68"/>
        <v>0</v>
      </c>
      <c r="F742" s="27" t="str">
        <f t="shared" si="69"/>
        <v> </v>
      </c>
      <c r="K742" s="34">
        <v>2101102</v>
      </c>
      <c r="L742" s="35" t="s">
        <v>648</v>
      </c>
      <c r="M742" s="19"/>
    </row>
    <row r="743" ht="20.25" customHeight="1" spans="1:13">
      <c r="A743" s="34">
        <v>2101399</v>
      </c>
      <c r="B743" s="35" t="s">
        <v>660</v>
      </c>
      <c r="C743" s="56">
        <v>76</v>
      </c>
      <c r="D743" s="56">
        <v>78</v>
      </c>
      <c r="E743" s="57">
        <f t="shared" si="68"/>
        <v>2</v>
      </c>
      <c r="F743" s="27">
        <f t="shared" si="69"/>
        <v>2.63157894736842</v>
      </c>
      <c r="K743" s="58">
        <v>210110201</v>
      </c>
      <c r="L743" s="59" t="s">
        <v>649</v>
      </c>
      <c r="M743" s="60"/>
    </row>
    <row r="744" ht="20.25" customHeight="1" spans="1:13">
      <c r="A744" s="36">
        <v>21014</v>
      </c>
      <c r="B744" s="36" t="s">
        <v>661</v>
      </c>
      <c r="C744" s="55">
        <f>SUM(C745:C746)</f>
        <v>4</v>
      </c>
      <c r="D744" s="55">
        <f>SUM(D745:D746)</f>
        <v>4</v>
      </c>
      <c r="E744" s="53">
        <f t="shared" si="68"/>
        <v>0</v>
      </c>
      <c r="F744" s="20">
        <f t="shared" si="69"/>
        <v>0</v>
      </c>
      <c r="K744" s="58">
        <v>210110202</v>
      </c>
      <c r="L744" s="59" t="s">
        <v>650</v>
      </c>
      <c r="M744" s="60"/>
    </row>
    <row r="745" ht="20.25" customHeight="1" spans="1:13">
      <c r="A745" s="34">
        <v>2101401</v>
      </c>
      <c r="B745" s="35" t="s">
        <v>662</v>
      </c>
      <c r="C745" s="56">
        <v>3</v>
      </c>
      <c r="D745" s="56">
        <v>3</v>
      </c>
      <c r="E745" s="57">
        <f t="shared" si="68"/>
        <v>0</v>
      </c>
      <c r="F745" s="27">
        <f t="shared" si="69"/>
        <v>0</v>
      </c>
      <c r="K745" s="58">
        <v>2101103</v>
      </c>
      <c r="L745" s="59" t="s">
        <v>651</v>
      </c>
      <c r="M745" s="60"/>
    </row>
    <row r="746" ht="20.25" customHeight="1" spans="1:13">
      <c r="A746" s="34">
        <v>2101499</v>
      </c>
      <c r="B746" s="35" t="s">
        <v>663</v>
      </c>
      <c r="C746" s="56">
        <v>1</v>
      </c>
      <c r="D746" s="56">
        <v>1</v>
      </c>
      <c r="E746" s="57">
        <f t="shared" si="68"/>
        <v>0</v>
      </c>
      <c r="F746" s="27">
        <f t="shared" si="69"/>
        <v>0</v>
      </c>
      <c r="K746" s="58">
        <v>2101199</v>
      </c>
      <c r="L746" s="59" t="s">
        <v>652</v>
      </c>
      <c r="M746" s="60"/>
    </row>
    <row r="747" ht="20.25" hidden="1" customHeight="1" spans="1:13">
      <c r="A747" s="36">
        <v>21015</v>
      </c>
      <c r="B747" s="36" t="s">
        <v>664</v>
      </c>
      <c r="C747" s="62">
        <f>SUM(C748:C755)</f>
        <v>0</v>
      </c>
      <c r="D747" s="62">
        <f>SUM(D748:D755)</f>
        <v>0</v>
      </c>
      <c r="E747" s="53">
        <f t="shared" si="68"/>
        <v>0</v>
      </c>
      <c r="F747" s="20" t="str">
        <f t="shared" si="69"/>
        <v> </v>
      </c>
      <c r="K747" s="36">
        <v>21012</v>
      </c>
      <c r="L747" s="36" t="s">
        <v>653</v>
      </c>
      <c r="M747" s="19"/>
    </row>
    <row r="748" ht="20.25" hidden="1" customHeight="1" spans="1:13">
      <c r="A748" s="34">
        <v>2101501</v>
      </c>
      <c r="B748" s="35" t="s">
        <v>100</v>
      </c>
      <c r="C748" s="61">
        <f t="shared" ref="C748:C755" si="70">M759</f>
        <v>0</v>
      </c>
      <c r="D748" s="61"/>
      <c r="E748" s="57">
        <f t="shared" si="68"/>
        <v>0</v>
      </c>
      <c r="F748" s="27" t="str">
        <f t="shared" si="69"/>
        <v> </v>
      </c>
      <c r="K748" s="58">
        <v>2101201</v>
      </c>
      <c r="L748" s="59" t="s">
        <v>654</v>
      </c>
      <c r="M748" s="60"/>
    </row>
    <row r="749" ht="20.25" hidden="1" customHeight="1" spans="1:13">
      <c r="A749" s="34">
        <v>2101502</v>
      </c>
      <c r="B749" s="35" t="s">
        <v>101</v>
      </c>
      <c r="C749" s="61">
        <f t="shared" si="70"/>
        <v>0</v>
      </c>
      <c r="D749" s="61"/>
      <c r="E749" s="57">
        <f t="shared" si="68"/>
        <v>0</v>
      </c>
      <c r="F749" s="27" t="str">
        <f t="shared" si="69"/>
        <v> </v>
      </c>
      <c r="K749" s="58">
        <v>2101202</v>
      </c>
      <c r="L749" s="59" t="s">
        <v>655</v>
      </c>
      <c r="M749" s="60"/>
    </row>
    <row r="750" ht="20.25" hidden="1" customHeight="1" spans="1:13">
      <c r="A750" s="34">
        <v>2101503</v>
      </c>
      <c r="B750" s="35" t="s">
        <v>102</v>
      </c>
      <c r="C750" s="61">
        <f t="shared" si="70"/>
        <v>0</v>
      </c>
      <c r="D750" s="61"/>
      <c r="E750" s="57">
        <f t="shared" si="68"/>
        <v>0</v>
      </c>
      <c r="F750" s="27" t="str">
        <f t="shared" si="69"/>
        <v> </v>
      </c>
      <c r="K750" s="58">
        <v>2101299</v>
      </c>
      <c r="L750" s="59" t="s">
        <v>656</v>
      </c>
      <c r="M750" s="60"/>
    </row>
    <row r="751" ht="20.25" hidden="1" customHeight="1" spans="1:13">
      <c r="A751" s="34">
        <v>2101504</v>
      </c>
      <c r="B751" s="35" t="s">
        <v>142</v>
      </c>
      <c r="C751" s="61">
        <f t="shared" si="70"/>
        <v>0</v>
      </c>
      <c r="D751" s="61"/>
      <c r="E751" s="57">
        <f t="shared" si="68"/>
        <v>0</v>
      </c>
      <c r="F751" s="27" t="str">
        <f t="shared" si="69"/>
        <v> </v>
      </c>
      <c r="K751" s="36">
        <v>21013</v>
      </c>
      <c r="L751" s="36" t="s">
        <v>657</v>
      </c>
      <c r="M751" s="19"/>
    </row>
    <row r="752" ht="20.25" hidden="1" customHeight="1" spans="1:13">
      <c r="A752" s="34">
        <v>2101505</v>
      </c>
      <c r="B752" s="35" t="s">
        <v>665</v>
      </c>
      <c r="C752" s="61">
        <f t="shared" si="70"/>
        <v>0</v>
      </c>
      <c r="D752" s="61"/>
      <c r="E752" s="57">
        <f t="shared" si="68"/>
        <v>0</v>
      </c>
      <c r="F752" s="27" t="str">
        <f t="shared" si="69"/>
        <v> </v>
      </c>
      <c r="K752" s="58">
        <v>2101301</v>
      </c>
      <c r="L752" s="59" t="s">
        <v>658</v>
      </c>
      <c r="M752" s="60"/>
    </row>
    <row r="753" ht="20.25" hidden="1" customHeight="1" spans="1:13">
      <c r="A753" s="34">
        <v>2101506</v>
      </c>
      <c r="B753" s="35" t="s">
        <v>666</v>
      </c>
      <c r="C753" s="61">
        <f t="shared" si="70"/>
        <v>0</v>
      </c>
      <c r="D753" s="61"/>
      <c r="E753" s="57">
        <f t="shared" si="68"/>
        <v>0</v>
      </c>
      <c r="F753" s="27" t="str">
        <f t="shared" si="69"/>
        <v> </v>
      </c>
      <c r="K753" s="58">
        <v>2101302</v>
      </c>
      <c r="L753" s="59" t="s">
        <v>659</v>
      </c>
      <c r="M753" s="60"/>
    </row>
    <row r="754" ht="20.25" hidden="1" customHeight="1" spans="1:13">
      <c r="A754" s="34">
        <v>2101550</v>
      </c>
      <c r="B754" s="35" t="s">
        <v>109</v>
      </c>
      <c r="C754" s="61">
        <f t="shared" si="70"/>
        <v>0</v>
      </c>
      <c r="D754" s="61"/>
      <c r="E754" s="57">
        <f t="shared" si="68"/>
        <v>0</v>
      </c>
      <c r="F754" s="27" t="str">
        <f t="shared" si="69"/>
        <v> </v>
      </c>
      <c r="K754" s="58">
        <v>2101399</v>
      </c>
      <c r="L754" s="59" t="s">
        <v>660</v>
      </c>
      <c r="M754" s="60"/>
    </row>
    <row r="755" ht="20.25" hidden="1" customHeight="1" spans="1:13">
      <c r="A755" s="34">
        <v>2101599</v>
      </c>
      <c r="B755" s="35" t="s">
        <v>667</v>
      </c>
      <c r="C755" s="61">
        <f t="shared" si="70"/>
        <v>0</v>
      </c>
      <c r="D755" s="61"/>
      <c r="E755" s="57">
        <f t="shared" si="68"/>
        <v>0</v>
      </c>
      <c r="F755" s="27" t="str">
        <f t="shared" si="69"/>
        <v> </v>
      </c>
      <c r="K755" s="36">
        <v>21014</v>
      </c>
      <c r="L755" s="36" t="s">
        <v>661</v>
      </c>
      <c r="M755" s="19"/>
    </row>
    <row r="756" ht="20.25" hidden="1" customHeight="1" spans="1:13">
      <c r="A756" s="36">
        <v>21016</v>
      </c>
      <c r="B756" s="36" t="s">
        <v>668</v>
      </c>
      <c r="C756" s="55">
        <f>C757</f>
        <v>0</v>
      </c>
      <c r="D756" s="55">
        <f>D757</f>
        <v>0</v>
      </c>
      <c r="E756" s="53">
        <f t="shared" si="68"/>
        <v>0</v>
      </c>
      <c r="F756" s="20" t="str">
        <f t="shared" si="69"/>
        <v> </v>
      </c>
      <c r="K756" s="58">
        <v>2101401</v>
      </c>
      <c r="L756" s="59" t="s">
        <v>662</v>
      </c>
      <c r="M756" s="60"/>
    </row>
    <row r="757" ht="20.25" hidden="1" customHeight="1" spans="1:13">
      <c r="A757" s="34">
        <v>2101601</v>
      </c>
      <c r="B757" s="35" t="s">
        <v>669</v>
      </c>
      <c r="C757" s="56">
        <f>M768</f>
        <v>0</v>
      </c>
      <c r="D757" s="56"/>
      <c r="E757" s="57">
        <f t="shared" si="68"/>
        <v>0</v>
      </c>
      <c r="F757" s="27" t="str">
        <f t="shared" si="69"/>
        <v> </v>
      </c>
      <c r="K757" s="58">
        <v>2101499</v>
      </c>
      <c r="L757" s="59" t="s">
        <v>663</v>
      </c>
      <c r="M757" s="60"/>
    </row>
    <row r="758" ht="20.25" customHeight="1" spans="1:13">
      <c r="A758" s="36">
        <v>21099</v>
      </c>
      <c r="B758" s="36" t="s">
        <v>670</v>
      </c>
      <c r="C758" s="55">
        <f>C759</f>
        <v>33</v>
      </c>
      <c r="D758" s="55">
        <f>D759</f>
        <v>36</v>
      </c>
      <c r="E758" s="53">
        <f t="shared" si="68"/>
        <v>3</v>
      </c>
      <c r="F758" s="20">
        <f t="shared" si="69"/>
        <v>9.09090909090909</v>
      </c>
      <c r="K758" s="36">
        <v>21015</v>
      </c>
      <c r="L758" s="36" t="s">
        <v>664</v>
      </c>
      <c r="M758" s="19"/>
    </row>
    <row r="759" ht="20.25" customHeight="1" spans="1:13">
      <c r="A759" s="34">
        <v>2109999</v>
      </c>
      <c r="B759" s="35" t="s">
        <v>671</v>
      </c>
      <c r="C759" s="56">
        <v>33</v>
      </c>
      <c r="D759" s="56">
        <v>36</v>
      </c>
      <c r="E759" s="57">
        <f t="shared" si="68"/>
        <v>3</v>
      </c>
      <c r="F759" s="27">
        <f t="shared" si="69"/>
        <v>9.09090909090909</v>
      </c>
      <c r="K759" s="58">
        <v>2101501</v>
      </c>
      <c r="L759" s="59" t="s">
        <v>100</v>
      </c>
      <c r="M759" s="60"/>
    </row>
    <row r="760" ht="20.25" customHeight="1" spans="1:13">
      <c r="A760" s="36">
        <v>211</v>
      </c>
      <c r="B760" s="36" t="s">
        <v>672</v>
      </c>
      <c r="C760" s="55">
        <f>C761+C771+C775+C784+C789+C796+C802+C805+C808+C810+C812+C818+C820+C822+C837</f>
        <v>50</v>
      </c>
      <c r="D760" s="55">
        <f>D761+D771+D775+D784+D789+D796+D802+D805+D808+D810+D812+D818+D820+D822+D837</f>
        <v>50</v>
      </c>
      <c r="E760" s="53">
        <f t="shared" si="68"/>
        <v>0</v>
      </c>
      <c r="F760" s="20">
        <f t="shared" si="69"/>
        <v>0</v>
      </c>
      <c r="K760" s="58">
        <v>2101502</v>
      </c>
      <c r="L760" s="59" t="s">
        <v>101</v>
      </c>
      <c r="M760" s="60"/>
    </row>
    <row r="761" ht="20.25" hidden="1" customHeight="1" spans="1:13">
      <c r="A761" s="36">
        <v>21101</v>
      </c>
      <c r="B761" s="36" t="s">
        <v>673</v>
      </c>
      <c r="C761" s="55">
        <f>SUM(C762:C770)</f>
        <v>0</v>
      </c>
      <c r="D761" s="55">
        <f>SUM(D762:D770)</f>
        <v>0</v>
      </c>
      <c r="E761" s="53">
        <f t="shared" si="68"/>
        <v>0</v>
      </c>
      <c r="F761" s="20" t="str">
        <f t="shared" si="69"/>
        <v> </v>
      </c>
      <c r="K761" s="58">
        <v>2101503</v>
      </c>
      <c r="L761" s="59" t="s">
        <v>102</v>
      </c>
      <c r="M761" s="60"/>
    </row>
    <row r="762" ht="20.25" hidden="1" customHeight="1" spans="1:13">
      <c r="A762" s="34">
        <v>2110101</v>
      </c>
      <c r="B762" s="35" t="s">
        <v>100</v>
      </c>
      <c r="C762" s="56">
        <f t="shared" ref="C762:C770" si="71">M773</f>
        <v>0</v>
      </c>
      <c r="D762" s="56"/>
      <c r="E762" s="57">
        <f t="shared" si="68"/>
        <v>0</v>
      </c>
      <c r="F762" s="27" t="str">
        <f t="shared" si="69"/>
        <v> </v>
      </c>
      <c r="K762" s="58">
        <v>2101504</v>
      </c>
      <c r="L762" s="59" t="s">
        <v>142</v>
      </c>
      <c r="M762" s="60"/>
    </row>
    <row r="763" ht="20.25" hidden="1" customHeight="1" spans="1:13">
      <c r="A763" s="34">
        <v>2110102</v>
      </c>
      <c r="B763" s="35" t="s">
        <v>101</v>
      </c>
      <c r="C763" s="56">
        <f t="shared" si="71"/>
        <v>0</v>
      </c>
      <c r="D763" s="56"/>
      <c r="E763" s="57">
        <f t="shared" si="68"/>
        <v>0</v>
      </c>
      <c r="F763" s="27" t="str">
        <f t="shared" si="69"/>
        <v> </v>
      </c>
      <c r="K763" s="58">
        <v>2101505</v>
      </c>
      <c r="L763" s="59" t="s">
        <v>665</v>
      </c>
      <c r="M763" s="60"/>
    </row>
    <row r="764" ht="20.25" hidden="1" customHeight="1" spans="1:13">
      <c r="A764" s="34">
        <v>2110103</v>
      </c>
      <c r="B764" s="35" t="s">
        <v>102</v>
      </c>
      <c r="C764" s="56">
        <f t="shared" si="71"/>
        <v>0</v>
      </c>
      <c r="D764" s="56"/>
      <c r="E764" s="57">
        <f t="shared" si="68"/>
        <v>0</v>
      </c>
      <c r="F764" s="27" t="str">
        <f t="shared" si="69"/>
        <v> </v>
      </c>
      <c r="K764" s="58">
        <v>2101506</v>
      </c>
      <c r="L764" s="59" t="s">
        <v>666</v>
      </c>
      <c r="M764" s="60"/>
    </row>
    <row r="765" ht="20.25" hidden="1" customHeight="1" spans="1:13">
      <c r="A765" s="34">
        <v>2110104</v>
      </c>
      <c r="B765" s="35" t="s">
        <v>674</v>
      </c>
      <c r="C765" s="56">
        <f t="shared" si="71"/>
        <v>0</v>
      </c>
      <c r="D765" s="56"/>
      <c r="E765" s="57">
        <f t="shared" si="68"/>
        <v>0</v>
      </c>
      <c r="F765" s="27" t="str">
        <f t="shared" si="69"/>
        <v> </v>
      </c>
      <c r="K765" s="58">
        <v>2101550</v>
      </c>
      <c r="L765" s="59" t="s">
        <v>109</v>
      </c>
      <c r="M765" s="60"/>
    </row>
    <row r="766" ht="20.25" hidden="1" customHeight="1" spans="1:13">
      <c r="A766" s="34">
        <v>2110105</v>
      </c>
      <c r="B766" s="35" t="s">
        <v>675</v>
      </c>
      <c r="C766" s="56">
        <f t="shared" si="71"/>
        <v>0</v>
      </c>
      <c r="D766" s="56"/>
      <c r="E766" s="57">
        <f t="shared" si="68"/>
        <v>0</v>
      </c>
      <c r="F766" s="27" t="str">
        <f t="shared" si="69"/>
        <v> </v>
      </c>
      <c r="K766" s="58">
        <v>2101599</v>
      </c>
      <c r="L766" s="59" t="s">
        <v>667</v>
      </c>
      <c r="M766" s="60"/>
    </row>
    <row r="767" ht="20.25" hidden="1" customHeight="1" spans="1:13">
      <c r="A767" s="34">
        <v>2110106</v>
      </c>
      <c r="B767" s="35" t="s">
        <v>676</v>
      </c>
      <c r="C767" s="56">
        <f t="shared" si="71"/>
        <v>0</v>
      </c>
      <c r="D767" s="56"/>
      <c r="E767" s="57">
        <f t="shared" si="68"/>
        <v>0</v>
      </c>
      <c r="F767" s="27" t="str">
        <f t="shared" si="69"/>
        <v> </v>
      </c>
      <c r="K767" s="36">
        <v>21016</v>
      </c>
      <c r="L767" s="36" t="s">
        <v>668</v>
      </c>
      <c r="M767" s="19"/>
    </row>
    <row r="768" ht="20.25" hidden="1" customHeight="1" spans="1:13">
      <c r="A768" s="34">
        <v>2110107</v>
      </c>
      <c r="B768" s="35" t="s">
        <v>677</v>
      </c>
      <c r="C768" s="56">
        <f t="shared" si="71"/>
        <v>0</v>
      </c>
      <c r="D768" s="56"/>
      <c r="E768" s="57">
        <f t="shared" si="68"/>
        <v>0</v>
      </c>
      <c r="F768" s="27" t="str">
        <f t="shared" si="69"/>
        <v> </v>
      </c>
      <c r="K768" s="58">
        <v>2101601</v>
      </c>
      <c r="L768" s="59" t="s">
        <v>669</v>
      </c>
      <c r="M768" s="60"/>
    </row>
    <row r="769" ht="20.25" hidden="1" customHeight="1" spans="1:13">
      <c r="A769" s="34">
        <v>2110108</v>
      </c>
      <c r="B769" s="35" t="s">
        <v>678</v>
      </c>
      <c r="C769" s="56">
        <f t="shared" si="71"/>
        <v>0</v>
      </c>
      <c r="D769" s="56"/>
      <c r="E769" s="57">
        <f t="shared" si="68"/>
        <v>0</v>
      </c>
      <c r="F769" s="27" t="str">
        <f t="shared" si="69"/>
        <v> </v>
      </c>
      <c r="K769" s="36">
        <v>21099</v>
      </c>
      <c r="L769" s="36" t="s">
        <v>670</v>
      </c>
      <c r="M769" s="19"/>
    </row>
    <row r="770" ht="20.25" hidden="1" customHeight="1" spans="1:13">
      <c r="A770" s="34">
        <v>2110199</v>
      </c>
      <c r="B770" s="35" t="s">
        <v>679</v>
      </c>
      <c r="C770" s="56">
        <f t="shared" si="71"/>
        <v>0</v>
      </c>
      <c r="D770" s="56"/>
      <c r="E770" s="57">
        <f t="shared" si="68"/>
        <v>0</v>
      </c>
      <c r="F770" s="27" t="str">
        <f t="shared" si="69"/>
        <v> </v>
      </c>
      <c r="K770" s="58">
        <v>2109901</v>
      </c>
      <c r="L770" s="59" t="s">
        <v>671</v>
      </c>
      <c r="M770" s="60"/>
    </row>
    <row r="771" ht="20.25" hidden="1" customHeight="1" spans="1:13">
      <c r="A771" s="36">
        <v>21102</v>
      </c>
      <c r="B771" s="36" t="s">
        <v>680</v>
      </c>
      <c r="C771" s="55">
        <f>SUM(C772:C774)</f>
        <v>0</v>
      </c>
      <c r="D771" s="55">
        <f>SUM(D772:D774)</f>
        <v>0</v>
      </c>
      <c r="E771" s="53">
        <f t="shared" si="68"/>
        <v>0</v>
      </c>
      <c r="F771" s="20" t="str">
        <f t="shared" si="69"/>
        <v> </v>
      </c>
      <c r="K771" s="36">
        <v>211</v>
      </c>
      <c r="L771" s="36" t="s">
        <v>672</v>
      </c>
      <c r="M771" s="19"/>
    </row>
    <row r="772" ht="20.25" hidden="1" customHeight="1" spans="1:13">
      <c r="A772" s="34">
        <v>2110203</v>
      </c>
      <c r="B772" s="35" t="s">
        <v>681</v>
      </c>
      <c r="C772" s="56">
        <f>M783</f>
        <v>0</v>
      </c>
      <c r="D772" s="56"/>
      <c r="E772" s="57">
        <f t="shared" si="68"/>
        <v>0</v>
      </c>
      <c r="F772" s="27" t="str">
        <f t="shared" si="69"/>
        <v> </v>
      </c>
      <c r="K772" s="36">
        <v>21101</v>
      </c>
      <c r="L772" s="36" t="s">
        <v>673</v>
      </c>
      <c r="M772" s="19"/>
    </row>
    <row r="773" ht="20.25" hidden="1" customHeight="1" spans="1:13">
      <c r="A773" s="34">
        <v>2110204</v>
      </c>
      <c r="B773" s="35" t="s">
        <v>682</v>
      </c>
      <c r="C773" s="56">
        <f>M784</f>
        <v>0</v>
      </c>
      <c r="D773" s="56"/>
      <c r="E773" s="57">
        <f t="shared" si="68"/>
        <v>0</v>
      </c>
      <c r="F773" s="27" t="str">
        <f t="shared" si="69"/>
        <v> </v>
      </c>
      <c r="K773" s="58">
        <v>2110101</v>
      </c>
      <c r="L773" s="59" t="s">
        <v>100</v>
      </c>
      <c r="M773" s="60"/>
    </row>
    <row r="774" ht="20.25" hidden="1" customHeight="1" spans="1:13">
      <c r="A774" s="34">
        <v>2110299</v>
      </c>
      <c r="B774" s="35" t="s">
        <v>683</v>
      </c>
      <c r="C774" s="56">
        <f>M785</f>
        <v>0</v>
      </c>
      <c r="D774" s="56"/>
      <c r="E774" s="57">
        <f t="shared" si="68"/>
        <v>0</v>
      </c>
      <c r="F774" s="27" t="str">
        <f t="shared" si="69"/>
        <v> </v>
      </c>
      <c r="K774" s="58">
        <v>2110102</v>
      </c>
      <c r="L774" s="59" t="s">
        <v>101</v>
      </c>
      <c r="M774" s="60"/>
    </row>
    <row r="775" ht="20.25" customHeight="1" spans="1:13">
      <c r="A775" s="36">
        <v>21103</v>
      </c>
      <c r="B775" s="36" t="s">
        <v>684</v>
      </c>
      <c r="C775" s="55">
        <f>SUM(C776:C783)</f>
        <v>30</v>
      </c>
      <c r="D775" s="55">
        <f>SUM(D776:D783)</f>
        <v>30</v>
      </c>
      <c r="E775" s="53">
        <f t="shared" ref="E775:E838" si="72">D775-C775</f>
        <v>0</v>
      </c>
      <c r="F775" s="20">
        <f t="shared" ref="F775:F838" si="73">IF(C775&lt;&gt;0,E775/C775*100," ")</f>
        <v>0</v>
      </c>
      <c r="K775" s="58">
        <v>2110103</v>
      </c>
      <c r="L775" s="59" t="s">
        <v>102</v>
      </c>
      <c r="M775" s="60"/>
    </row>
    <row r="776" ht="20.25" hidden="1" customHeight="1" spans="1:13">
      <c r="A776" s="34">
        <v>2110301</v>
      </c>
      <c r="B776" s="35" t="s">
        <v>685</v>
      </c>
      <c r="C776" s="56">
        <f t="shared" ref="C776:C781" si="74">M787</f>
        <v>0</v>
      </c>
      <c r="D776" s="56"/>
      <c r="E776" s="57">
        <f t="shared" si="72"/>
        <v>0</v>
      </c>
      <c r="F776" s="27" t="str">
        <f t="shared" si="73"/>
        <v> </v>
      </c>
      <c r="K776" s="58">
        <v>2110104</v>
      </c>
      <c r="L776" s="59" t="s">
        <v>674</v>
      </c>
      <c r="M776" s="60"/>
    </row>
    <row r="777" ht="20.25" customHeight="1" spans="1:13">
      <c r="A777" s="34">
        <v>2110302</v>
      </c>
      <c r="B777" s="35" t="s">
        <v>686</v>
      </c>
      <c r="C777" s="56">
        <v>30</v>
      </c>
      <c r="D777" s="56">
        <v>30</v>
      </c>
      <c r="E777" s="57">
        <f t="shared" si="72"/>
        <v>0</v>
      </c>
      <c r="F777" s="27">
        <f t="shared" si="73"/>
        <v>0</v>
      </c>
      <c r="K777" s="58">
        <v>2110105</v>
      </c>
      <c r="L777" s="59" t="s">
        <v>675</v>
      </c>
      <c r="M777" s="60"/>
    </row>
    <row r="778" ht="20.25" hidden="1" customHeight="1" spans="1:13">
      <c r="A778" s="34">
        <v>2110303</v>
      </c>
      <c r="B778" s="35" t="s">
        <v>687</v>
      </c>
      <c r="C778" s="56">
        <f t="shared" si="74"/>
        <v>0</v>
      </c>
      <c r="D778" s="56"/>
      <c r="E778" s="57">
        <f t="shared" si="72"/>
        <v>0</v>
      </c>
      <c r="F778" s="27" t="str">
        <f t="shared" si="73"/>
        <v> </v>
      </c>
      <c r="K778" s="58">
        <v>2110106</v>
      </c>
      <c r="L778" s="59" t="s">
        <v>676</v>
      </c>
      <c r="M778" s="60"/>
    </row>
    <row r="779" ht="20.25" hidden="1" customHeight="1" spans="1:13">
      <c r="A779" s="34">
        <v>2110304</v>
      </c>
      <c r="B779" s="35" t="s">
        <v>688</v>
      </c>
      <c r="C779" s="56">
        <f t="shared" si="74"/>
        <v>0</v>
      </c>
      <c r="D779" s="56"/>
      <c r="E779" s="57">
        <f t="shared" si="72"/>
        <v>0</v>
      </c>
      <c r="F779" s="27" t="str">
        <f t="shared" si="73"/>
        <v> </v>
      </c>
      <c r="K779" s="58">
        <v>2110107</v>
      </c>
      <c r="L779" s="59" t="s">
        <v>677</v>
      </c>
      <c r="M779" s="60"/>
    </row>
    <row r="780" ht="20.25" hidden="1" customHeight="1" spans="1:13">
      <c r="A780" s="34">
        <v>2110305</v>
      </c>
      <c r="B780" s="35" t="s">
        <v>689</v>
      </c>
      <c r="C780" s="56">
        <f t="shared" si="74"/>
        <v>0</v>
      </c>
      <c r="D780" s="56"/>
      <c r="E780" s="57">
        <f t="shared" si="72"/>
        <v>0</v>
      </c>
      <c r="F780" s="27" t="str">
        <f t="shared" si="73"/>
        <v> </v>
      </c>
      <c r="K780" s="58">
        <v>2110108</v>
      </c>
      <c r="L780" s="59" t="s">
        <v>678</v>
      </c>
      <c r="M780" s="60"/>
    </row>
    <row r="781" ht="20.25" hidden="1" customHeight="1" spans="1:13">
      <c r="A781" s="34">
        <v>2110306</v>
      </c>
      <c r="B781" s="35" t="s">
        <v>690</v>
      </c>
      <c r="C781" s="56">
        <f t="shared" si="74"/>
        <v>0</v>
      </c>
      <c r="D781" s="56"/>
      <c r="E781" s="57">
        <f t="shared" si="72"/>
        <v>0</v>
      </c>
      <c r="F781" s="27" t="str">
        <f t="shared" si="73"/>
        <v> </v>
      </c>
      <c r="K781" s="58">
        <v>2110199</v>
      </c>
      <c r="L781" s="59" t="s">
        <v>679</v>
      </c>
      <c r="M781" s="60"/>
    </row>
    <row r="782" ht="20.25" hidden="1" customHeight="1" spans="1:13">
      <c r="A782" s="34">
        <v>2110307</v>
      </c>
      <c r="B782" s="35" t="s">
        <v>691</v>
      </c>
      <c r="C782" s="56">
        <v>0</v>
      </c>
      <c r="D782" s="56"/>
      <c r="E782" s="57">
        <f t="shared" si="72"/>
        <v>0</v>
      </c>
      <c r="F782" s="27" t="str">
        <f t="shared" si="73"/>
        <v> </v>
      </c>
      <c r="K782" s="36">
        <v>21102</v>
      </c>
      <c r="L782" s="36" t="s">
        <v>680</v>
      </c>
      <c r="M782" s="19"/>
    </row>
    <row r="783" ht="20.25" hidden="1" customHeight="1" spans="1:13">
      <c r="A783" s="34">
        <v>2110399</v>
      </c>
      <c r="B783" s="35" t="s">
        <v>692</v>
      </c>
      <c r="C783" s="56">
        <f>M793</f>
        <v>0</v>
      </c>
      <c r="D783" s="56"/>
      <c r="E783" s="57">
        <f t="shared" si="72"/>
        <v>0</v>
      </c>
      <c r="F783" s="27" t="str">
        <f t="shared" si="73"/>
        <v> </v>
      </c>
      <c r="K783" s="58">
        <v>2110203</v>
      </c>
      <c r="L783" s="59" t="s">
        <v>681</v>
      </c>
      <c r="M783" s="60"/>
    </row>
    <row r="784" ht="20.25" customHeight="1" spans="1:13">
      <c r="A784" s="36">
        <v>21104</v>
      </c>
      <c r="B784" s="36" t="s">
        <v>693</v>
      </c>
      <c r="C784" s="55">
        <f>SUM(C785:C788)</f>
        <v>20</v>
      </c>
      <c r="D784" s="55">
        <f>SUM(D785:D788)</f>
        <v>20</v>
      </c>
      <c r="E784" s="53">
        <f t="shared" si="72"/>
        <v>0</v>
      </c>
      <c r="F784" s="20">
        <f t="shared" si="73"/>
        <v>0</v>
      </c>
      <c r="K784" s="58">
        <v>2110204</v>
      </c>
      <c r="L784" s="59" t="s">
        <v>682</v>
      </c>
      <c r="M784" s="60"/>
    </row>
    <row r="785" ht="20.25" hidden="1" customHeight="1" spans="1:13">
      <c r="A785" s="34">
        <v>2110401</v>
      </c>
      <c r="B785" s="35" t="s">
        <v>694</v>
      </c>
      <c r="C785" s="61">
        <f>M795</f>
        <v>0</v>
      </c>
      <c r="D785" s="61"/>
      <c r="E785" s="57">
        <f t="shared" si="72"/>
        <v>0</v>
      </c>
      <c r="F785" s="27" t="str">
        <f t="shared" si="73"/>
        <v> </v>
      </c>
      <c r="K785" s="58">
        <v>2110299</v>
      </c>
      <c r="L785" s="59" t="s">
        <v>683</v>
      </c>
      <c r="M785" s="60"/>
    </row>
    <row r="786" ht="20.25" customHeight="1" spans="1:13">
      <c r="A786" s="34">
        <v>2110402</v>
      </c>
      <c r="B786" s="35" t="s">
        <v>695</v>
      </c>
      <c r="C786" s="61">
        <v>20</v>
      </c>
      <c r="D786" s="61">
        <v>20</v>
      </c>
      <c r="E786" s="57">
        <f t="shared" si="72"/>
        <v>0</v>
      </c>
      <c r="F786" s="27">
        <f t="shared" si="73"/>
        <v>0</v>
      </c>
      <c r="K786" s="36">
        <v>21103</v>
      </c>
      <c r="L786" s="36" t="s">
        <v>684</v>
      </c>
      <c r="M786" s="19"/>
    </row>
    <row r="787" ht="20.25" hidden="1" customHeight="1" spans="1:13">
      <c r="A787" s="34">
        <v>2110404</v>
      </c>
      <c r="B787" s="35" t="s">
        <v>696</v>
      </c>
      <c r="C787" s="61">
        <f>M797</f>
        <v>0</v>
      </c>
      <c r="D787" s="61"/>
      <c r="E787" s="57">
        <f t="shared" si="72"/>
        <v>0</v>
      </c>
      <c r="F787" s="27" t="str">
        <f t="shared" si="73"/>
        <v> </v>
      </c>
      <c r="K787" s="58">
        <v>2110301</v>
      </c>
      <c r="L787" s="59" t="s">
        <v>685</v>
      </c>
      <c r="M787" s="60"/>
    </row>
    <row r="788" ht="20.25" hidden="1" customHeight="1" spans="1:13">
      <c r="A788" s="34">
        <v>2110499</v>
      </c>
      <c r="B788" s="35" t="s">
        <v>697</v>
      </c>
      <c r="C788" s="61">
        <f>M798</f>
        <v>0</v>
      </c>
      <c r="D788" s="61"/>
      <c r="E788" s="57">
        <f t="shared" si="72"/>
        <v>0</v>
      </c>
      <c r="F788" s="27" t="str">
        <f t="shared" si="73"/>
        <v> </v>
      </c>
      <c r="K788" s="58">
        <v>2110302</v>
      </c>
      <c r="L788" s="59" t="s">
        <v>686</v>
      </c>
      <c r="M788" s="60"/>
    </row>
    <row r="789" ht="20.25" hidden="1" customHeight="1" spans="1:13">
      <c r="A789" s="36">
        <v>21105</v>
      </c>
      <c r="B789" s="36" t="s">
        <v>698</v>
      </c>
      <c r="C789" s="62">
        <f>SUM(C790:C795)</f>
        <v>0</v>
      </c>
      <c r="D789" s="62">
        <f>SUM(D790:D795)</f>
        <v>0</v>
      </c>
      <c r="E789" s="53">
        <f t="shared" si="72"/>
        <v>0</v>
      </c>
      <c r="F789" s="20" t="str">
        <f t="shared" si="73"/>
        <v> </v>
      </c>
      <c r="K789" s="58">
        <v>2110303</v>
      </c>
      <c r="L789" s="59" t="s">
        <v>687</v>
      </c>
      <c r="M789" s="60"/>
    </row>
    <row r="790" ht="20.25" hidden="1" customHeight="1" spans="1:13">
      <c r="A790" s="34">
        <v>2110501</v>
      </c>
      <c r="B790" s="35" t="s">
        <v>699</v>
      </c>
      <c r="C790" s="61">
        <f t="shared" ref="C790:C795" si="75">M800</f>
        <v>0</v>
      </c>
      <c r="D790" s="61"/>
      <c r="E790" s="57">
        <f t="shared" si="72"/>
        <v>0</v>
      </c>
      <c r="F790" s="27" t="str">
        <f t="shared" si="73"/>
        <v> </v>
      </c>
      <c r="K790" s="58">
        <v>2110304</v>
      </c>
      <c r="L790" s="59" t="s">
        <v>688</v>
      </c>
      <c r="M790" s="60"/>
    </row>
    <row r="791" ht="20.25" hidden="1" customHeight="1" spans="1:13">
      <c r="A791" s="34">
        <v>2110502</v>
      </c>
      <c r="B791" s="35" t="s">
        <v>700</v>
      </c>
      <c r="C791" s="61">
        <f t="shared" si="75"/>
        <v>0</v>
      </c>
      <c r="D791" s="61"/>
      <c r="E791" s="57">
        <f t="shared" si="72"/>
        <v>0</v>
      </c>
      <c r="F791" s="27" t="str">
        <f t="shared" si="73"/>
        <v> </v>
      </c>
      <c r="K791" s="58">
        <v>2110305</v>
      </c>
      <c r="L791" s="59" t="s">
        <v>689</v>
      </c>
      <c r="M791" s="60"/>
    </row>
    <row r="792" ht="20.25" hidden="1" customHeight="1" spans="1:13">
      <c r="A792" s="34">
        <v>2110503</v>
      </c>
      <c r="B792" s="35" t="s">
        <v>701</v>
      </c>
      <c r="C792" s="61">
        <f t="shared" si="75"/>
        <v>0</v>
      </c>
      <c r="D792" s="61"/>
      <c r="E792" s="57">
        <f t="shared" si="72"/>
        <v>0</v>
      </c>
      <c r="F792" s="27" t="str">
        <f t="shared" si="73"/>
        <v> </v>
      </c>
      <c r="K792" s="58">
        <v>2110306</v>
      </c>
      <c r="L792" s="59" t="s">
        <v>690</v>
      </c>
      <c r="M792" s="60"/>
    </row>
    <row r="793" ht="20.25" hidden="1" customHeight="1" spans="1:13">
      <c r="A793" s="34">
        <v>2110506</v>
      </c>
      <c r="B793" s="35" t="s">
        <v>702</v>
      </c>
      <c r="C793" s="61">
        <f t="shared" si="75"/>
        <v>0</v>
      </c>
      <c r="D793" s="61"/>
      <c r="E793" s="57">
        <f t="shared" si="72"/>
        <v>0</v>
      </c>
      <c r="F793" s="27" t="str">
        <f t="shared" si="73"/>
        <v> </v>
      </c>
      <c r="K793" s="58">
        <v>2110399</v>
      </c>
      <c r="L793" s="59" t="s">
        <v>692</v>
      </c>
      <c r="M793" s="60"/>
    </row>
    <row r="794" ht="20.25" hidden="1" customHeight="1" spans="1:13">
      <c r="A794" s="34">
        <v>2110507</v>
      </c>
      <c r="B794" s="35" t="s">
        <v>703</v>
      </c>
      <c r="C794" s="61">
        <f t="shared" si="75"/>
        <v>0</v>
      </c>
      <c r="D794" s="61"/>
      <c r="E794" s="57">
        <f t="shared" si="72"/>
        <v>0</v>
      </c>
      <c r="F794" s="27" t="str">
        <f t="shared" si="73"/>
        <v> </v>
      </c>
      <c r="K794" s="36">
        <v>21104</v>
      </c>
      <c r="L794" s="36" t="s">
        <v>693</v>
      </c>
      <c r="M794" s="19"/>
    </row>
    <row r="795" ht="20.25" hidden="1" customHeight="1" spans="1:13">
      <c r="A795" s="34">
        <v>2110599</v>
      </c>
      <c r="B795" s="35" t="s">
        <v>704</v>
      </c>
      <c r="C795" s="61">
        <f t="shared" si="75"/>
        <v>0</v>
      </c>
      <c r="D795" s="61"/>
      <c r="E795" s="57">
        <f t="shared" si="72"/>
        <v>0</v>
      </c>
      <c r="F795" s="27" t="str">
        <f t="shared" si="73"/>
        <v> </v>
      </c>
      <c r="K795" s="58">
        <v>2110401</v>
      </c>
      <c r="L795" s="59" t="s">
        <v>694</v>
      </c>
      <c r="M795" s="60"/>
    </row>
    <row r="796" ht="20.25" hidden="1" customHeight="1" spans="1:13">
      <c r="A796" s="36">
        <v>21106</v>
      </c>
      <c r="B796" s="36" t="s">
        <v>705</v>
      </c>
      <c r="C796" s="62">
        <f>SUM(C797:C801)</f>
        <v>0</v>
      </c>
      <c r="D796" s="62">
        <f>SUM(D797:D801)</f>
        <v>0</v>
      </c>
      <c r="E796" s="53">
        <f t="shared" si="72"/>
        <v>0</v>
      </c>
      <c r="F796" s="20" t="str">
        <f t="shared" si="73"/>
        <v> </v>
      </c>
      <c r="K796" s="58">
        <v>2110402</v>
      </c>
      <c r="L796" s="59" t="s">
        <v>695</v>
      </c>
      <c r="M796" s="60"/>
    </row>
    <row r="797" ht="20.25" hidden="1" customHeight="1" spans="1:13">
      <c r="A797" s="34">
        <v>2110602</v>
      </c>
      <c r="B797" s="35" t="s">
        <v>706</v>
      </c>
      <c r="C797" s="61">
        <f>M807</f>
        <v>0</v>
      </c>
      <c r="D797" s="61"/>
      <c r="E797" s="57">
        <f t="shared" si="72"/>
        <v>0</v>
      </c>
      <c r="F797" s="27" t="str">
        <f t="shared" si="73"/>
        <v> </v>
      </c>
      <c r="K797" s="58">
        <v>2110404</v>
      </c>
      <c r="L797" s="59" t="s">
        <v>696</v>
      </c>
      <c r="M797" s="60"/>
    </row>
    <row r="798" ht="20.25" hidden="1" customHeight="1" spans="1:13">
      <c r="A798" s="34">
        <v>2110603</v>
      </c>
      <c r="B798" s="35" t="s">
        <v>707</v>
      </c>
      <c r="C798" s="61">
        <f>M808</f>
        <v>0</v>
      </c>
      <c r="D798" s="61"/>
      <c r="E798" s="57">
        <f t="shared" si="72"/>
        <v>0</v>
      </c>
      <c r="F798" s="27" t="str">
        <f t="shared" si="73"/>
        <v> </v>
      </c>
      <c r="K798" s="58">
        <v>2110499</v>
      </c>
      <c r="L798" s="59" t="s">
        <v>697</v>
      </c>
      <c r="M798" s="60"/>
    </row>
    <row r="799" ht="20.25" hidden="1" customHeight="1" spans="1:13">
      <c r="A799" s="34">
        <v>2110604</v>
      </c>
      <c r="B799" s="35" t="s">
        <v>708</v>
      </c>
      <c r="C799" s="61">
        <f>M809</f>
        <v>0</v>
      </c>
      <c r="D799" s="61"/>
      <c r="E799" s="57">
        <f t="shared" si="72"/>
        <v>0</v>
      </c>
      <c r="F799" s="27" t="str">
        <f t="shared" si="73"/>
        <v> </v>
      </c>
      <c r="K799" s="36">
        <v>21105</v>
      </c>
      <c r="L799" s="36" t="s">
        <v>698</v>
      </c>
      <c r="M799" s="19"/>
    </row>
    <row r="800" ht="20.25" hidden="1" customHeight="1" spans="1:13">
      <c r="A800" s="34">
        <v>2110605</v>
      </c>
      <c r="B800" s="35" t="s">
        <v>709</v>
      </c>
      <c r="C800" s="61">
        <f>M810</f>
        <v>0</v>
      </c>
      <c r="D800" s="61"/>
      <c r="E800" s="57">
        <f t="shared" si="72"/>
        <v>0</v>
      </c>
      <c r="F800" s="27" t="str">
        <f t="shared" si="73"/>
        <v> </v>
      </c>
      <c r="K800" s="58">
        <v>2110501</v>
      </c>
      <c r="L800" s="59" t="s">
        <v>699</v>
      </c>
      <c r="M800" s="60"/>
    </row>
    <row r="801" ht="20.25" hidden="1" customHeight="1" spans="1:13">
      <c r="A801" s="34">
        <v>2110699</v>
      </c>
      <c r="B801" s="35" t="s">
        <v>710</v>
      </c>
      <c r="C801" s="61">
        <f>M811</f>
        <v>0</v>
      </c>
      <c r="D801" s="61"/>
      <c r="E801" s="57">
        <f t="shared" si="72"/>
        <v>0</v>
      </c>
      <c r="F801" s="27" t="str">
        <f t="shared" si="73"/>
        <v> </v>
      </c>
      <c r="K801" s="58">
        <v>2110502</v>
      </c>
      <c r="L801" s="59" t="s">
        <v>700</v>
      </c>
      <c r="M801" s="60"/>
    </row>
    <row r="802" ht="20.25" hidden="1" customHeight="1" spans="1:13">
      <c r="A802" s="36">
        <v>21107</v>
      </c>
      <c r="B802" s="36" t="s">
        <v>711</v>
      </c>
      <c r="C802" s="62">
        <f>SUM(C803:C804)</f>
        <v>0</v>
      </c>
      <c r="D802" s="62">
        <f>SUM(D803:D804)</f>
        <v>0</v>
      </c>
      <c r="E802" s="53">
        <f t="shared" si="72"/>
        <v>0</v>
      </c>
      <c r="F802" s="20" t="str">
        <f t="shared" si="73"/>
        <v> </v>
      </c>
      <c r="K802" s="58">
        <v>2110503</v>
      </c>
      <c r="L802" s="59" t="s">
        <v>701</v>
      </c>
      <c r="M802" s="60"/>
    </row>
    <row r="803" ht="20.25" hidden="1" customHeight="1" spans="1:13">
      <c r="A803" s="34">
        <v>2110704</v>
      </c>
      <c r="B803" s="35" t="s">
        <v>712</v>
      </c>
      <c r="C803" s="61">
        <f>M813</f>
        <v>0</v>
      </c>
      <c r="D803" s="61"/>
      <c r="E803" s="57">
        <f t="shared" si="72"/>
        <v>0</v>
      </c>
      <c r="F803" s="27" t="str">
        <f t="shared" si="73"/>
        <v> </v>
      </c>
      <c r="K803" s="58">
        <v>2110506</v>
      </c>
      <c r="L803" s="59" t="s">
        <v>702</v>
      </c>
      <c r="M803" s="60"/>
    </row>
    <row r="804" ht="20.25" hidden="1" customHeight="1" spans="1:13">
      <c r="A804" s="34">
        <v>2110799</v>
      </c>
      <c r="B804" s="35" t="s">
        <v>713</v>
      </c>
      <c r="C804" s="61">
        <f>M814</f>
        <v>0</v>
      </c>
      <c r="D804" s="61"/>
      <c r="E804" s="57">
        <f t="shared" si="72"/>
        <v>0</v>
      </c>
      <c r="F804" s="27" t="str">
        <f t="shared" si="73"/>
        <v> </v>
      </c>
      <c r="K804" s="58">
        <v>2110507</v>
      </c>
      <c r="L804" s="59" t="s">
        <v>703</v>
      </c>
      <c r="M804" s="60"/>
    </row>
    <row r="805" ht="20.25" hidden="1" customHeight="1" spans="1:13">
      <c r="A805" s="36">
        <v>21108</v>
      </c>
      <c r="B805" s="36" t="s">
        <v>714</v>
      </c>
      <c r="C805" s="62">
        <f>SUM(C806:C807)</f>
        <v>0</v>
      </c>
      <c r="D805" s="62">
        <f>SUM(D806:D807)</f>
        <v>0</v>
      </c>
      <c r="E805" s="53">
        <f t="shared" si="72"/>
        <v>0</v>
      </c>
      <c r="F805" s="20" t="str">
        <f t="shared" si="73"/>
        <v> </v>
      </c>
      <c r="K805" s="58">
        <v>2110599</v>
      </c>
      <c r="L805" s="59" t="s">
        <v>704</v>
      </c>
      <c r="M805" s="60"/>
    </row>
    <row r="806" ht="20.25" hidden="1" customHeight="1" spans="1:13">
      <c r="A806" s="34">
        <v>2110804</v>
      </c>
      <c r="B806" s="35" t="s">
        <v>715</v>
      </c>
      <c r="C806" s="61">
        <f>M816</f>
        <v>0</v>
      </c>
      <c r="D806" s="61"/>
      <c r="E806" s="57">
        <f t="shared" si="72"/>
        <v>0</v>
      </c>
      <c r="F806" s="27" t="str">
        <f t="shared" si="73"/>
        <v> </v>
      </c>
      <c r="K806" s="36">
        <v>21106</v>
      </c>
      <c r="L806" s="36" t="s">
        <v>705</v>
      </c>
      <c r="M806" s="19"/>
    </row>
    <row r="807" ht="20.25" hidden="1" customHeight="1" spans="1:13">
      <c r="A807" s="34">
        <v>2110899</v>
      </c>
      <c r="B807" s="35" t="s">
        <v>716</v>
      </c>
      <c r="C807" s="61">
        <f>M817</f>
        <v>0</v>
      </c>
      <c r="D807" s="61"/>
      <c r="E807" s="57">
        <f t="shared" si="72"/>
        <v>0</v>
      </c>
      <c r="F807" s="27" t="str">
        <f t="shared" si="73"/>
        <v> </v>
      </c>
      <c r="K807" s="58">
        <v>2110602</v>
      </c>
      <c r="L807" s="59" t="s">
        <v>706</v>
      </c>
      <c r="M807" s="60"/>
    </row>
    <row r="808" ht="20.25" hidden="1" customHeight="1" spans="1:13">
      <c r="A808" s="36">
        <v>21109</v>
      </c>
      <c r="B808" s="36" t="s">
        <v>717</v>
      </c>
      <c r="C808" s="62">
        <f>C809</f>
        <v>0</v>
      </c>
      <c r="D808" s="62">
        <f>D809</f>
        <v>0</v>
      </c>
      <c r="E808" s="53">
        <f t="shared" si="72"/>
        <v>0</v>
      </c>
      <c r="F808" s="20" t="str">
        <f t="shared" si="73"/>
        <v> </v>
      </c>
      <c r="K808" s="58">
        <v>2110603</v>
      </c>
      <c r="L808" s="59" t="s">
        <v>707</v>
      </c>
      <c r="M808" s="60"/>
    </row>
    <row r="809" ht="20.25" hidden="1" customHeight="1" spans="1:13">
      <c r="A809" s="34">
        <v>2110901</v>
      </c>
      <c r="B809" s="35" t="s">
        <v>718</v>
      </c>
      <c r="C809" s="61">
        <f>M819</f>
        <v>0</v>
      </c>
      <c r="D809" s="61"/>
      <c r="E809" s="57">
        <f t="shared" si="72"/>
        <v>0</v>
      </c>
      <c r="F809" s="27" t="str">
        <f t="shared" si="73"/>
        <v> </v>
      </c>
      <c r="K809" s="58">
        <v>2110604</v>
      </c>
      <c r="L809" s="59" t="s">
        <v>708</v>
      </c>
      <c r="M809" s="60"/>
    </row>
    <row r="810" ht="20.25" hidden="1" customHeight="1" spans="1:13">
      <c r="A810" s="36">
        <v>21110</v>
      </c>
      <c r="B810" s="36" t="s">
        <v>719</v>
      </c>
      <c r="C810" s="55">
        <f>C811</f>
        <v>0</v>
      </c>
      <c r="D810" s="55">
        <f>D811</f>
        <v>0</v>
      </c>
      <c r="E810" s="53">
        <f t="shared" si="72"/>
        <v>0</v>
      </c>
      <c r="F810" s="20" t="str">
        <f t="shared" si="73"/>
        <v> </v>
      </c>
      <c r="K810" s="58">
        <v>2110605</v>
      </c>
      <c r="L810" s="59" t="s">
        <v>709</v>
      </c>
      <c r="M810" s="60"/>
    </row>
    <row r="811" ht="20.25" hidden="1" customHeight="1" spans="1:13">
      <c r="A811" s="34">
        <v>2111001</v>
      </c>
      <c r="B811" s="35" t="s">
        <v>720</v>
      </c>
      <c r="C811" s="56">
        <f>M821</f>
        <v>0</v>
      </c>
      <c r="D811" s="56"/>
      <c r="E811" s="57">
        <f t="shared" si="72"/>
        <v>0</v>
      </c>
      <c r="F811" s="27" t="str">
        <f t="shared" si="73"/>
        <v> </v>
      </c>
      <c r="K811" s="58">
        <v>2110699</v>
      </c>
      <c r="L811" s="59" t="s">
        <v>710</v>
      </c>
      <c r="M811" s="60"/>
    </row>
    <row r="812" ht="20.25" hidden="1" customHeight="1" spans="1:13">
      <c r="A812" s="36">
        <v>21111</v>
      </c>
      <c r="B812" s="36" t="s">
        <v>721</v>
      </c>
      <c r="C812" s="55">
        <f>SUM(C813:C817)</f>
        <v>0</v>
      </c>
      <c r="D812" s="55">
        <f>SUM(D813:D817)</f>
        <v>0</v>
      </c>
      <c r="E812" s="53">
        <f t="shared" si="72"/>
        <v>0</v>
      </c>
      <c r="F812" s="20" t="str">
        <f t="shared" si="73"/>
        <v> </v>
      </c>
      <c r="K812" s="36">
        <v>21107</v>
      </c>
      <c r="L812" s="36" t="s">
        <v>711</v>
      </c>
      <c r="M812" s="19"/>
    </row>
    <row r="813" ht="20.25" hidden="1" customHeight="1" spans="1:13">
      <c r="A813" s="34">
        <v>2111101</v>
      </c>
      <c r="B813" s="35" t="s">
        <v>722</v>
      </c>
      <c r="C813" s="56">
        <f>M823</f>
        <v>0</v>
      </c>
      <c r="D813" s="56"/>
      <c r="E813" s="57">
        <f t="shared" si="72"/>
        <v>0</v>
      </c>
      <c r="F813" s="27" t="str">
        <f t="shared" si="73"/>
        <v> </v>
      </c>
      <c r="K813" s="58">
        <v>2110704</v>
      </c>
      <c r="L813" s="59" t="s">
        <v>712</v>
      </c>
      <c r="M813" s="60"/>
    </row>
    <row r="814" ht="20.25" hidden="1" customHeight="1" spans="1:13">
      <c r="A814" s="34">
        <v>2111102</v>
      </c>
      <c r="B814" s="35" t="s">
        <v>723</v>
      </c>
      <c r="C814" s="56">
        <f>M824</f>
        <v>0</v>
      </c>
      <c r="D814" s="56"/>
      <c r="E814" s="57">
        <f t="shared" si="72"/>
        <v>0</v>
      </c>
      <c r="F814" s="27" t="str">
        <f t="shared" si="73"/>
        <v> </v>
      </c>
      <c r="K814" s="58">
        <v>2110799</v>
      </c>
      <c r="L814" s="59" t="s">
        <v>713</v>
      </c>
      <c r="M814" s="60"/>
    </row>
    <row r="815" ht="20.25" hidden="1" customHeight="1" spans="1:13">
      <c r="A815" s="34">
        <v>2111103</v>
      </c>
      <c r="B815" s="35" t="s">
        <v>724</v>
      </c>
      <c r="C815" s="56">
        <f>M825</f>
        <v>0</v>
      </c>
      <c r="D815" s="56"/>
      <c r="E815" s="57">
        <f t="shared" si="72"/>
        <v>0</v>
      </c>
      <c r="F815" s="27" t="str">
        <f t="shared" si="73"/>
        <v> </v>
      </c>
      <c r="K815" s="36">
        <v>21108</v>
      </c>
      <c r="L815" s="36" t="s">
        <v>714</v>
      </c>
      <c r="M815" s="19"/>
    </row>
    <row r="816" ht="20.25" hidden="1" customHeight="1" spans="1:13">
      <c r="A816" s="34">
        <v>2111104</v>
      </c>
      <c r="B816" s="35" t="s">
        <v>725</v>
      </c>
      <c r="C816" s="56">
        <f>M826</f>
        <v>0</v>
      </c>
      <c r="D816" s="56"/>
      <c r="E816" s="57">
        <f t="shared" si="72"/>
        <v>0</v>
      </c>
      <c r="F816" s="27" t="str">
        <f t="shared" si="73"/>
        <v> </v>
      </c>
      <c r="K816" s="58">
        <v>2110804</v>
      </c>
      <c r="L816" s="59" t="s">
        <v>715</v>
      </c>
      <c r="M816" s="60"/>
    </row>
    <row r="817" ht="20.25" hidden="1" customHeight="1" spans="1:13">
      <c r="A817" s="34">
        <v>2111199</v>
      </c>
      <c r="B817" s="35" t="s">
        <v>726</v>
      </c>
      <c r="C817" s="56">
        <f>M827</f>
        <v>0</v>
      </c>
      <c r="D817" s="56"/>
      <c r="E817" s="57">
        <f t="shared" si="72"/>
        <v>0</v>
      </c>
      <c r="F817" s="27" t="str">
        <f t="shared" si="73"/>
        <v> </v>
      </c>
      <c r="K817" s="58">
        <v>2110899</v>
      </c>
      <c r="L817" s="59" t="s">
        <v>716</v>
      </c>
      <c r="M817" s="60"/>
    </row>
    <row r="818" ht="20.25" hidden="1" customHeight="1" spans="1:13">
      <c r="A818" s="34">
        <v>21112</v>
      </c>
      <c r="B818" s="36" t="s">
        <v>727</v>
      </c>
      <c r="C818" s="55">
        <f>C819</f>
        <v>0</v>
      </c>
      <c r="D818" s="55">
        <f>D819</f>
        <v>0</v>
      </c>
      <c r="E818" s="53">
        <f t="shared" si="72"/>
        <v>0</v>
      </c>
      <c r="F818" s="20" t="str">
        <f t="shared" si="73"/>
        <v> </v>
      </c>
      <c r="K818" s="36">
        <v>21109</v>
      </c>
      <c r="L818" s="36" t="s">
        <v>717</v>
      </c>
      <c r="M818" s="19"/>
    </row>
    <row r="819" ht="20.25" hidden="1" customHeight="1" spans="1:13">
      <c r="A819" s="34">
        <v>2111201</v>
      </c>
      <c r="B819" s="35" t="s">
        <v>728</v>
      </c>
      <c r="C819" s="56">
        <f>M829</f>
        <v>0</v>
      </c>
      <c r="D819" s="56"/>
      <c r="E819" s="57">
        <f t="shared" si="72"/>
        <v>0</v>
      </c>
      <c r="F819" s="27" t="str">
        <f t="shared" si="73"/>
        <v> </v>
      </c>
      <c r="K819" s="58">
        <v>2110901</v>
      </c>
      <c r="L819" s="59" t="s">
        <v>718</v>
      </c>
      <c r="M819" s="60"/>
    </row>
    <row r="820" ht="20.25" hidden="1" customHeight="1" spans="1:13">
      <c r="A820" s="36">
        <v>21113</v>
      </c>
      <c r="B820" s="36" t="s">
        <v>729</v>
      </c>
      <c r="C820" s="55">
        <f>C821</f>
        <v>0</v>
      </c>
      <c r="D820" s="55">
        <f>D821</f>
        <v>0</v>
      </c>
      <c r="E820" s="53">
        <f t="shared" si="72"/>
        <v>0</v>
      </c>
      <c r="F820" s="20" t="str">
        <f t="shared" si="73"/>
        <v> </v>
      </c>
      <c r="K820" s="36">
        <v>21110</v>
      </c>
      <c r="L820" s="36" t="s">
        <v>719</v>
      </c>
      <c r="M820" s="19"/>
    </row>
    <row r="821" ht="20.25" hidden="1" customHeight="1" spans="1:13">
      <c r="A821" s="34">
        <v>2111301</v>
      </c>
      <c r="B821" s="35" t="s">
        <v>730</v>
      </c>
      <c r="C821" s="56">
        <f>M831</f>
        <v>0</v>
      </c>
      <c r="D821" s="56"/>
      <c r="E821" s="57">
        <f t="shared" si="72"/>
        <v>0</v>
      </c>
      <c r="F821" s="27" t="str">
        <f t="shared" si="73"/>
        <v> </v>
      </c>
      <c r="K821" s="58">
        <v>2111001</v>
      </c>
      <c r="L821" s="59" t="s">
        <v>720</v>
      </c>
      <c r="M821" s="60"/>
    </row>
    <row r="822" ht="20.25" hidden="1" customHeight="1" spans="1:13">
      <c r="A822" s="36">
        <v>21114</v>
      </c>
      <c r="B822" s="36" t="s">
        <v>731</v>
      </c>
      <c r="C822" s="62">
        <f>SUM(C823:C836)</f>
        <v>0</v>
      </c>
      <c r="D822" s="62">
        <f>SUM(D823:D836)</f>
        <v>0</v>
      </c>
      <c r="E822" s="53">
        <f t="shared" si="72"/>
        <v>0</v>
      </c>
      <c r="F822" s="20" t="str">
        <f t="shared" si="73"/>
        <v> </v>
      </c>
      <c r="K822" s="36">
        <v>21111</v>
      </c>
      <c r="L822" s="36" t="s">
        <v>721</v>
      </c>
      <c r="M822" s="19"/>
    </row>
    <row r="823" ht="20.25" hidden="1" customHeight="1" spans="1:13">
      <c r="A823" s="34">
        <v>2111401</v>
      </c>
      <c r="B823" s="35" t="s">
        <v>100</v>
      </c>
      <c r="C823" s="61">
        <f t="shared" ref="C823:C836" si="76">M833</f>
        <v>0</v>
      </c>
      <c r="D823" s="61"/>
      <c r="E823" s="57">
        <f t="shared" si="72"/>
        <v>0</v>
      </c>
      <c r="F823" s="27" t="str">
        <f t="shared" si="73"/>
        <v> </v>
      </c>
      <c r="K823" s="58">
        <v>2111101</v>
      </c>
      <c r="L823" s="59" t="s">
        <v>722</v>
      </c>
      <c r="M823" s="60"/>
    </row>
    <row r="824" ht="20.25" hidden="1" customHeight="1" spans="1:13">
      <c r="A824" s="34">
        <v>2111402</v>
      </c>
      <c r="B824" s="35" t="s">
        <v>101</v>
      </c>
      <c r="C824" s="61">
        <f t="shared" si="76"/>
        <v>0</v>
      </c>
      <c r="D824" s="61"/>
      <c r="E824" s="57">
        <f t="shared" si="72"/>
        <v>0</v>
      </c>
      <c r="F824" s="27" t="str">
        <f t="shared" si="73"/>
        <v> </v>
      </c>
      <c r="K824" s="58">
        <v>2111102</v>
      </c>
      <c r="L824" s="59" t="s">
        <v>723</v>
      </c>
      <c r="M824" s="60"/>
    </row>
    <row r="825" ht="20.25" hidden="1" customHeight="1" spans="1:13">
      <c r="A825" s="34">
        <v>2111403</v>
      </c>
      <c r="B825" s="35" t="s">
        <v>102</v>
      </c>
      <c r="C825" s="61">
        <f t="shared" si="76"/>
        <v>0</v>
      </c>
      <c r="D825" s="61"/>
      <c r="E825" s="57">
        <f t="shared" si="72"/>
        <v>0</v>
      </c>
      <c r="F825" s="27" t="str">
        <f t="shared" si="73"/>
        <v> </v>
      </c>
      <c r="K825" s="58">
        <v>2111103</v>
      </c>
      <c r="L825" s="59" t="s">
        <v>724</v>
      </c>
      <c r="M825" s="60"/>
    </row>
    <row r="826" ht="20.25" hidden="1" customHeight="1" spans="1:13">
      <c r="A826" s="34">
        <v>2111404</v>
      </c>
      <c r="B826" s="35" t="s">
        <v>732</v>
      </c>
      <c r="C826" s="61">
        <f t="shared" si="76"/>
        <v>0</v>
      </c>
      <c r="D826" s="61"/>
      <c r="E826" s="57">
        <f t="shared" si="72"/>
        <v>0</v>
      </c>
      <c r="F826" s="27" t="str">
        <f t="shared" si="73"/>
        <v> </v>
      </c>
      <c r="K826" s="58">
        <v>2111104</v>
      </c>
      <c r="L826" s="59" t="s">
        <v>725</v>
      </c>
      <c r="M826" s="60"/>
    </row>
    <row r="827" ht="20.25" hidden="1" customHeight="1" spans="1:13">
      <c r="A827" s="34">
        <v>2111405</v>
      </c>
      <c r="B827" s="35" t="s">
        <v>733</v>
      </c>
      <c r="C827" s="61">
        <f t="shared" si="76"/>
        <v>0</v>
      </c>
      <c r="D827" s="61"/>
      <c r="E827" s="57">
        <f t="shared" si="72"/>
        <v>0</v>
      </c>
      <c r="F827" s="27" t="str">
        <f t="shared" si="73"/>
        <v> </v>
      </c>
      <c r="K827" s="58">
        <v>2111199</v>
      </c>
      <c r="L827" s="59" t="s">
        <v>726</v>
      </c>
      <c r="M827" s="60"/>
    </row>
    <row r="828" ht="20.25" hidden="1" customHeight="1" spans="1:13">
      <c r="A828" s="34">
        <v>2111406</v>
      </c>
      <c r="B828" s="35" t="s">
        <v>734</v>
      </c>
      <c r="C828" s="61">
        <f t="shared" si="76"/>
        <v>0</v>
      </c>
      <c r="D828" s="61"/>
      <c r="E828" s="57">
        <f t="shared" si="72"/>
        <v>0</v>
      </c>
      <c r="F828" s="27" t="str">
        <f t="shared" si="73"/>
        <v> </v>
      </c>
      <c r="K828" s="34">
        <v>21112</v>
      </c>
      <c r="L828" s="36" t="s">
        <v>727</v>
      </c>
      <c r="M828" s="19"/>
    </row>
    <row r="829" ht="20.25" hidden="1" customHeight="1" spans="1:13">
      <c r="A829" s="34">
        <v>2111407</v>
      </c>
      <c r="B829" s="35" t="s">
        <v>735</v>
      </c>
      <c r="C829" s="61">
        <f t="shared" si="76"/>
        <v>0</v>
      </c>
      <c r="D829" s="61"/>
      <c r="E829" s="57">
        <f t="shared" si="72"/>
        <v>0</v>
      </c>
      <c r="F829" s="27" t="str">
        <f t="shared" si="73"/>
        <v> </v>
      </c>
      <c r="K829" s="58">
        <v>2111201</v>
      </c>
      <c r="L829" s="59" t="s">
        <v>728</v>
      </c>
      <c r="M829" s="60"/>
    </row>
    <row r="830" ht="20.25" hidden="1" customHeight="1" spans="1:13">
      <c r="A830" s="34">
        <v>2111408</v>
      </c>
      <c r="B830" s="35" t="s">
        <v>736</v>
      </c>
      <c r="C830" s="61">
        <f t="shared" si="76"/>
        <v>0</v>
      </c>
      <c r="D830" s="61"/>
      <c r="E830" s="57">
        <f t="shared" si="72"/>
        <v>0</v>
      </c>
      <c r="F830" s="27" t="str">
        <f t="shared" si="73"/>
        <v> </v>
      </c>
      <c r="K830" s="36">
        <v>21113</v>
      </c>
      <c r="L830" s="36" t="s">
        <v>729</v>
      </c>
      <c r="M830" s="19"/>
    </row>
    <row r="831" ht="20.25" hidden="1" customHeight="1" spans="1:13">
      <c r="A831" s="34">
        <v>2111409</v>
      </c>
      <c r="B831" s="35" t="s">
        <v>737</v>
      </c>
      <c r="C831" s="61">
        <f t="shared" si="76"/>
        <v>0</v>
      </c>
      <c r="D831" s="61"/>
      <c r="E831" s="57">
        <f t="shared" si="72"/>
        <v>0</v>
      </c>
      <c r="F831" s="27" t="str">
        <f t="shared" si="73"/>
        <v> </v>
      </c>
      <c r="K831" s="58">
        <v>2111301</v>
      </c>
      <c r="L831" s="59" t="s">
        <v>730</v>
      </c>
      <c r="M831" s="60"/>
    </row>
    <row r="832" ht="20.25" hidden="1" customHeight="1" spans="1:13">
      <c r="A832" s="34">
        <v>2111410</v>
      </c>
      <c r="B832" s="35" t="s">
        <v>738</v>
      </c>
      <c r="C832" s="61">
        <f t="shared" si="76"/>
        <v>0</v>
      </c>
      <c r="D832" s="61"/>
      <c r="E832" s="57">
        <f t="shared" si="72"/>
        <v>0</v>
      </c>
      <c r="F832" s="27" t="str">
        <f t="shared" si="73"/>
        <v> </v>
      </c>
      <c r="K832" s="36">
        <v>21114</v>
      </c>
      <c r="L832" s="36" t="s">
        <v>731</v>
      </c>
      <c r="M832" s="19"/>
    </row>
    <row r="833" ht="20.25" hidden="1" customHeight="1" spans="1:13">
      <c r="A833" s="34">
        <v>2111411</v>
      </c>
      <c r="B833" s="35" t="s">
        <v>142</v>
      </c>
      <c r="C833" s="61">
        <f t="shared" si="76"/>
        <v>0</v>
      </c>
      <c r="D833" s="61"/>
      <c r="E833" s="57">
        <f t="shared" si="72"/>
        <v>0</v>
      </c>
      <c r="F833" s="27" t="str">
        <f t="shared" si="73"/>
        <v> </v>
      </c>
      <c r="K833" s="58">
        <v>2111401</v>
      </c>
      <c r="L833" s="59" t="s">
        <v>100</v>
      </c>
      <c r="M833" s="60"/>
    </row>
    <row r="834" ht="20.25" hidden="1" customHeight="1" spans="1:13">
      <c r="A834" s="34">
        <v>2111413</v>
      </c>
      <c r="B834" s="35" t="s">
        <v>739</v>
      </c>
      <c r="C834" s="61">
        <f t="shared" si="76"/>
        <v>0</v>
      </c>
      <c r="D834" s="61"/>
      <c r="E834" s="57">
        <f t="shared" si="72"/>
        <v>0</v>
      </c>
      <c r="F834" s="27" t="str">
        <f t="shared" si="73"/>
        <v> </v>
      </c>
      <c r="K834" s="58">
        <v>2111402</v>
      </c>
      <c r="L834" s="59" t="s">
        <v>101</v>
      </c>
      <c r="M834" s="60"/>
    </row>
    <row r="835" ht="20.25" hidden="1" customHeight="1" spans="1:13">
      <c r="A835" s="34">
        <v>2111450</v>
      </c>
      <c r="B835" s="35" t="s">
        <v>109</v>
      </c>
      <c r="C835" s="61">
        <f t="shared" si="76"/>
        <v>0</v>
      </c>
      <c r="D835" s="61"/>
      <c r="E835" s="57">
        <f t="shared" si="72"/>
        <v>0</v>
      </c>
      <c r="F835" s="27" t="str">
        <f t="shared" si="73"/>
        <v> </v>
      </c>
      <c r="K835" s="58">
        <v>2111403</v>
      </c>
      <c r="L835" s="59" t="s">
        <v>102</v>
      </c>
      <c r="M835" s="60"/>
    </row>
    <row r="836" ht="20.25" hidden="1" customHeight="1" spans="1:13">
      <c r="A836" s="34">
        <v>2111499</v>
      </c>
      <c r="B836" s="35" t="s">
        <v>740</v>
      </c>
      <c r="C836" s="61">
        <f t="shared" si="76"/>
        <v>0</v>
      </c>
      <c r="D836" s="61"/>
      <c r="E836" s="57">
        <f t="shared" si="72"/>
        <v>0</v>
      </c>
      <c r="F836" s="27" t="str">
        <f t="shared" si="73"/>
        <v> </v>
      </c>
      <c r="K836" s="58">
        <v>2111404</v>
      </c>
      <c r="L836" s="59" t="s">
        <v>732</v>
      </c>
      <c r="M836" s="60"/>
    </row>
    <row r="837" ht="20.25" hidden="1" customHeight="1" spans="1:13">
      <c r="A837" s="36">
        <v>21199</v>
      </c>
      <c r="B837" s="36" t="s">
        <v>741</v>
      </c>
      <c r="C837" s="55">
        <f>C838</f>
        <v>0</v>
      </c>
      <c r="D837" s="55">
        <f>D838</f>
        <v>0</v>
      </c>
      <c r="E837" s="53">
        <f t="shared" si="72"/>
        <v>0</v>
      </c>
      <c r="F837" s="20" t="str">
        <f t="shared" si="73"/>
        <v> </v>
      </c>
      <c r="K837" s="58">
        <v>2111405</v>
      </c>
      <c r="L837" s="59" t="s">
        <v>733</v>
      </c>
      <c r="M837" s="60"/>
    </row>
    <row r="838" ht="20.25" hidden="1" customHeight="1" spans="1:13">
      <c r="A838" s="34">
        <v>2119999</v>
      </c>
      <c r="B838" s="35" t="s">
        <v>742</v>
      </c>
      <c r="C838" s="56">
        <f>M848</f>
        <v>0</v>
      </c>
      <c r="D838" s="56"/>
      <c r="E838" s="57">
        <f t="shared" si="72"/>
        <v>0</v>
      </c>
      <c r="F838" s="27" t="str">
        <f t="shared" si="73"/>
        <v> </v>
      </c>
      <c r="K838" s="58">
        <v>2111406</v>
      </c>
      <c r="L838" s="59" t="s">
        <v>734</v>
      </c>
      <c r="M838" s="60"/>
    </row>
    <row r="839" ht="20.25" customHeight="1" spans="1:13">
      <c r="A839" s="36">
        <v>212</v>
      </c>
      <c r="B839" s="36" t="s">
        <v>743</v>
      </c>
      <c r="C839" s="55">
        <f>C840+C851+C853+C856+C858+C860</f>
        <v>2273</v>
      </c>
      <c r="D839" s="55">
        <f>D840+D851+D853+D856+D858+D860</f>
        <v>2409</v>
      </c>
      <c r="E839" s="53">
        <f t="shared" ref="E839:E902" si="77">D839-C839</f>
        <v>136</v>
      </c>
      <c r="F839" s="20">
        <f t="shared" ref="F839:F902" si="78">IF(C839&lt;&gt;0,E839/C839*100," ")</f>
        <v>5.98328200615926</v>
      </c>
      <c r="K839" s="58">
        <v>2111407</v>
      </c>
      <c r="L839" s="59" t="s">
        <v>735</v>
      </c>
      <c r="M839" s="60"/>
    </row>
    <row r="840" ht="20.25" customHeight="1" spans="1:13">
      <c r="A840" s="36">
        <v>21201</v>
      </c>
      <c r="B840" s="36" t="s">
        <v>744</v>
      </c>
      <c r="C840" s="55">
        <f>SUM(C841:C850)</f>
        <v>1143</v>
      </c>
      <c r="D840" s="55">
        <f>SUM(D841:D850)</f>
        <v>1188</v>
      </c>
      <c r="E840" s="53">
        <f t="shared" si="77"/>
        <v>45</v>
      </c>
      <c r="F840" s="20">
        <f t="shared" si="78"/>
        <v>3.93700787401575</v>
      </c>
      <c r="K840" s="58">
        <v>2111408</v>
      </c>
      <c r="L840" s="59" t="s">
        <v>736</v>
      </c>
      <c r="M840" s="60"/>
    </row>
    <row r="841" ht="20.25" customHeight="1" spans="1:13">
      <c r="A841" s="34">
        <v>2120101</v>
      </c>
      <c r="B841" s="35" t="s">
        <v>100</v>
      </c>
      <c r="C841" s="56">
        <v>845</v>
      </c>
      <c r="D841" s="56">
        <v>860</v>
      </c>
      <c r="E841" s="57">
        <f t="shared" si="77"/>
        <v>15</v>
      </c>
      <c r="F841" s="27">
        <f t="shared" si="78"/>
        <v>1.77514792899408</v>
      </c>
      <c r="K841" s="58">
        <v>2111409</v>
      </c>
      <c r="L841" s="59" t="s">
        <v>737</v>
      </c>
      <c r="M841" s="60"/>
    </row>
    <row r="842" ht="20.25" hidden="1" customHeight="1" spans="1:13">
      <c r="A842" s="34">
        <v>2120102</v>
      </c>
      <c r="B842" s="35" t="s">
        <v>101</v>
      </c>
      <c r="C842" s="56">
        <f t="shared" ref="C841:C850" si="79">M852</f>
        <v>0</v>
      </c>
      <c r="D842" s="56"/>
      <c r="E842" s="57">
        <f t="shared" si="77"/>
        <v>0</v>
      </c>
      <c r="F842" s="27" t="str">
        <f t="shared" si="78"/>
        <v> </v>
      </c>
      <c r="K842" s="58">
        <v>2111410</v>
      </c>
      <c r="L842" s="59" t="s">
        <v>738</v>
      </c>
      <c r="M842" s="60"/>
    </row>
    <row r="843" ht="20.25" hidden="1" customHeight="1" spans="1:13">
      <c r="A843" s="34">
        <v>2120103</v>
      </c>
      <c r="B843" s="35" t="s">
        <v>102</v>
      </c>
      <c r="C843" s="56">
        <f t="shared" si="79"/>
        <v>0</v>
      </c>
      <c r="D843" s="56"/>
      <c r="E843" s="57">
        <f t="shared" si="77"/>
        <v>0</v>
      </c>
      <c r="F843" s="27" t="str">
        <f t="shared" si="78"/>
        <v> </v>
      </c>
      <c r="K843" s="58">
        <v>2111411</v>
      </c>
      <c r="L843" s="59" t="s">
        <v>142</v>
      </c>
      <c r="M843" s="60"/>
    </row>
    <row r="844" ht="20.25" hidden="1" customHeight="1" spans="1:13">
      <c r="A844" s="34">
        <v>2120104</v>
      </c>
      <c r="B844" s="35" t="s">
        <v>745</v>
      </c>
      <c r="C844" s="56">
        <f t="shared" si="79"/>
        <v>0</v>
      </c>
      <c r="D844" s="56"/>
      <c r="E844" s="57">
        <f t="shared" si="77"/>
        <v>0</v>
      </c>
      <c r="F844" s="27" t="str">
        <f t="shared" si="78"/>
        <v> </v>
      </c>
      <c r="K844" s="58">
        <v>2111413</v>
      </c>
      <c r="L844" s="59" t="s">
        <v>739</v>
      </c>
      <c r="M844" s="60"/>
    </row>
    <row r="845" ht="20.25" hidden="1" customHeight="1" spans="1:13">
      <c r="A845" s="34">
        <v>2120105</v>
      </c>
      <c r="B845" s="35" t="s">
        <v>746</v>
      </c>
      <c r="C845" s="56">
        <f t="shared" si="79"/>
        <v>0</v>
      </c>
      <c r="D845" s="56"/>
      <c r="E845" s="57">
        <f t="shared" si="77"/>
        <v>0</v>
      </c>
      <c r="F845" s="27" t="str">
        <f t="shared" si="78"/>
        <v> </v>
      </c>
      <c r="K845" s="58">
        <v>2111450</v>
      </c>
      <c r="L845" s="59" t="s">
        <v>109</v>
      </c>
      <c r="M845" s="60"/>
    </row>
    <row r="846" ht="20.25" hidden="1" customHeight="1" spans="1:13">
      <c r="A846" s="34">
        <v>2120106</v>
      </c>
      <c r="B846" s="35" t="s">
        <v>747</v>
      </c>
      <c r="C846" s="56">
        <f t="shared" si="79"/>
        <v>0</v>
      </c>
      <c r="D846" s="56"/>
      <c r="E846" s="57">
        <f t="shared" si="77"/>
        <v>0</v>
      </c>
      <c r="F846" s="27" t="str">
        <f t="shared" si="78"/>
        <v> </v>
      </c>
      <c r="K846" s="58">
        <v>2111499</v>
      </c>
      <c r="L846" s="59" t="s">
        <v>740</v>
      </c>
      <c r="M846" s="60"/>
    </row>
    <row r="847" ht="20.25" hidden="1" customHeight="1" spans="1:13">
      <c r="A847" s="34">
        <v>2120107</v>
      </c>
      <c r="B847" s="35" t="s">
        <v>748</v>
      </c>
      <c r="C847" s="56">
        <f t="shared" si="79"/>
        <v>0</v>
      </c>
      <c r="D847" s="56"/>
      <c r="E847" s="57">
        <f t="shared" si="77"/>
        <v>0</v>
      </c>
      <c r="F847" s="27" t="str">
        <f t="shared" si="78"/>
        <v> </v>
      </c>
      <c r="K847" s="36">
        <v>21199</v>
      </c>
      <c r="L847" s="36" t="s">
        <v>741</v>
      </c>
      <c r="M847" s="19"/>
    </row>
    <row r="848" ht="20.25" hidden="1" customHeight="1" spans="1:13">
      <c r="A848" s="34">
        <v>2120109</v>
      </c>
      <c r="B848" s="35" t="s">
        <v>749</v>
      </c>
      <c r="C848" s="56">
        <f t="shared" si="79"/>
        <v>0</v>
      </c>
      <c r="D848" s="56"/>
      <c r="E848" s="57">
        <f t="shared" si="77"/>
        <v>0</v>
      </c>
      <c r="F848" s="27" t="str">
        <f t="shared" si="78"/>
        <v> </v>
      </c>
      <c r="K848" s="58">
        <v>2119901</v>
      </c>
      <c r="L848" s="59" t="s">
        <v>742</v>
      </c>
      <c r="M848" s="60"/>
    </row>
    <row r="849" ht="20.25" hidden="1" customHeight="1" spans="1:13">
      <c r="A849" s="34">
        <v>2120110</v>
      </c>
      <c r="B849" s="35" t="s">
        <v>750</v>
      </c>
      <c r="C849" s="56">
        <f t="shared" si="79"/>
        <v>0</v>
      </c>
      <c r="D849" s="56"/>
      <c r="E849" s="57">
        <f t="shared" si="77"/>
        <v>0</v>
      </c>
      <c r="F849" s="27" t="str">
        <f t="shared" si="78"/>
        <v> </v>
      </c>
      <c r="K849" s="36">
        <v>212</v>
      </c>
      <c r="L849" s="36" t="s">
        <v>743</v>
      </c>
      <c r="M849" s="19"/>
    </row>
    <row r="850" ht="20.25" customHeight="1" spans="1:13">
      <c r="A850" s="34">
        <v>2120199</v>
      </c>
      <c r="B850" s="35" t="s">
        <v>751</v>
      </c>
      <c r="C850" s="56">
        <v>298</v>
      </c>
      <c r="D850" s="56">
        <v>328</v>
      </c>
      <c r="E850" s="57">
        <f t="shared" si="77"/>
        <v>30</v>
      </c>
      <c r="F850" s="27">
        <f t="shared" si="78"/>
        <v>10.0671140939597</v>
      </c>
      <c r="K850" s="36">
        <v>21201</v>
      </c>
      <c r="L850" s="36" t="s">
        <v>744</v>
      </c>
      <c r="M850" s="19"/>
    </row>
    <row r="851" ht="20.25" customHeight="1" spans="1:13">
      <c r="A851" s="36">
        <v>21202</v>
      </c>
      <c r="B851" s="36" t="s">
        <v>752</v>
      </c>
      <c r="C851" s="55">
        <f>C852</f>
        <v>925</v>
      </c>
      <c r="D851" s="55">
        <f>D852</f>
        <v>998</v>
      </c>
      <c r="E851" s="53">
        <f t="shared" si="77"/>
        <v>73</v>
      </c>
      <c r="F851" s="20">
        <f t="shared" si="78"/>
        <v>7.89189189189189</v>
      </c>
      <c r="K851" s="58">
        <v>2120101</v>
      </c>
      <c r="L851" s="59" t="s">
        <v>100</v>
      </c>
      <c r="M851" s="60"/>
    </row>
    <row r="852" ht="20.25" customHeight="1" spans="1:13">
      <c r="A852" s="34">
        <v>2120201</v>
      </c>
      <c r="B852" s="35" t="s">
        <v>753</v>
      </c>
      <c r="C852" s="56">
        <v>925</v>
      </c>
      <c r="D852" s="56">
        <v>998</v>
      </c>
      <c r="E852" s="57">
        <f t="shared" si="77"/>
        <v>73</v>
      </c>
      <c r="F852" s="27">
        <f t="shared" si="78"/>
        <v>7.89189189189189</v>
      </c>
      <c r="K852" s="58">
        <v>2120102</v>
      </c>
      <c r="L852" s="59" t="s">
        <v>101</v>
      </c>
      <c r="M852" s="60"/>
    </row>
    <row r="853" ht="20.25" customHeight="1" spans="1:13">
      <c r="A853" s="36">
        <v>21203</v>
      </c>
      <c r="B853" s="36" t="s">
        <v>754</v>
      </c>
      <c r="C853" s="55">
        <f>SUM(C854:C855)</f>
        <v>5</v>
      </c>
      <c r="D853" s="55">
        <f>SUM(D854:D855)</f>
        <v>5</v>
      </c>
      <c r="E853" s="53">
        <f t="shared" si="77"/>
        <v>0</v>
      </c>
      <c r="F853" s="20">
        <f t="shared" si="78"/>
        <v>0</v>
      </c>
      <c r="K853" s="58">
        <v>2120103</v>
      </c>
      <c r="L853" s="59" t="s">
        <v>102</v>
      </c>
      <c r="M853" s="60"/>
    </row>
    <row r="854" ht="20.25" hidden="1" customHeight="1" spans="1:13">
      <c r="A854" s="34">
        <v>2120303</v>
      </c>
      <c r="B854" s="35" t="s">
        <v>755</v>
      </c>
      <c r="C854" s="61">
        <f>M864</f>
        <v>0</v>
      </c>
      <c r="D854" s="61"/>
      <c r="E854" s="57">
        <f t="shared" si="77"/>
        <v>0</v>
      </c>
      <c r="F854" s="27" t="str">
        <f t="shared" si="78"/>
        <v> </v>
      </c>
      <c r="K854" s="58">
        <v>2120104</v>
      </c>
      <c r="L854" s="59" t="s">
        <v>745</v>
      </c>
      <c r="M854" s="60"/>
    </row>
    <row r="855" ht="20.25" customHeight="1" spans="1:13">
      <c r="A855" s="34">
        <v>2120399</v>
      </c>
      <c r="B855" s="35" t="s">
        <v>756</v>
      </c>
      <c r="C855" s="61">
        <v>5</v>
      </c>
      <c r="D855" s="61">
        <v>5</v>
      </c>
      <c r="E855" s="57">
        <f t="shared" si="77"/>
        <v>0</v>
      </c>
      <c r="F855" s="27">
        <f t="shared" si="78"/>
        <v>0</v>
      </c>
      <c r="K855" s="58">
        <v>2120105</v>
      </c>
      <c r="L855" s="59" t="s">
        <v>746</v>
      </c>
      <c r="M855" s="60"/>
    </row>
    <row r="856" ht="20.25" customHeight="1" spans="1:13">
      <c r="A856" s="36">
        <v>21205</v>
      </c>
      <c r="B856" s="36" t="s">
        <v>757</v>
      </c>
      <c r="C856" s="55">
        <f>C857</f>
        <v>3</v>
      </c>
      <c r="D856" s="55">
        <f>D857</f>
        <v>3</v>
      </c>
      <c r="E856" s="53">
        <f t="shared" si="77"/>
        <v>0</v>
      </c>
      <c r="F856" s="20">
        <f t="shared" si="78"/>
        <v>0</v>
      </c>
      <c r="K856" s="58">
        <v>2120106</v>
      </c>
      <c r="L856" s="59" t="s">
        <v>747</v>
      </c>
      <c r="M856" s="60"/>
    </row>
    <row r="857" ht="20.25" customHeight="1" spans="1:13">
      <c r="A857" s="34">
        <v>2120501</v>
      </c>
      <c r="B857" s="35" t="s">
        <v>758</v>
      </c>
      <c r="C857" s="56">
        <v>3</v>
      </c>
      <c r="D857" s="56">
        <v>3</v>
      </c>
      <c r="E857" s="57">
        <f t="shared" si="77"/>
        <v>0</v>
      </c>
      <c r="F857" s="27">
        <f t="shared" si="78"/>
        <v>0</v>
      </c>
      <c r="K857" s="58">
        <v>2120107</v>
      </c>
      <c r="L857" s="59" t="s">
        <v>748</v>
      </c>
      <c r="M857" s="60"/>
    </row>
    <row r="858" ht="20.25" hidden="1" customHeight="1" spans="1:13">
      <c r="A858" s="36">
        <v>21206</v>
      </c>
      <c r="B858" s="36" t="s">
        <v>759</v>
      </c>
      <c r="C858" s="55">
        <f>C859</f>
        <v>0</v>
      </c>
      <c r="D858" s="55">
        <f>D859</f>
        <v>0</v>
      </c>
      <c r="E858" s="53">
        <f t="shared" si="77"/>
        <v>0</v>
      </c>
      <c r="F858" s="20" t="str">
        <f t="shared" si="78"/>
        <v> </v>
      </c>
      <c r="K858" s="58">
        <v>2120109</v>
      </c>
      <c r="L858" s="59" t="s">
        <v>749</v>
      </c>
      <c r="M858" s="60"/>
    </row>
    <row r="859" ht="20.25" hidden="1" customHeight="1" spans="1:13">
      <c r="A859" s="34">
        <v>2120601</v>
      </c>
      <c r="B859" s="35" t="s">
        <v>760</v>
      </c>
      <c r="C859" s="56">
        <f>M869</f>
        <v>0</v>
      </c>
      <c r="D859" s="56"/>
      <c r="E859" s="57">
        <f t="shared" si="77"/>
        <v>0</v>
      </c>
      <c r="F859" s="27" t="str">
        <f t="shared" si="78"/>
        <v> </v>
      </c>
      <c r="K859" s="58">
        <v>2120110</v>
      </c>
      <c r="L859" s="59" t="s">
        <v>750</v>
      </c>
      <c r="M859" s="60"/>
    </row>
    <row r="860" ht="20.25" customHeight="1" spans="1:13">
      <c r="A860" s="36">
        <v>21299</v>
      </c>
      <c r="B860" s="36" t="s">
        <v>761</v>
      </c>
      <c r="C860" s="55">
        <f>C861</f>
        <v>197</v>
      </c>
      <c r="D860" s="55">
        <f>D861</f>
        <v>215</v>
      </c>
      <c r="E860" s="53">
        <f t="shared" si="77"/>
        <v>18</v>
      </c>
      <c r="F860" s="20">
        <f t="shared" si="78"/>
        <v>9.13705583756345</v>
      </c>
      <c r="K860" s="58">
        <v>2120199</v>
      </c>
      <c r="L860" s="59" t="s">
        <v>751</v>
      </c>
      <c r="M860" s="60"/>
    </row>
    <row r="861" ht="20.25" customHeight="1" spans="1:13">
      <c r="A861" s="34">
        <v>2129999</v>
      </c>
      <c r="B861" s="35" t="s">
        <v>762</v>
      </c>
      <c r="C861" s="56">
        <v>197</v>
      </c>
      <c r="D861" s="56">
        <v>215</v>
      </c>
      <c r="E861" s="57">
        <f t="shared" si="77"/>
        <v>18</v>
      </c>
      <c r="F861" s="27">
        <f t="shared" si="78"/>
        <v>9.13705583756345</v>
      </c>
      <c r="K861" s="36">
        <v>21202</v>
      </c>
      <c r="L861" s="36" t="s">
        <v>752</v>
      </c>
      <c r="M861" s="19"/>
    </row>
    <row r="862" ht="20.25" customHeight="1" spans="1:13">
      <c r="A862" s="36">
        <v>213</v>
      </c>
      <c r="B862" s="36" t="s">
        <v>763</v>
      </c>
      <c r="C862" s="55">
        <f>C863+C889+C914+C942+C953+C960+C967+C970</f>
        <v>1772</v>
      </c>
      <c r="D862" s="55">
        <f>D863+D889+D914+D942+D953+D960+D967+D970</f>
        <v>1814</v>
      </c>
      <c r="E862" s="53">
        <f t="shared" si="77"/>
        <v>42</v>
      </c>
      <c r="F862" s="20">
        <f t="shared" si="78"/>
        <v>2.37020316027088</v>
      </c>
      <c r="K862" s="58">
        <v>2120201</v>
      </c>
      <c r="L862" s="59" t="s">
        <v>753</v>
      </c>
      <c r="M862" s="60"/>
    </row>
    <row r="863" ht="20.25" customHeight="1" spans="1:13">
      <c r="A863" s="36">
        <v>21301</v>
      </c>
      <c r="B863" s="36" t="s">
        <v>764</v>
      </c>
      <c r="C863" s="55">
        <f>SUM(C864:C888)</f>
        <v>531</v>
      </c>
      <c r="D863" s="55">
        <f>SUM(D864:D888)</f>
        <v>573</v>
      </c>
      <c r="E863" s="53">
        <f t="shared" si="77"/>
        <v>42</v>
      </c>
      <c r="F863" s="20">
        <f t="shared" si="78"/>
        <v>7.90960451977401</v>
      </c>
      <c r="K863" s="36">
        <v>21203</v>
      </c>
      <c r="L863" s="36" t="s">
        <v>754</v>
      </c>
      <c r="M863" s="19"/>
    </row>
    <row r="864" ht="20.25" hidden="1" customHeight="1" spans="1:13">
      <c r="A864" s="34">
        <v>2130101</v>
      </c>
      <c r="B864" s="35" t="s">
        <v>100</v>
      </c>
      <c r="C864" s="56">
        <f t="shared" ref="C864:C888" si="80">M874</f>
        <v>0</v>
      </c>
      <c r="D864" s="56"/>
      <c r="E864" s="57">
        <f t="shared" si="77"/>
        <v>0</v>
      </c>
      <c r="F864" s="27" t="str">
        <f t="shared" si="78"/>
        <v> </v>
      </c>
      <c r="K864" s="58">
        <v>2120303</v>
      </c>
      <c r="L864" s="59" t="s">
        <v>755</v>
      </c>
      <c r="M864" s="60"/>
    </row>
    <row r="865" ht="20.25" hidden="1" customHeight="1" spans="1:13">
      <c r="A865" s="34">
        <v>2130102</v>
      </c>
      <c r="B865" s="35" t="s">
        <v>101</v>
      </c>
      <c r="C865" s="56">
        <f t="shared" si="80"/>
        <v>0</v>
      </c>
      <c r="D865" s="56"/>
      <c r="E865" s="57">
        <f t="shared" si="77"/>
        <v>0</v>
      </c>
      <c r="F865" s="27" t="str">
        <f t="shared" si="78"/>
        <v> </v>
      </c>
      <c r="K865" s="58">
        <v>2120399</v>
      </c>
      <c r="L865" s="59" t="s">
        <v>756</v>
      </c>
      <c r="M865" s="60"/>
    </row>
    <row r="866" ht="20.25" customHeight="1" spans="1:13">
      <c r="A866" s="34">
        <v>2130103</v>
      </c>
      <c r="B866" s="35" t="s">
        <v>102</v>
      </c>
      <c r="C866" s="56">
        <v>152</v>
      </c>
      <c r="D866" s="56">
        <v>165</v>
      </c>
      <c r="E866" s="57">
        <f t="shared" si="77"/>
        <v>13</v>
      </c>
      <c r="F866" s="27">
        <f t="shared" si="78"/>
        <v>8.55263157894737</v>
      </c>
      <c r="K866" s="36">
        <v>21205</v>
      </c>
      <c r="L866" s="36" t="s">
        <v>757</v>
      </c>
      <c r="M866" s="19"/>
    </row>
    <row r="867" ht="20.25" hidden="1" customHeight="1" spans="1:13">
      <c r="A867" s="34">
        <v>2130104</v>
      </c>
      <c r="B867" s="35" t="s">
        <v>109</v>
      </c>
      <c r="C867" s="56">
        <f t="shared" si="80"/>
        <v>0</v>
      </c>
      <c r="D867" s="56"/>
      <c r="E867" s="57">
        <f t="shared" si="77"/>
        <v>0</v>
      </c>
      <c r="F867" s="27" t="str">
        <f t="shared" si="78"/>
        <v> </v>
      </c>
      <c r="K867" s="58">
        <v>2120501</v>
      </c>
      <c r="L867" s="59" t="s">
        <v>758</v>
      </c>
      <c r="M867" s="60"/>
    </row>
    <row r="868" ht="20.25" hidden="1" customHeight="1" spans="1:13">
      <c r="A868" s="34">
        <v>2130105</v>
      </c>
      <c r="B868" s="35" t="s">
        <v>765</v>
      </c>
      <c r="C868" s="56">
        <f t="shared" si="80"/>
        <v>0</v>
      </c>
      <c r="D868" s="56"/>
      <c r="E868" s="57">
        <f t="shared" si="77"/>
        <v>0</v>
      </c>
      <c r="F868" s="27" t="str">
        <f t="shared" si="78"/>
        <v> </v>
      </c>
      <c r="K868" s="36">
        <v>21206</v>
      </c>
      <c r="L868" s="36" t="s">
        <v>759</v>
      </c>
      <c r="M868" s="19"/>
    </row>
    <row r="869" ht="20.25" hidden="1" customHeight="1" spans="1:13">
      <c r="A869" s="34">
        <v>2130106</v>
      </c>
      <c r="B869" s="35" t="s">
        <v>766</v>
      </c>
      <c r="C869" s="56">
        <f t="shared" si="80"/>
        <v>0</v>
      </c>
      <c r="D869" s="56"/>
      <c r="E869" s="57">
        <f t="shared" si="77"/>
        <v>0</v>
      </c>
      <c r="F869" s="27" t="str">
        <f t="shared" si="78"/>
        <v> </v>
      </c>
      <c r="K869" s="58">
        <v>2120601</v>
      </c>
      <c r="L869" s="59" t="s">
        <v>760</v>
      </c>
      <c r="M869" s="60"/>
    </row>
    <row r="870" ht="20.25" customHeight="1" spans="1:13">
      <c r="A870" s="34">
        <v>2130108</v>
      </c>
      <c r="B870" s="35" t="s">
        <v>767</v>
      </c>
      <c r="C870" s="56">
        <v>2</v>
      </c>
      <c r="D870" s="56">
        <v>2</v>
      </c>
      <c r="E870" s="57">
        <f t="shared" si="77"/>
        <v>0</v>
      </c>
      <c r="F870" s="27">
        <f t="shared" si="78"/>
        <v>0</v>
      </c>
      <c r="K870" s="36">
        <v>21299</v>
      </c>
      <c r="L870" s="36" t="s">
        <v>761</v>
      </c>
      <c r="M870" s="19"/>
    </row>
    <row r="871" ht="20.25" customHeight="1" spans="1:13">
      <c r="A871" s="34">
        <v>2130109</v>
      </c>
      <c r="B871" s="35" t="s">
        <v>768</v>
      </c>
      <c r="C871" s="56">
        <v>15</v>
      </c>
      <c r="D871" s="56">
        <v>15</v>
      </c>
      <c r="E871" s="57">
        <f t="shared" si="77"/>
        <v>0</v>
      </c>
      <c r="F871" s="27">
        <f t="shared" si="78"/>
        <v>0</v>
      </c>
      <c r="K871" s="58">
        <v>2129901</v>
      </c>
      <c r="L871" s="59" t="s">
        <v>762</v>
      </c>
      <c r="M871" s="60"/>
    </row>
    <row r="872" ht="20.25" hidden="1" customHeight="1" spans="1:13">
      <c r="A872" s="34">
        <v>2130110</v>
      </c>
      <c r="B872" s="35" t="s">
        <v>769</v>
      </c>
      <c r="C872" s="56">
        <f t="shared" si="80"/>
        <v>0</v>
      </c>
      <c r="D872" s="56"/>
      <c r="E872" s="57">
        <f t="shared" si="77"/>
        <v>0</v>
      </c>
      <c r="F872" s="27" t="str">
        <f t="shared" si="78"/>
        <v> </v>
      </c>
      <c r="K872" s="36">
        <v>213</v>
      </c>
      <c r="L872" s="36" t="s">
        <v>763</v>
      </c>
      <c r="M872" s="19"/>
    </row>
    <row r="873" ht="20.25" customHeight="1" spans="1:13">
      <c r="A873" s="34">
        <v>2130111</v>
      </c>
      <c r="B873" s="35" t="s">
        <v>770</v>
      </c>
      <c r="C873" s="56">
        <v>1</v>
      </c>
      <c r="D873" s="56">
        <v>1</v>
      </c>
      <c r="E873" s="57">
        <f t="shared" si="77"/>
        <v>0</v>
      </c>
      <c r="F873" s="27">
        <f t="shared" si="78"/>
        <v>0</v>
      </c>
      <c r="K873" s="36">
        <v>21301</v>
      </c>
      <c r="L873" s="36" t="s">
        <v>764</v>
      </c>
      <c r="M873" s="19"/>
    </row>
    <row r="874" ht="20.25" customHeight="1" spans="1:13">
      <c r="A874" s="34">
        <v>2130112</v>
      </c>
      <c r="B874" s="35" t="s">
        <v>771</v>
      </c>
      <c r="C874" s="56">
        <v>1</v>
      </c>
      <c r="D874" s="56">
        <v>1</v>
      </c>
      <c r="E874" s="57">
        <f t="shared" si="77"/>
        <v>0</v>
      </c>
      <c r="F874" s="27">
        <f t="shared" si="78"/>
        <v>0</v>
      </c>
      <c r="K874" s="58">
        <v>2130101</v>
      </c>
      <c r="L874" s="59" t="s">
        <v>100</v>
      </c>
      <c r="M874" s="60"/>
    </row>
    <row r="875" ht="20.25" hidden="1" customHeight="1" spans="1:13">
      <c r="A875" s="34">
        <v>2130114</v>
      </c>
      <c r="B875" s="35" t="s">
        <v>772</v>
      </c>
      <c r="C875" s="56">
        <f t="shared" si="80"/>
        <v>0</v>
      </c>
      <c r="D875" s="56"/>
      <c r="E875" s="57">
        <f t="shared" si="77"/>
        <v>0</v>
      </c>
      <c r="F875" s="27" t="str">
        <f t="shared" si="78"/>
        <v> </v>
      </c>
      <c r="K875" s="58">
        <v>2130102</v>
      </c>
      <c r="L875" s="59" t="s">
        <v>101</v>
      </c>
      <c r="M875" s="60"/>
    </row>
    <row r="876" ht="20.25" customHeight="1" spans="1:13">
      <c r="A876" s="34">
        <v>2130119</v>
      </c>
      <c r="B876" s="35" t="s">
        <v>773</v>
      </c>
      <c r="C876" s="56">
        <v>20</v>
      </c>
      <c r="D876" s="56">
        <v>20</v>
      </c>
      <c r="E876" s="57">
        <f t="shared" si="77"/>
        <v>0</v>
      </c>
      <c r="F876" s="27">
        <f t="shared" si="78"/>
        <v>0</v>
      </c>
      <c r="K876" s="58">
        <v>2130103</v>
      </c>
      <c r="L876" s="59" t="s">
        <v>102</v>
      </c>
      <c r="M876" s="60"/>
    </row>
    <row r="877" ht="20.25" hidden="1" customHeight="1" spans="1:13">
      <c r="A877" s="34">
        <v>2130120</v>
      </c>
      <c r="B877" s="35" t="s">
        <v>774</v>
      </c>
      <c r="C877" s="56">
        <f t="shared" si="80"/>
        <v>0</v>
      </c>
      <c r="D877" s="56"/>
      <c r="E877" s="57">
        <f t="shared" si="77"/>
        <v>0</v>
      </c>
      <c r="F877" s="27" t="str">
        <f t="shared" si="78"/>
        <v> </v>
      </c>
      <c r="K877" s="58">
        <v>2130104</v>
      </c>
      <c r="L877" s="59" t="s">
        <v>109</v>
      </c>
      <c r="M877" s="60"/>
    </row>
    <row r="878" ht="20.25" hidden="1" customHeight="1" spans="1:13">
      <c r="A878" s="34">
        <v>2130121</v>
      </c>
      <c r="B878" s="35" t="s">
        <v>775</v>
      </c>
      <c r="C878" s="56">
        <f t="shared" si="80"/>
        <v>0</v>
      </c>
      <c r="D878" s="56"/>
      <c r="E878" s="57">
        <f t="shared" si="77"/>
        <v>0</v>
      </c>
      <c r="F878" s="27" t="str">
        <f t="shared" si="78"/>
        <v> </v>
      </c>
      <c r="K878" s="58">
        <v>2130105</v>
      </c>
      <c r="L878" s="59" t="s">
        <v>765</v>
      </c>
      <c r="M878" s="60"/>
    </row>
    <row r="879" ht="20.25" customHeight="1" spans="1:13">
      <c r="A879" s="34">
        <v>2130122</v>
      </c>
      <c r="B879" s="35" t="s">
        <v>776</v>
      </c>
      <c r="C879" s="56">
        <v>10</v>
      </c>
      <c r="D879" s="56">
        <v>10</v>
      </c>
      <c r="E879" s="57">
        <f t="shared" si="77"/>
        <v>0</v>
      </c>
      <c r="F879" s="27">
        <f t="shared" si="78"/>
        <v>0</v>
      </c>
      <c r="K879" s="58">
        <v>2130106</v>
      </c>
      <c r="L879" s="59" t="s">
        <v>766</v>
      </c>
      <c r="M879" s="60"/>
    </row>
    <row r="880" ht="20.25" customHeight="1" spans="1:13">
      <c r="A880" s="34">
        <v>2130124</v>
      </c>
      <c r="B880" s="35" t="s">
        <v>777</v>
      </c>
      <c r="C880" s="56">
        <v>2</v>
      </c>
      <c r="D880" s="56">
        <v>2</v>
      </c>
      <c r="E880" s="57">
        <f t="shared" si="77"/>
        <v>0</v>
      </c>
      <c r="F880" s="27">
        <f t="shared" si="78"/>
        <v>0</v>
      </c>
      <c r="K880" s="58">
        <v>2130108</v>
      </c>
      <c r="L880" s="59" t="s">
        <v>767</v>
      </c>
      <c r="M880" s="60"/>
    </row>
    <row r="881" ht="20.25" customHeight="1" spans="1:13">
      <c r="A881" s="34">
        <v>2130125</v>
      </c>
      <c r="B881" s="35" t="s">
        <v>778</v>
      </c>
      <c r="C881" s="56">
        <v>32</v>
      </c>
      <c r="D881" s="56">
        <v>35</v>
      </c>
      <c r="E881" s="57">
        <f t="shared" si="77"/>
        <v>3</v>
      </c>
      <c r="F881" s="27">
        <f t="shared" si="78"/>
        <v>9.375</v>
      </c>
      <c r="K881" s="58">
        <v>2130109</v>
      </c>
      <c r="L881" s="59" t="s">
        <v>768</v>
      </c>
      <c r="M881" s="60"/>
    </row>
    <row r="882" ht="20.25" customHeight="1" spans="1:13">
      <c r="A882" s="34">
        <v>2130126</v>
      </c>
      <c r="B882" s="35" t="s">
        <v>779</v>
      </c>
      <c r="C882" s="56">
        <v>18</v>
      </c>
      <c r="D882" s="56">
        <v>20</v>
      </c>
      <c r="E882" s="57">
        <f t="shared" si="77"/>
        <v>2</v>
      </c>
      <c r="F882" s="27">
        <f t="shared" si="78"/>
        <v>11.1111111111111</v>
      </c>
      <c r="K882" s="58">
        <v>2130110</v>
      </c>
      <c r="L882" s="59" t="s">
        <v>769</v>
      </c>
      <c r="M882" s="60"/>
    </row>
    <row r="883" ht="20.25" hidden="1" customHeight="1" spans="1:13">
      <c r="A883" s="34">
        <v>2130135</v>
      </c>
      <c r="B883" s="35" t="s">
        <v>780</v>
      </c>
      <c r="C883" s="56">
        <f t="shared" si="80"/>
        <v>0</v>
      </c>
      <c r="D883" s="56"/>
      <c r="E883" s="57">
        <f t="shared" si="77"/>
        <v>0</v>
      </c>
      <c r="F883" s="27" t="str">
        <f t="shared" si="78"/>
        <v> </v>
      </c>
      <c r="K883" s="58">
        <v>2130111</v>
      </c>
      <c r="L883" s="59" t="s">
        <v>770</v>
      </c>
      <c r="M883" s="60"/>
    </row>
    <row r="884" ht="20.25" customHeight="1" spans="1:13">
      <c r="A884" s="34">
        <v>2130142</v>
      </c>
      <c r="B884" s="35" t="s">
        <v>781</v>
      </c>
      <c r="C884" s="56">
        <v>43</v>
      </c>
      <c r="D884" s="56">
        <v>45</v>
      </c>
      <c r="E884" s="57">
        <f t="shared" si="77"/>
        <v>2</v>
      </c>
      <c r="F884" s="27">
        <f t="shared" si="78"/>
        <v>4.65116279069767</v>
      </c>
      <c r="K884" s="58">
        <v>2130112</v>
      </c>
      <c r="L884" s="59" t="s">
        <v>771</v>
      </c>
      <c r="M884" s="60"/>
    </row>
    <row r="885" ht="20.25" hidden="1" customHeight="1" spans="1:13">
      <c r="A885" s="34">
        <v>2130148</v>
      </c>
      <c r="B885" s="35" t="s">
        <v>782</v>
      </c>
      <c r="C885" s="56">
        <f t="shared" si="80"/>
        <v>0</v>
      </c>
      <c r="D885" s="56"/>
      <c r="E885" s="57">
        <f t="shared" si="77"/>
        <v>0</v>
      </c>
      <c r="F885" s="27" t="str">
        <f t="shared" si="78"/>
        <v> </v>
      </c>
      <c r="K885" s="58">
        <v>2130114</v>
      </c>
      <c r="L885" s="59" t="s">
        <v>772</v>
      </c>
      <c r="M885" s="60"/>
    </row>
    <row r="886" ht="20.25" customHeight="1" spans="1:13">
      <c r="A886" s="34">
        <v>2130152</v>
      </c>
      <c r="B886" s="35" t="s">
        <v>783</v>
      </c>
      <c r="C886" s="56">
        <v>9</v>
      </c>
      <c r="D886" s="56">
        <v>9</v>
      </c>
      <c r="E886" s="57">
        <f t="shared" si="77"/>
        <v>0</v>
      </c>
      <c r="F886" s="27">
        <f t="shared" si="78"/>
        <v>0</v>
      </c>
      <c r="K886" s="58">
        <v>2130119</v>
      </c>
      <c r="L886" s="59" t="s">
        <v>773</v>
      </c>
      <c r="M886" s="60"/>
    </row>
    <row r="887" ht="20.25" hidden="1" customHeight="1" spans="1:13">
      <c r="A887" s="34">
        <v>2130153</v>
      </c>
      <c r="B887" s="35" t="s">
        <v>784</v>
      </c>
      <c r="C887" s="56">
        <f t="shared" si="80"/>
        <v>0</v>
      </c>
      <c r="D887" s="56"/>
      <c r="E887" s="57">
        <f t="shared" si="77"/>
        <v>0</v>
      </c>
      <c r="F887" s="27" t="str">
        <f t="shared" si="78"/>
        <v> </v>
      </c>
      <c r="K887" s="58">
        <v>2130120</v>
      </c>
      <c r="L887" s="59" t="s">
        <v>774</v>
      </c>
      <c r="M887" s="60"/>
    </row>
    <row r="888" ht="20.25" customHeight="1" spans="1:13">
      <c r="A888" s="34">
        <v>2130199</v>
      </c>
      <c r="B888" s="35" t="s">
        <v>785</v>
      </c>
      <c r="C888" s="56">
        <v>226</v>
      </c>
      <c r="D888" s="56">
        <v>248</v>
      </c>
      <c r="E888" s="57">
        <f t="shared" si="77"/>
        <v>22</v>
      </c>
      <c r="F888" s="27">
        <f t="shared" si="78"/>
        <v>9.73451327433628</v>
      </c>
      <c r="K888" s="58">
        <v>2130121</v>
      </c>
      <c r="L888" s="59" t="s">
        <v>775</v>
      </c>
      <c r="M888" s="60"/>
    </row>
    <row r="889" ht="20.25" customHeight="1" spans="1:13">
      <c r="A889" s="36">
        <v>21302</v>
      </c>
      <c r="B889" s="36" t="s">
        <v>786</v>
      </c>
      <c r="C889" s="55">
        <f>SUM(C890:C913)</f>
        <v>155</v>
      </c>
      <c r="D889" s="55">
        <f>SUM(D890:D913)</f>
        <v>8</v>
      </c>
      <c r="E889" s="53">
        <f t="shared" si="77"/>
        <v>-147</v>
      </c>
      <c r="F889" s="20">
        <f t="shared" si="78"/>
        <v>-94.8387096774194</v>
      </c>
      <c r="K889" s="58">
        <v>2130122</v>
      </c>
      <c r="L889" s="59" t="s">
        <v>776</v>
      </c>
      <c r="M889" s="60"/>
    </row>
    <row r="890" ht="20.25" hidden="1" customHeight="1" spans="1:13">
      <c r="A890" s="34">
        <v>2130201</v>
      </c>
      <c r="B890" s="35" t="s">
        <v>100</v>
      </c>
      <c r="C890" s="61">
        <f t="shared" ref="C890:C913" si="81">M900</f>
        <v>0</v>
      </c>
      <c r="D890" s="61"/>
      <c r="E890" s="57">
        <f t="shared" si="77"/>
        <v>0</v>
      </c>
      <c r="F890" s="27" t="str">
        <f t="shared" si="78"/>
        <v> </v>
      </c>
      <c r="K890" s="58">
        <v>2130124</v>
      </c>
      <c r="L890" s="59" t="s">
        <v>777</v>
      </c>
      <c r="M890" s="60"/>
    </row>
    <row r="891" ht="20.25" hidden="1" customHeight="1" spans="1:13">
      <c r="A891" s="34">
        <v>2130202</v>
      </c>
      <c r="B891" s="35" t="s">
        <v>101</v>
      </c>
      <c r="C891" s="61">
        <f t="shared" si="81"/>
        <v>0</v>
      </c>
      <c r="D891" s="61"/>
      <c r="E891" s="57">
        <f t="shared" si="77"/>
        <v>0</v>
      </c>
      <c r="F891" s="27" t="str">
        <f t="shared" si="78"/>
        <v> </v>
      </c>
      <c r="K891" s="58">
        <v>2130125</v>
      </c>
      <c r="L891" s="59" t="s">
        <v>778</v>
      </c>
      <c r="M891" s="60"/>
    </row>
    <row r="892" ht="20.25" hidden="1" customHeight="1" spans="1:13">
      <c r="A892" s="34">
        <v>2130203</v>
      </c>
      <c r="B892" s="35" t="s">
        <v>102</v>
      </c>
      <c r="C892" s="61">
        <f t="shared" si="81"/>
        <v>0</v>
      </c>
      <c r="D892" s="61"/>
      <c r="E892" s="57">
        <f t="shared" si="77"/>
        <v>0</v>
      </c>
      <c r="F892" s="27" t="str">
        <f t="shared" si="78"/>
        <v> </v>
      </c>
      <c r="K892" s="58">
        <v>2130126</v>
      </c>
      <c r="L892" s="59" t="s">
        <v>779</v>
      </c>
      <c r="M892" s="60"/>
    </row>
    <row r="893" ht="20.25" hidden="1" customHeight="1" spans="1:13">
      <c r="A893" s="34">
        <v>2130204</v>
      </c>
      <c r="B893" s="35" t="s">
        <v>787</v>
      </c>
      <c r="C893" s="61">
        <f t="shared" si="81"/>
        <v>0</v>
      </c>
      <c r="D893" s="61"/>
      <c r="E893" s="57">
        <f t="shared" si="77"/>
        <v>0</v>
      </c>
      <c r="F893" s="27" t="str">
        <f t="shared" si="78"/>
        <v> </v>
      </c>
      <c r="K893" s="58">
        <v>2130135</v>
      </c>
      <c r="L893" s="59" t="s">
        <v>780</v>
      </c>
      <c r="M893" s="60"/>
    </row>
    <row r="894" ht="20.25" hidden="1" customHeight="1" spans="1:13">
      <c r="A894" s="34">
        <v>2130205</v>
      </c>
      <c r="B894" s="35" t="s">
        <v>788</v>
      </c>
      <c r="C894" s="61">
        <f t="shared" si="81"/>
        <v>0</v>
      </c>
      <c r="D894" s="61"/>
      <c r="E894" s="57">
        <f t="shared" si="77"/>
        <v>0</v>
      </c>
      <c r="F894" s="27" t="str">
        <f t="shared" si="78"/>
        <v> </v>
      </c>
      <c r="K894" s="58">
        <v>2130142</v>
      </c>
      <c r="L894" s="59" t="s">
        <v>781</v>
      </c>
      <c r="M894" s="60"/>
    </row>
    <row r="895" ht="20.25" hidden="1" customHeight="1" spans="1:13">
      <c r="A895" s="34">
        <v>2130206</v>
      </c>
      <c r="B895" s="35" t="s">
        <v>789</v>
      </c>
      <c r="C895" s="61">
        <f t="shared" si="81"/>
        <v>0</v>
      </c>
      <c r="D895" s="61"/>
      <c r="E895" s="57">
        <f t="shared" si="77"/>
        <v>0</v>
      </c>
      <c r="F895" s="27" t="str">
        <f t="shared" si="78"/>
        <v> </v>
      </c>
      <c r="K895" s="58">
        <v>2130148</v>
      </c>
      <c r="L895" s="59" t="s">
        <v>782</v>
      </c>
      <c r="M895" s="60"/>
    </row>
    <row r="896" ht="20.25" hidden="1" customHeight="1" spans="1:13">
      <c r="A896" s="34">
        <v>2130207</v>
      </c>
      <c r="B896" s="35" t="s">
        <v>790</v>
      </c>
      <c r="C896" s="61">
        <f t="shared" si="81"/>
        <v>0</v>
      </c>
      <c r="D896" s="61"/>
      <c r="E896" s="57">
        <f t="shared" si="77"/>
        <v>0</v>
      </c>
      <c r="F896" s="27" t="str">
        <f t="shared" si="78"/>
        <v> </v>
      </c>
      <c r="K896" s="58">
        <v>2130152</v>
      </c>
      <c r="L896" s="59" t="s">
        <v>783</v>
      </c>
      <c r="M896" s="60"/>
    </row>
    <row r="897" ht="20.25" customHeight="1" spans="1:13">
      <c r="A897" s="34">
        <v>2130209</v>
      </c>
      <c r="B897" s="35" t="s">
        <v>791</v>
      </c>
      <c r="C897" s="61">
        <v>7</v>
      </c>
      <c r="D897" s="61">
        <v>8</v>
      </c>
      <c r="E897" s="57">
        <f t="shared" si="77"/>
        <v>1</v>
      </c>
      <c r="F897" s="27">
        <f t="shared" si="78"/>
        <v>14.2857142857143</v>
      </c>
      <c r="K897" s="58">
        <v>2130153</v>
      </c>
      <c r="L897" s="59" t="s">
        <v>784</v>
      </c>
      <c r="M897" s="60"/>
    </row>
    <row r="898" ht="20.25" hidden="1" customHeight="1" spans="1:13">
      <c r="A898" s="34">
        <v>2130210</v>
      </c>
      <c r="B898" s="35" t="s">
        <v>792</v>
      </c>
      <c r="C898" s="61">
        <f>M908</f>
        <v>0</v>
      </c>
      <c r="D898" s="61"/>
      <c r="E898" s="57">
        <f t="shared" si="77"/>
        <v>0</v>
      </c>
      <c r="F898" s="27" t="str">
        <f t="shared" si="78"/>
        <v> </v>
      </c>
      <c r="K898" s="58">
        <v>2130199</v>
      </c>
      <c r="L898" s="59" t="s">
        <v>785</v>
      </c>
      <c r="M898" s="60"/>
    </row>
    <row r="899" ht="20.25" customHeight="1" spans="1:13">
      <c r="A899" s="34">
        <v>2130211</v>
      </c>
      <c r="B899" s="35" t="s">
        <v>793</v>
      </c>
      <c r="C899" s="61">
        <v>148</v>
      </c>
      <c r="D899" s="61">
        <v>0</v>
      </c>
      <c r="E899" s="57">
        <f t="shared" si="77"/>
        <v>-148</v>
      </c>
      <c r="F899" s="27">
        <f t="shared" si="78"/>
        <v>-100</v>
      </c>
      <c r="K899" s="36">
        <v>21302</v>
      </c>
      <c r="L899" s="36" t="s">
        <v>786</v>
      </c>
      <c r="M899" s="19"/>
    </row>
    <row r="900" ht="20.25" hidden="1" customHeight="1" spans="1:13">
      <c r="A900" s="34">
        <v>2130212</v>
      </c>
      <c r="B900" s="35" t="s">
        <v>794</v>
      </c>
      <c r="C900" s="61">
        <f t="shared" si="81"/>
        <v>0</v>
      </c>
      <c r="D900" s="61"/>
      <c r="E900" s="57">
        <f t="shared" si="77"/>
        <v>0</v>
      </c>
      <c r="F900" s="27" t="str">
        <f t="shared" si="78"/>
        <v> </v>
      </c>
      <c r="K900" s="58">
        <v>2130201</v>
      </c>
      <c r="L900" s="59" t="s">
        <v>100</v>
      </c>
      <c r="M900" s="60"/>
    </row>
    <row r="901" ht="20.25" hidden="1" customHeight="1" spans="1:13">
      <c r="A901" s="34">
        <v>2130213</v>
      </c>
      <c r="B901" s="35" t="s">
        <v>795</v>
      </c>
      <c r="C901" s="61">
        <f t="shared" si="81"/>
        <v>0</v>
      </c>
      <c r="D901" s="61"/>
      <c r="E901" s="57">
        <f t="shared" si="77"/>
        <v>0</v>
      </c>
      <c r="F901" s="27" t="str">
        <f t="shared" si="78"/>
        <v> </v>
      </c>
      <c r="K901" s="58">
        <v>2130202</v>
      </c>
      <c r="L901" s="59" t="s">
        <v>101</v>
      </c>
      <c r="M901" s="60"/>
    </row>
    <row r="902" ht="20.25" hidden="1" customHeight="1" spans="1:13">
      <c r="A902" s="34">
        <v>2130217</v>
      </c>
      <c r="B902" s="35" t="s">
        <v>796</v>
      </c>
      <c r="C902" s="61">
        <f t="shared" si="81"/>
        <v>0</v>
      </c>
      <c r="D902" s="61"/>
      <c r="E902" s="57">
        <f t="shared" si="77"/>
        <v>0</v>
      </c>
      <c r="F902" s="27" t="str">
        <f t="shared" si="78"/>
        <v> </v>
      </c>
      <c r="K902" s="58">
        <v>2130203</v>
      </c>
      <c r="L902" s="59" t="s">
        <v>102</v>
      </c>
      <c r="M902" s="60"/>
    </row>
    <row r="903" ht="20.25" hidden="1" customHeight="1" spans="1:13">
      <c r="A903" s="34">
        <v>2130220</v>
      </c>
      <c r="B903" s="35" t="s">
        <v>797</v>
      </c>
      <c r="C903" s="61">
        <f t="shared" si="81"/>
        <v>0</v>
      </c>
      <c r="D903" s="61"/>
      <c r="E903" s="57">
        <f t="shared" ref="E903:E966" si="82">D903-C903</f>
        <v>0</v>
      </c>
      <c r="F903" s="27" t="str">
        <f t="shared" ref="F903:F966" si="83">IF(C903&lt;&gt;0,E903/C903*100," ")</f>
        <v> </v>
      </c>
      <c r="K903" s="58">
        <v>2130204</v>
      </c>
      <c r="L903" s="59" t="s">
        <v>787</v>
      </c>
      <c r="M903" s="60"/>
    </row>
    <row r="904" ht="20.25" hidden="1" customHeight="1" spans="1:13">
      <c r="A904" s="34">
        <v>2130221</v>
      </c>
      <c r="B904" s="35" t="s">
        <v>798</v>
      </c>
      <c r="C904" s="61">
        <f t="shared" si="81"/>
        <v>0</v>
      </c>
      <c r="D904" s="61"/>
      <c r="E904" s="57">
        <f t="shared" si="82"/>
        <v>0</v>
      </c>
      <c r="F904" s="27" t="str">
        <f t="shared" si="83"/>
        <v> </v>
      </c>
      <c r="K904" s="58">
        <v>2130205</v>
      </c>
      <c r="L904" s="59" t="s">
        <v>788</v>
      </c>
      <c r="M904" s="60"/>
    </row>
    <row r="905" ht="20.25" hidden="1" customHeight="1" spans="1:13">
      <c r="A905" s="34">
        <v>2130223</v>
      </c>
      <c r="B905" s="35" t="s">
        <v>799</v>
      </c>
      <c r="C905" s="61">
        <f t="shared" si="81"/>
        <v>0</v>
      </c>
      <c r="D905" s="61"/>
      <c r="E905" s="57">
        <f t="shared" si="82"/>
        <v>0</v>
      </c>
      <c r="F905" s="27" t="str">
        <f t="shared" si="83"/>
        <v> </v>
      </c>
      <c r="K905" s="58">
        <v>2130206</v>
      </c>
      <c r="L905" s="59" t="s">
        <v>789</v>
      </c>
      <c r="M905" s="60"/>
    </row>
    <row r="906" ht="20.25" hidden="1" customHeight="1" spans="1:13">
      <c r="A906" s="34">
        <v>2130226</v>
      </c>
      <c r="B906" s="35" t="s">
        <v>800</v>
      </c>
      <c r="C906" s="61">
        <f t="shared" si="81"/>
        <v>0</v>
      </c>
      <c r="D906" s="61"/>
      <c r="E906" s="57">
        <f t="shared" si="82"/>
        <v>0</v>
      </c>
      <c r="F906" s="27" t="str">
        <f t="shared" si="83"/>
        <v> </v>
      </c>
      <c r="K906" s="58">
        <v>2130207</v>
      </c>
      <c r="L906" s="59" t="s">
        <v>790</v>
      </c>
      <c r="M906" s="60"/>
    </row>
    <row r="907" ht="20.25" hidden="1" customHeight="1" spans="1:13">
      <c r="A907" s="34">
        <v>2130227</v>
      </c>
      <c r="B907" s="35" t="s">
        <v>801</v>
      </c>
      <c r="C907" s="61">
        <f t="shared" si="81"/>
        <v>0</v>
      </c>
      <c r="D907" s="61"/>
      <c r="E907" s="57">
        <f t="shared" si="82"/>
        <v>0</v>
      </c>
      <c r="F907" s="27" t="str">
        <f t="shared" si="83"/>
        <v> </v>
      </c>
      <c r="K907" s="58">
        <v>2130209</v>
      </c>
      <c r="L907" s="59" t="s">
        <v>791</v>
      </c>
      <c r="M907" s="60"/>
    </row>
    <row r="908" ht="20.25" hidden="1" customHeight="1" spans="1:13">
      <c r="A908" s="34">
        <v>2130232</v>
      </c>
      <c r="B908" s="35" t="s">
        <v>802</v>
      </c>
      <c r="C908" s="61">
        <f t="shared" si="81"/>
        <v>0</v>
      </c>
      <c r="D908" s="61"/>
      <c r="E908" s="57">
        <f t="shared" si="82"/>
        <v>0</v>
      </c>
      <c r="F908" s="27" t="str">
        <f t="shared" si="83"/>
        <v> </v>
      </c>
      <c r="K908" s="58">
        <v>2130210</v>
      </c>
      <c r="L908" s="59" t="s">
        <v>792</v>
      </c>
      <c r="M908" s="60"/>
    </row>
    <row r="909" ht="20.25" hidden="1" customHeight="1" spans="1:13">
      <c r="A909" s="34">
        <v>2130234</v>
      </c>
      <c r="B909" s="35" t="s">
        <v>803</v>
      </c>
      <c r="C909" s="61">
        <f t="shared" si="81"/>
        <v>0</v>
      </c>
      <c r="D909" s="61"/>
      <c r="E909" s="57">
        <f t="shared" si="82"/>
        <v>0</v>
      </c>
      <c r="F909" s="27" t="str">
        <f t="shared" si="83"/>
        <v> </v>
      </c>
      <c r="K909" s="58">
        <v>2130211</v>
      </c>
      <c r="L909" s="59" t="s">
        <v>793</v>
      </c>
      <c r="M909" s="60"/>
    </row>
    <row r="910" ht="20.25" hidden="1" customHeight="1" spans="1:13">
      <c r="A910" s="34">
        <v>2130235</v>
      </c>
      <c r="B910" s="35" t="s">
        <v>804</v>
      </c>
      <c r="C910" s="61">
        <f t="shared" si="81"/>
        <v>0</v>
      </c>
      <c r="D910" s="61"/>
      <c r="E910" s="57">
        <f t="shared" si="82"/>
        <v>0</v>
      </c>
      <c r="F910" s="27" t="str">
        <f t="shared" si="83"/>
        <v> </v>
      </c>
      <c r="K910" s="58">
        <v>2130212</v>
      </c>
      <c r="L910" s="59" t="s">
        <v>794</v>
      </c>
      <c r="M910" s="60"/>
    </row>
    <row r="911" ht="20.25" hidden="1" customHeight="1" spans="1:13">
      <c r="A911" s="34">
        <v>2130236</v>
      </c>
      <c r="B911" s="35" t="s">
        <v>805</v>
      </c>
      <c r="C911" s="61">
        <f t="shared" si="81"/>
        <v>0</v>
      </c>
      <c r="D911" s="61"/>
      <c r="E911" s="57">
        <f t="shared" si="82"/>
        <v>0</v>
      </c>
      <c r="F911" s="27" t="str">
        <f t="shared" si="83"/>
        <v> </v>
      </c>
      <c r="K911" s="58">
        <v>2130213</v>
      </c>
      <c r="L911" s="59" t="s">
        <v>795</v>
      </c>
      <c r="M911" s="60"/>
    </row>
    <row r="912" ht="20.25" hidden="1" customHeight="1" spans="1:13">
      <c r="A912" s="34">
        <v>2130237</v>
      </c>
      <c r="B912" s="35" t="s">
        <v>771</v>
      </c>
      <c r="C912" s="61">
        <f t="shared" si="81"/>
        <v>0</v>
      </c>
      <c r="D912" s="61"/>
      <c r="E912" s="57">
        <f t="shared" si="82"/>
        <v>0</v>
      </c>
      <c r="F912" s="27" t="str">
        <f t="shared" si="83"/>
        <v> </v>
      </c>
      <c r="K912" s="58">
        <v>2130217</v>
      </c>
      <c r="L912" s="59" t="s">
        <v>796</v>
      </c>
      <c r="M912" s="60"/>
    </row>
    <row r="913" ht="20.25" hidden="1" customHeight="1" spans="1:13">
      <c r="A913" s="34">
        <v>2130299</v>
      </c>
      <c r="B913" s="35" t="s">
        <v>806</v>
      </c>
      <c r="C913" s="61">
        <f t="shared" si="81"/>
        <v>0</v>
      </c>
      <c r="D913" s="61"/>
      <c r="E913" s="57">
        <f t="shared" si="82"/>
        <v>0</v>
      </c>
      <c r="F913" s="27" t="str">
        <f t="shared" si="83"/>
        <v> </v>
      </c>
      <c r="K913" s="58">
        <v>2130220</v>
      </c>
      <c r="L913" s="59" t="s">
        <v>797</v>
      </c>
      <c r="M913" s="60"/>
    </row>
    <row r="914" ht="20.25" customHeight="1" spans="1:13">
      <c r="A914" s="36">
        <v>21303</v>
      </c>
      <c r="B914" s="36" t="s">
        <v>807</v>
      </c>
      <c r="C914" s="55">
        <f>SUM(C915:C941)</f>
        <v>181</v>
      </c>
      <c r="D914" s="55">
        <f>SUM(D915:D941)</f>
        <v>200</v>
      </c>
      <c r="E914" s="53">
        <f t="shared" si="82"/>
        <v>19</v>
      </c>
      <c r="F914" s="20">
        <f t="shared" si="83"/>
        <v>10.4972375690608</v>
      </c>
      <c r="K914" s="58">
        <v>2130221</v>
      </c>
      <c r="L914" s="59" t="s">
        <v>798</v>
      </c>
      <c r="M914" s="60"/>
    </row>
    <row r="915" ht="20.25" hidden="1" customHeight="1" spans="1:13">
      <c r="A915" s="34">
        <v>2130301</v>
      </c>
      <c r="B915" s="35" t="s">
        <v>100</v>
      </c>
      <c r="C915" s="56">
        <f t="shared" ref="C915:C941" si="84">M925</f>
        <v>0</v>
      </c>
      <c r="D915" s="56"/>
      <c r="E915" s="57">
        <f t="shared" si="82"/>
        <v>0</v>
      </c>
      <c r="F915" s="27" t="str">
        <f t="shared" si="83"/>
        <v> </v>
      </c>
      <c r="K915" s="58">
        <v>2130223</v>
      </c>
      <c r="L915" s="59" t="s">
        <v>799</v>
      </c>
      <c r="M915" s="60"/>
    </row>
    <row r="916" ht="20.25" hidden="1" customHeight="1" spans="1:13">
      <c r="A916" s="34">
        <v>2130302</v>
      </c>
      <c r="B916" s="35" t="s">
        <v>101</v>
      </c>
      <c r="C916" s="56">
        <f t="shared" si="84"/>
        <v>0</v>
      </c>
      <c r="D916" s="56"/>
      <c r="E916" s="57">
        <f t="shared" si="82"/>
        <v>0</v>
      </c>
      <c r="F916" s="27" t="str">
        <f t="shared" si="83"/>
        <v> </v>
      </c>
      <c r="K916" s="58">
        <v>2130226</v>
      </c>
      <c r="L916" s="59" t="s">
        <v>800</v>
      </c>
      <c r="M916" s="60"/>
    </row>
    <row r="917" ht="20.25" hidden="1" customHeight="1" spans="1:13">
      <c r="A917" s="34">
        <v>2130303</v>
      </c>
      <c r="B917" s="35" t="s">
        <v>102</v>
      </c>
      <c r="C917" s="56">
        <f t="shared" si="84"/>
        <v>0</v>
      </c>
      <c r="D917" s="56"/>
      <c r="E917" s="57">
        <f t="shared" si="82"/>
        <v>0</v>
      </c>
      <c r="F917" s="27" t="str">
        <f t="shared" si="83"/>
        <v> </v>
      </c>
      <c r="K917" s="58">
        <v>2130227</v>
      </c>
      <c r="L917" s="59" t="s">
        <v>801</v>
      </c>
      <c r="M917" s="60"/>
    </row>
    <row r="918" ht="20.25" customHeight="1" spans="1:13">
      <c r="A918" s="34">
        <v>2130304</v>
      </c>
      <c r="B918" s="35" t="s">
        <v>808</v>
      </c>
      <c r="C918" s="56">
        <v>2</v>
      </c>
      <c r="D918" s="56">
        <v>2</v>
      </c>
      <c r="E918" s="57">
        <f t="shared" si="82"/>
        <v>0</v>
      </c>
      <c r="F918" s="27">
        <f t="shared" si="83"/>
        <v>0</v>
      </c>
      <c r="K918" s="58">
        <v>2130232</v>
      </c>
      <c r="L918" s="59" t="s">
        <v>802</v>
      </c>
      <c r="M918" s="60"/>
    </row>
    <row r="919" ht="20.25" customHeight="1" spans="1:13">
      <c r="A919" s="34">
        <v>2130305</v>
      </c>
      <c r="B919" s="35" t="s">
        <v>809</v>
      </c>
      <c r="C919" s="56">
        <v>145</v>
      </c>
      <c r="D919" s="56">
        <v>160</v>
      </c>
      <c r="E919" s="57">
        <f t="shared" si="82"/>
        <v>15</v>
      </c>
      <c r="F919" s="27">
        <f t="shared" si="83"/>
        <v>10.3448275862069</v>
      </c>
      <c r="K919" s="58">
        <v>2130234</v>
      </c>
      <c r="L919" s="59" t="s">
        <v>803</v>
      </c>
      <c r="M919" s="60"/>
    </row>
    <row r="920" ht="20.25" hidden="1" customHeight="1" spans="1:13">
      <c r="A920" s="34">
        <v>2130306</v>
      </c>
      <c r="B920" s="35" t="s">
        <v>810</v>
      </c>
      <c r="C920" s="56">
        <f t="shared" si="84"/>
        <v>0</v>
      </c>
      <c r="D920" s="56"/>
      <c r="E920" s="57">
        <f t="shared" si="82"/>
        <v>0</v>
      </c>
      <c r="F920" s="27" t="str">
        <f t="shared" si="83"/>
        <v> </v>
      </c>
      <c r="K920" s="58">
        <v>2130235</v>
      </c>
      <c r="L920" s="59" t="s">
        <v>804</v>
      </c>
      <c r="M920" s="60"/>
    </row>
    <row r="921" ht="20.25" hidden="1" customHeight="1" spans="1:13">
      <c r="A921" s="34">
        <v>2130307</v>
      </c>
      <c r="B921" s="35" t="s">
        <v>811</v>
      </c>
      <c r="C921" s="56">
        <f t="shared" si="84"/>
        <v>0</v>
      </c>
      <c r="D921" s="56"/>
      <c r="E921" s="57">
        <f t="shared" si="82"/>
        <v>0</v>
      </c>
      <c r="F921" s="27" t="str">
        <f t="shared" si="83"/>
        <v> </v>
      </c>
      <c r="K921" s="58">
        <v>2130236</v>
      </c>
      <c r="L921" s="59" t="s">
        <v>805</v>
      </c>
      <c r="M921" s="60"/>
    </row>
    <row r="922" ht="20.25" hidden="1" customHeight="1" spans="1:13">
      <c r="A922" s="34">
        <v>2130308</v>
      </c>
      <c r="B922" s="35" t="s">
        <v>812</v>
      </c>
      <c r="C922" s="56">
        <f t="shared" si="84"/>
        <v>0</v>
      </c>
      <c r="D922" s="56"/>
      <c r="E922" s="57">
        <f t="shared" si="82"/>
        <v>0</v>
      </c>
      <c r="F922" s="27" t="str">
        <f t="shared" si="83"/>
        <v> </v>
      </c>
      <c r="K922" s="58">
        <v>2130237</v>
      </c>
      <c r="L922" s="59" t="s">
        <v>771</v>
      </c>
      <c r="M922" s="60"/>
    </row>
    <row r="923" ht="20.25" hidden="1" customHeight="1" spans="1:13">
      <c r="A923" s="34">
        <v>2130309</v>
      </c>
      <c r="B923" s="35" t="s">
        <v>813</v>
      </c>
      <c r="C923" s="56">
        <f t="shared" si="84"/>
        <v>0</v>
      </c>
      <c r="D923" s="56"/>
      <c r="E923" s="57">
        <f t="shared" si="82"/>
        <v>0</v>
      </c>
      <c r="F923" s="27" t="str">
        <f t="shared" si="83"/>
        <v> </v>
      </c>
      <c r="K923" s="58">
        <v>2130299</v>
      </c>
      <c r="L923" s="59" t="s">
        <v>806</v>
      </c>
      <c r="M923" s="60"/>
    </row>
    <row r="924" ht="20.25" hidden="1" customHeight="1" spans="1:13">
      <c r="A924" s="34">
        <v>2130310</v>
      </c>
      <c r="B924" s="35" t="s">
        <v>814</v>
      </c>
      <c r="C924" s="56">
        <f t="shared" si="84"/>
        <v>0</v>
      </c>
      <c r="D924" s="56"/>
      <c r="E924" s="57">
        <f t="shared" si="82"/>
        <v>0</v>
      </c>
      <c r="F924" s="27" t="str">
        <f t="shared" si="83"/>
        <v> </v>
      </c>
      <c r="K924" s="36">
        <v>21303</v>
      </c>
      <c r="L924" s="36" t="s">
        <v>807</v>
      </c>
      <c r="M924" s="19"/>
    </row>
    <row r="925" ht="20.25" customHeight="1" spans="1:13">
      <c r="A925" s="34">
        <v>2130311</v>
      </c>
      <c r="B925" s="35" t="s">
        <v>815</v>
      </c>
      <c r="C925" s="56">
        <v>20</v>
      </c>
      <c r="D925" s="56">
        <v>23</v>
      </c>
      <c r="E925" s="57">
        <f t="shared" si="82"/>
        <v>3</v>
      </c>
      <c r="F925" s="27">
        <f t="shared" si="83"/>
        <v>15</v>
      </c>
      <c r="K925" s="58">
        <v>2130301</v>
      </c>
      <c r="L925" s="59" t="s">
        <v>100</v>
      </c>
      <c r="M925" s="60"/>
    </row>
    <row r="926" ht="20.25" hidden="1" customHeight="1" spans="1:13">
      <c r="A926" s="34">
        <v>2130312</v>
      </c>
      <c r="B926" s="35" t="s">
        <v>816</v>
      </c>
      <c r="C926" s="56">
        <f t="shared" si="84"/>
        <v>0</v>
      </c>
      <c r="D926" s="56"/>
      <c r="E926" s="57">
        <f t="shared" si="82"/>
        <v>0</v>
      </c>
      <c r="F926" s="27" t="str">
        <f t="shared" si="83"/>
        <v> </v>
      </c>
      <c r="K926" s="58">
        <v>2130302</v>
      </c>
      <c r="L926" s="59" t="s">
        <v>101</v>
      </c>
      <c r="M926" s="60"/>
    </row>
    <row r="927" ht="20.25" hidden="1" customHeight="1" spans="1:13">
      <c r="A927" s="34">
        <v>2130313</v>
      </c>
      <c r="B927" s="35" t="s">
        <v>817</v>
      </c>
      <c r="C927" s="56">
        <f t="shared" si="84"/>
        <v>0</v>
      </c>
      <c r="D927" s="56"/>
      <c r="E927" s="57">
        <f t="shared" si="82"/>
        <v>0</v>
      </c>
      <c r="F927" s="27" t="str">
        <f t="shared" si="83"/>
        <v> </v>
      </c>
      <c r="K927" s="58">
        <v>2130303</v>
      </c>
      <c r="L927" s="59" t="s">
        <v>102</v>
      </c>
      <c r="M927" s="60"/>
    </row>
    <row r="928" ht="20.25" hidden="1" customHeight="1" spans="1:13">
      <c r="A928" s="34">
        <v>2130314</v>
      </c>
      <c r="B928" s="35" t="s">
        <v>818</v>
      </c>
      <c r="C928" s="56">
        <f t="shared" si="84"/>
        <v>0</v>
      </c>
      <c r="D928" s="56"/>
      <c r="E928" s="57">
        <f t="shared" si="82"/>
        <v>0</v>
      </c>
      <c r="F928" s="27" t="str">
        <f t="shared" si="83"/>
        <v> </v>
      </c>
      <c r="K928" s="58">
        <v>2130304</v>
      </c>
      <c r="L928" s="59" t="s">
        <v>808</v>
      </c>
      <c r="M928" s="60"/>
    </row>
    <row r="929" ht="20.25" hidden="1" customHeight="1" spans="1:13">
      <c r="A929" s="34">
        <v>2130315</v>
      </c>
      <c r="B929" s="35" t="s">
        <v>819</v>
      </c>
      <c r="C929" s="56">
        <f t="shared" si="84"/>
        <v>0</v>
      </c>
      <c r="D929" s="56"/>
      <c r="E929" s="57">
        <f t="shared" si="82"/>
        <v>0</v>
      </c>
      <c r="F929" s="27" t="str">
        <f t="shared" si="83"/>
        <v> </v>
      </c>
      <c r="K929" s="58">
        <v>2130305</v>
      </c>
      <c r="L929" s="59" t="s">
        <v>809</v>
      </c>
      <c r="M929" s="60"/>
    </row>
    <row r="930" ht="20.25" hidden="1" customHeight="1" spans="1:13">
      <c r="A930" s="34">
        <v>2130316</v>
      </c>
      <c r="B930" s="35" t="s">
        <v>820</v>
      </c>
      <c r="C930" s="56">
        <f t="shared" si="84"/>
        <v>0</v>
      </c>
      <c r="D930" s="56"/>
      <c r="E930" s="57">
        <f t="shared" si="82"/>
        <v>0</v>
      </c>
      <c r="F930" s="27" t="str">
        <f t="shared" si="83"/>
        <v> </v>
      </c>
      <c r="K930" s="58">
        <v>2130306</v>
      </c>
      <c r="L930" s="59" t="s">
        <v>810</v>
      </c>
      <c r="M930" s="60"/>
    </row>
    <row r="931" ht="20.25" hidden="1" customHeight="1" spans="1:13">
      <c r="A931" s="34">
        <v>2130317</v>
      </c>
      <c r="B931" s="35" t="s">
        <v>821</v>
      </c>
      <c r="C931" s="56">
        <f t="shared" si="84"/>
        <v>0</v>
      </c>
      <c r="D931" s="56"/>
      <c r="E931" s="57">
        <f t="shared" si="82"/>
        <v>0</v>
      </c>
      <c r="F931" s="27" t="str">
        <f t="shared" si="83"/>
        <v> </v>
      </c>
      <c r="K931" s="58">
        <v>2130307</v>
      </c>
      <c r="L931" s="59" t="s">
        <v>811</v>
      </c>
      <c r="M931" s="60"/>
    </row>
    <row r="932" ht="20.25" hidden="1" customHeight="1" spans="1:13">
      <c r="A932" s="34">
        <v>2130318</v>
      </c>
      <c r="B932" s="35" t="s">
        <v>822</v>
      </c>
      <c r="C932" s="56">
        <f t="shared" si="84"/>
        <v>0</v>
      </c>
      <c r="D932" s="56"/>
      <c r="E932" s="57">
        <f t="shared" si="82"/>
        <v>0</v>
      </c>
      <c r="F932" s="27" t="str">
        <f t="shared" si="83"/>
        <v> </v>
      </c>
      <c r="K932" s="58">
        <v>2130308</v>
      </c>
      <c r="L932" s="59" t="s">
        <v>812</v>
      </c>
      <c r="M932" s="60"/>
    </row>
    <row r="933" ht="20.25" hidden="1" customHeight="1" spans="1:13">
      <c r="A933" s="34">
        <v>2130319</v>
      </c>
      <c r="B933" s="35" t="s">
        <v>823</v>
      </c>
      <c r="C933" s="56">
        <f t="shared" si="84"/>
        <v>0</v>
      </c>
      <c r="D933" s="56"/>
      <c r="E933" s="57">
        <f t="shared" si="82"/>
        <v>0</v>
      </c>
      <c r="F933" s="27" t="str">
        <f t="shared" si="83"/>
        <v> </v>
      </c>
      <c r="K933" s="58">
        <v>2130309</v>
      </c>
      <c r="L933" s="59" t="s">
        <v>813</v>
      </c>
      <c r="M933" s="60"/>
    </row>
    <row r="934" ht="20.25" customHeight="1" spans="1:13">
      <c r="A934" s="34">
        <v>2130321</v>
      </c>
      <c r="B934" s="35" t="s">
        <v>824</v>
      </c>
      <c r="C934" s="56">
        <v>1</v>
      </c>
      <c r="D934" s="56">
        <v>1</v>
      </c>
      <c r="E934" s="57">
        <f t="shared" si="82"/>
        <v>0</v>
      </c>
      <c r="F934" s="27">
        <f t="shared" si="83"/>
        <v>0</v>
      </c>
      <c r="K934" s="58">
        <v>2130310</v>
      </c>
      <c r="L934" s="59" t="s">
        <v>814</v>
      </c>
      <c r="M934" s="60"/>
    </row>
    <row r="935" ht="20.25" hidden="1" customHeight="1" spans="1:13">
      <c r="A935" s="34">
        <v>2130322</v>
      </c>
      <c r="B935" s="35" t="s">
        <v>825</v>
      </c>
      <c r="C935" s="56">
        <f t="shared" si="84"/>
        <v>0</v>
      </c>
      <c r="D935" s="56"/>
      <c r="E935" s="57">
        <f t="shared" si="82"/>
        <v>0</v>
      </c>
      <c r="F935" s="27" t="str">
        <f t="shared" si="83"/>
        <v> </v>
      </c>
      <c r="K935" s="58">
        <v>2130311</v>
      </c>
      <c r="L935" s="59" t="s">
        <v>815</v>
      </c>
      <c r="M935" s="60"/>
    </row>
    <row r="936" ht="20.25" hidden="1" customHeight="1" spans="1:13">
      <c r="A936" s="34">
        <v>2130333</v>
      </c>
      <c r="B936" s="35" t="s">
        <v>799</v>
      </c>
      <c r="C936" s="56">
        <f t="shared" si="84"/>
        <v>0</v>
      </c>
      <c r="D936" s="56"/>
      <c r="E936" s="57">
        <f t="shared" si="82"/>
        <v>0</v>
      </c>
      <c r="F936" s="27" t="str">
        <f t="shared" si="83"/>
        <v> </v>
      </c>
      <c r="K936" s="58">
        <v>2130312</v>
      </c>
      <c r="L936" s="59" t="s">
        <v>816</v>
      </c>
      <c r="M936" s="60"/>
    </row>
    <row r="937" ht="20.25" customHeight="1" spans="1:13">
      <c r="A937" s="34">
        <v>2130334</v>
      </c>
      <c r="B937" s="35" t="s">
        <v>826</v>
      </c>
      <c r="C937" s="56">
        <v>8</v>
      </c>
      <c r="D937" s="56">
        <v>8</v>
      </c>
      <c r="E937" s="57">
        <f t="shared" si="82"/>
        <v>0</v>
      </c>
      <c r="F937" s="27">
        <f t="shared" si="83"/>
        <v>0</v>
      </c>
      <c r="K937" s="58">
        <v>2130313</v>
      </c>
      <c r="L937" s="59" t="s">
        <v>817</v>
      </c>
      <c r="M937" s="60"/>
    </row>
    <row r="938" ht="20.25" hidden="1" customHeight="1" spans="1:13">
      <c r="A938" s="34">
        <v>2130335</v>
      </c>
      <c r="B938" s="35" t="s">
        <v>827</v>
      </c>
      <c r="C938" s="56">
        <f t="shared" si="84"/>
        <v>0</v>
      </c>
      <c r="D938" s="56"/>
      <c r="E938" s="57">
        <f t="shared" si="82"/>
        <v>0</v>
      </c>
      <c r="F938" s="27" t="str">
        <f t="shared" si="83"/>
        <v> </v>
      </c>
      <c r="K938" s="58">
        <v>2130314</v>
      </c>
      <c r="L938" s="59" t="s">
        <v>818</v>
      </c>
      <c r="M938" s="60"/>
    </row>
    <row r="939" ht="20.25" hidden="1" customHeight="1" spans="1:13">
      <c r="A939" s="34">
        <v>2130336</v>
      </c>
      <c r="B939" s="35" t="s">
        <v>828</v>
      </c>
      <c r="C939" s="56">
        <f t="shared" si="84"/>
        <v>0</v>
      </c>
      <c r="D939" s="56"/>
      <c r="E939" s="57">
        <f t="shared" si="82"/>
        <v>0</v>
      </c>
      <c r="F939" s="27" t="str">
        <f t="shared" si="83"/>
        <v> </v>
      </c>
      <c r="K939" s="58">
        <v>2130315</v>
      </c>
      <c r="L939" s="59" t="s">
        <v>819</v>
      </c>
      <c r="M939" s="60"/>
    </row>
    <row r="940" ht="20.25" hidden="1" customHeight="1" spans="1:13">
      <c r="A940" s="34">
        <v>2130337</v>
      </c>
      <c r="B940" s="35" t="s">
        <v>829</v>
      </c>
      <c r="C940" s="56">
        <f t="shared" si="84"/>
        <v>0</v>
      </c>
      <c r="D940" s="56"/>
      <c r="E940" s="57">
        <f t="shared" si="82"/>
        <v>0</v>
      </c>
      <c r="F940" s="27" t="str">
        <f t="shared" si="83"/>
        <v> </v>
      </c>
      <c r="K940" s="58">
        <v>2130316</v>
      </c>
      <c r="L940" s="59" t="s">
        <v>820</v>
      </c>
      <c r="M940" s="60"/>
    </row>
    <row r="941" ht="20.25" customHeight="1" spans="1:13">
      <c r="A941" s="34">
        <v>2130399</v>
      </c>
      <c r="B941" s="35" t="s">
        <v>830</v>
      </c>
      <c r="C941" s="56">
        <v>5</v>
      </c>
      <c r="D941" s="56">
        <v>6</v>
      </c>
      <c r="E941" s="57">
        <f t="shared" si="82"/>
        <v>1</v>
      </c>
      <c r="F941" s="27">
        <f t="shared" si="83"/>
        <v>20</v>
      </c>
      <c r="K941" s="58">
        <v>2130317</v>
      </c>
      <c r="L941" s="59" t="s">
        <v>821</v>
      </c>
      <c r="M941" s="60"/>
    </row>
    <row r="942" ht="20.25" customHeight="1" spans="1:13">
      <c r="A942" s="36">
        <v>21305</v>
      </c>
      <c r="B942" s="36" t="s">
        <v>831</v>
      </c>
      <c r="C942" s="55">
        <f>SUM(C943:C952)</f>
        <v>31</v>
      </c>
      <c r="D942" s="55">
        <f>SUM(D943:D952)</f>
        <v>33</v>
      </c>
      <c r="E942" s="53">
        <f t="shared" si="82"/>
        <v>2</v>
      </c>
      <c r="F942" s="20">
        <f t="shared" si="83"/>
        <v>6.45161290322581</v>
      </c>
      <c r="K942" s="58">
        <v>2130318</v>
      </c>
      <c r="L942" s="59" t="s">
        <v>822</v>
      </c>
      <c r="M942" s="60"/>
    </row>
    <row r="943" ht="20.25" hidden="1" customHeight="1" spans="1:13">
      <c r="A943" s="34">
        <v>2130501</v>
      </c>
      <c r="B943" s="35" t="s">
        <v>100</v>
      </c>
      <c r="C943" s="61">
        <f t="shared" ref="C943:C952" si="85">M953</f>
        <v>0</v>
      </c>
      <c r="D943" s="61"/>
      <c r="E943" s="57">
        <f t="shared" si="82"/>
        <v>0</v>
      </c>
      <c r="F943" s="27" t="str">
        <f t="shared" si="83"/>
        <v> </v>
      </c>
      <c r="K943" s="58">
        <v>2130319</v>
      </c>
      <c r="L943" s="59" t="s">
        <v>823</v>
      </c>
      <c r="M943" s="60"/>
    </row>
    <row r="944" ht="20.25" hidden="1" customHeight="1" spans="1:13">
      <c r="A944" s="34">
        <v>2130502</v>
      </c>
      <c r="B944" s="35" t="s">
        <v>101</v>
      </c>
      <c r="C944" s="61">
        <f t="shared" si="85"/>
        <v>0</v>
      </c>
      <c r="D944" s="61"/>
      <c r="E944" s="57">
        <f t="shared" si="82"/>
        <v>0</v>
      </c>
      <c r="F944" s="27" t="str">
        <f t="shared" si="83"/>
        <v> </v>
      </c>
      <c r="K944" s="58">
        <v>2130321</v>
      </c>
      <c r="L944" s="59" t="s">
        <v>824</v>
      </c>
      <c r="M944" s="60"/>
    </row>
    <row r="945" ht="20.25" hidden="1" customHeight="1" spans="1:13">
      <c r="A945" s="34">
        <v>2130503</v>
      </c>
      <c r="B945" s="35" t="s">
        <v>102</v>
      </c>
      <c r="C945" s="61">
        <f t="shared" si="85"/>
        <v>0</v>
      </c>
      <c r="D945" s="61"/>
      <c r="E945" s="57">
        <f t="shared" si="82"/>
        <v>0</v>
      </c>
      <c r="F945" s="27" t="str">
        <f t="shared" si="83"/>
        <v> </v>
      </c>
      <c r="K945" s="58">
        <v>2130322</v>
      </c>
      <c r="L945" s="59" t="s">
        <v>825</v>
      </c>
      <c r="M945" s="60"/>
    </row>
    <row r="946" ht="20.25" hidden="1" customHeight="1" spans="1:13">
      <c r="A946" s="34">
        <v>2130504</v>
      </c>
      <c r="B946" s="35" t="s">
        <v>832</v>
      </c>
      <c r="C946" s="61">
        <f t="shared" si="85"/>
        <v>0</v>
      </c>
      <c r="D946" s="61"/>
      <c r="E946" s="57">
        <f t="shared" si="82"/>
        <v>0</v>
      </c>
      <c r="F946" s="27" t="str">
        <f t="shared" si="83"/>
        <v> </v>
      </c>
      <c r="K946" s="58">
        <v>2130333</v>
      </c>
      <c r="L946" s="59" t="s">
        <v>799</v>
      </c>
      <c r="M946" s="60"/>
    </row>
    <row r="947" ht="20.25" hidden="1" customHeight="1" spans="1:13">
      <c r="A947" s="34">
        <v>2130505</v>
      </c>
      <c r="B947" s="35" t="s">
        <v>833</v>
      </c>
      <c r="C947" s="61">
        <f t="shared" si="85"/>
        <v>0</v>
      </c>
      <c r="D947" s="61"/>
      <c r="E947" s="57">
        <f t="shared" si="82"/>
        <v>0</v>
      </c>
      <c r="F947" s="27" t="str">
        <f t="shared" si="83"/>
        <v> </v>
      </c>
      <c r="K947" s="58">
        <v>2130334</v>
      </c>
      <c r="L947" s="59" t="s">
        <v>826</v>
      </c>
      <c r="M947" s="60"/>
    </row>
    <row r="948" ht="20.25" hidden="1" customHeight="1" spans="1:13">
      <c r="A948" s="34">
        <v>2130506</v>
      </c>
      <c r="B948" s="35" t="s">
        <v>834</v>
      </c>
      <c r="C948" s="61">
        <f t="shared" si="85"/>
        <v>0</v>
      </c>
      <c r="D948" s="61"/>
      <c r="E948" s="57">
        <f t="shared" si="82"/>
        <v>0</v>
      </c>
      <c r="F948" s="27" t="str">
        <f t="shared" si="83"/>
        <v> </v>
      </c>
      <c r="K948" s="58">
        <v>2130335</v>
      </c>
      <c r="L948" s="59" t="s">
        <v>827</v>
      </c>
      <c r="M948" s="60"/>
    </row>
    <row r="949" ht="20.25" hidden="1" customHeight="1" spans="1:13">
      <c r="A949" s="34">
        <v>2130507</v>
      </c>
      <c r="B949" s="35" t="s">
        <v>835</v>
      </c>
      <c r="C949" s="61">
        <f t="shared" si="85"/>
        <v>0</v>
      </c>
      <c r="D949" s="61"/>
      <c r="E949" s="57">
        <f t="shared" si="82"/>
        <v>0</v>
      </c>
      <c r="F949" s="27" t="str">
        <f t="shared" si="83"/>
        <v> </v>
      </c>
      <c r="K949" s="58">
        <v>2130336</v>
      </c>
      <c r="L949" s="59" t="s">
        <v>828</v>
      </c>
      <c r="M949" s="60"/>
    </row>
    <row r="950" ht="20.25" hidden="1" customHeight="1" spans="1:13">
      <c r="A950" s="34">
        <v>2130508</v>
      </c>
      <c r="B950" s="35" t="s">
        <v>836</v>
      </c>
      <c r="C950" s="61">
        <f t="shared" si="85"/>
        <v>0</v>
      </c>
      <c r="D950" s="61"/>
      <c r="E950" s="57">
        <f t="shared" si="82"/>
        <v>0</v>
      </c>
      <c r="F950" s="27" t="str">
        <f t="shared" si="83"/>
        <v> </v>
      </c>
      <c r="K950" s="58">
        <v>2130337</v>
      </c>
      <c r="L950" s="59" t="s">
        <v>829</v>
      </c>
      <c r="M950" s="60"/>
    </row>
    <row r="951" ht="20.25" hidden="1" customHeight="1" spans="1:13">
      <c r="A951" s="34">
        <v>2130550</v>
      </c>
      <c r="B951" s="35" t="s">
        <v>837</v>
      </c>
      <c r="C951" s="61">
        <f t="shared" si="85"/>
        <v>0</v>
      </c>
      <c r="D951" s="61"/>
      <c r="E951" s="57">
        <f t="shared" si="82"/>
        <v>0</v>
      </c>
      <c r="F951" s="27" t="str">
        <f t="shared" si="83"/>
        <v> </v>
      </c>
      <c r="K951" s="58">
        <v>2130399</v>
      </c>
      <c r="L951" s="59" t="s">
        <v>830</v>
      </c>
      <c r="M951" s="60"/>
    </row>
    <row r="952" ht="20.25" customHeight="1" spans="1:13">
      <c r="A952" s="34">
        <v>2130599</v>
      </c>
      <c r="B952" s="35" t="s">
        <v>838</v>
      </c>
      <c r="C952" s="61">
        <v>31</v>
      </c>
      <c r="D952" s="61">
        <v>33</v>
      </c>
      <c r="E952" s="57">
        <f t="shared" si="82"/>
        <v>2</v>
      </c>
      <c r="F952" s="27">
        <f t="shared" si="83"/>
        <v>6.45161290322581</v>
      </c>
      <c r="K952" s="36">
        <v>21305</v>
      </c>
      <c r="L952" s="36" t="s">
        <v>831</v>
      </c>
      <c r="M952" s="19"/>
    </row>
    <row r="953" ht="20.25" customHeight="1" spans="1:13">
      <c r="A953" s="36">
        <v>21307</v>
      </c>
      <c r="B953" s="36" t="s">
        <v>839</v>
      </c>
      <c r="C953" s="55">
        <f>SUM(C954:C959)</f>
        <v>68</v>
      </c>
      <c r="D953" s="55">
        <f>SUM(D954:D959)</f>
        <v>74</v>
      </c>
      <c r="E953" s="53">
        <f t="shared" si="82"/>
        <v>6</v>
      </c>
      <c r="F953" s="20">
        <f t="shared" si="83"/>
        <v>8.82352941176471</v>
      </c>
      <c r="K953" s="58">
        <v>2130501</v>
      </c>
      <c r="L953" s="59" t="s">
        <v>100</v>
      </c>
      <c r="M953" s="60"/>
    </row>
    <row r="954" ht="20.25" customHeight="1" spans="1:13">
      <c r="A954" s="34">
        <v>2130701</v>
      </c>
      <c r="B954" s="35" t="s">
        <v>840</v>
      </c>
      <c r="C954" s="56">
        <v>13</v>
      </c>
      <c r="D954" s="56">
        <v>14</v>
      </c>
      <c r="E954" s="57">
        <f t="shared" si="82"/>
        <v>1</v>
      </c>
      <c r="F954" s="27">
        <f t="shared" si="83"/>
        <v>7.69230769230769</v>
      </c>
      <c r="K954" s="58">
        <v>2130502</v>
      </c>
      <c r="L954" s="59" t="s">
        <v>101</v>
      </c>
      <c r="M954" s="60"/>
    </row>
    <row r="955" ht="20.25" hidden="1" customHeight="1" spans="1:13">
      <c r="A955" s="34">
        <v>2130704</v>
      </c>
      <c r="B955" s="35" t="s">
        <v>841</v>
      </c>
      <c r="C955" s="56">
        <f t="shared" ref="C954:C959" si="86">M965</f>
        <v>0</v>
      </c>
      <c r="D955" s="56"/>
      <c r="E955" s="57">
        <f t="shared" si="82"/>
        <v>0</v>
      </c>
      <c r="F955" s="27" t="str">
        <f t="shared" si="83"/>
        <v> </v>
      </c>
      <c r="K955" s="58">
        <v>2130503</v>
      </c>
      <c r="L955" s="59" t="s">
        <v>102</v>
      </c>
      <c r="M955" s="60"/>
    </row>
    <row r="956" ht="20.25" hidden="1" customHeight="1" spans="1:13">
      <c r="A956" s="34">
        <v>2130705</v>
      </c>
      <c r="B956" s="35" t="s">
        <v>842</v>
      </c>
      <c r="C956" s="56">
        <f t="shared" si="86"/>
        <v>0</v>
      </c>
      <c r="D956" s="56"/>
      <c r="E956" s="57">
        <f t="shared" si="82"/>
        <v>0</v>
      </c>
      <c r="F956" s="27" t="str">
        <f t="shared" si="83"/>
        <v> </v>
      </c>
      <c r="K956" s="58">
        <v>2130504</v>
      </c>
      <c r="L956" s="59" t="s">
        <v>832</v>
      </c>
      <c r="M956" s="60"/>
    </row>
    <row r="957" ht="20.25" customHeight="1" spans="1:13">
      <c r="A957" s="34">
        <v>2130706</v>
      </c>
      <c r="B957" s="35" t="s">
        <v>843</v>
      </c>
      <c r="C957" s="56">
        <v>55</v>
      </c>
      <c r="D957" s="56">
        <v>60</v>
      </c>
      <c r="E957" s="57">
        <f t="shared" si="82"/>
        <v>5</v>
      </c>
      <c r="F957" s="27">
        <f t="shared" si="83"/>
        <v>9.09090909090909</v>
      </c>
      <c r="K957" s="58">
        <v>2130505</v>
      </c>
      <c r="L957" s="59" t="s">
        <v>833</v>
      </c>
      <c r="M957" s="60"/>
    </row>
    <row r="958" ht="20.25" hidden="1" customHeight="1" spans="1:13">
      <c r="A958" s="34">
        <v>2130707</v>
      </c>
      <c r="B958" s="35" t="s">
        <v>844</v>
      </c>
      <c r="C958" s="56">
        <f t="shared" si="86"/>
        <v>0</v>
      </c>
      <c r="D958" s="56"/>
      <c r="E958" s="57">
        <f t="shared" si="82"/>
        <v>0</v>
      </c>
      <c r="F958" s="27" t="str">
        <f t="shared" si="83"/>
        <v> </v>
      </c>
      <c r="K958" s="58">
        <v>2130506</v>
      </c>
      <c r="L958" s="59" t="s">
        <v>834</v>
      </c>
      <c r="M958" s="60"/>
    </row>
    <row r="959" ht="20.25" hidden="1" customHeight="1" spans="1:13">
      <c r="A959" s="34">
        <v>2130799</v>
      </c>
      <c r="B959" s="35" t="s">
        <v>845</v>
      </c>
      <c r="C959" s="56">
        <f t="shared" si="86"/>
        <v>0</v>
      </c>
      <c r="D959" s="56"/>
      <c r="E959" s="57">
        <f t="shared" si="82"/>
        <v>0</v>
      </c>
      <c r="F959" s="27" t="str">
        <f t="shared" si="83"/>
        <v> </v>
      </c>
      <c r="K959" s="58">
        <v>2130507</v>
      </c>
      <c r="L959" s="59" t="s">
        <v>835</v>
      </c>
      <c r="M959" s="60"/>
    </row>
    <row r="960" ht="20.25" customHeight="1" spans="1:13">
      <c r="A960" s="36">
        <v>21308</v>
      </c>
      <c r="B960" s="36" t="s">
        <v>846</v>
      </c>
      <c r="C960" s="55">
        <f>SUM(C961:C966)</f>
        <v>15</v>
      </c>
      <c r="D960" s="55">
        <f>SUM(D961:D966)</f>
        <v>16</v>
      </c>
      <c r="E960" s="53">
        <f t="shared" si="82"/>
        <v>1</v>
      </c>
      <c r="F960" s="20">
        <f t="shared" si="83"/>
        <v>6.66666666666667</v>
      </c>
      <c r="K960" s="58">
        <v>2130508</v>
      </c>
      <c r="L960" s="59" t="s">
        <v>836</v>
      </c>
      <c r="M960" s="60"/>
    </row>
    <row r="961" ht="20.25" hidden="1" customHeight="1" spans="1:13">
      <c r="A961" s="34">
        <v>2130801</v>
      </c>
      <c r="B961" s="35" t="s">
        <v>847</v>
      </c>
      <c r="C961" s="61">
        <f t="shared" ref="C961:C966" si="87">M971</f>
        <v>0</v>
      </c>
      <c r="D961" s="61"/>
      <c r="E961" s="57">
        <f t="shared" si="82"/>
        <v>0</v>
      </c>
      <c r="F961" s="27" t="str">
        <f t="shared" si="83"/>
        <v> </v>
      </c>
      <c r="K961" s="58">
        <v>2130550</v>
      </c>
      <c r="L961" s="59" t="s">
        <v>837</v>
      </c>
      <c r="M961" s="60"/>
    </row>
    <row r="962" ht="20.25" hidden="1" customHeight="1" spans="1:13">
      <c r="A962" s="34">
        <v>2130802</v>
      </c>
      <c r="B962" s="35" t="s">
        <v>848</v>
      </c>
      <c r="C962" s="61">
        <f t="shared" si="87"/>
        <v>0</v>
      </c>
      <c r="D962" s="61"/>
      <c r="E962" s="57">
        <f t="shared" si="82"/>
        <v>0</v>
      </c>
      <c r="F962" s="27" t="str">
        <f t="shared" si="83"/>
        <v> </v>
      </c>
      <c r="K962" s="58">
        <v>2130599</v>
      </c>
      <c r="L962" s="59" t="s">
        <v>838</v>
      </c>
      <c r="M962" s="60"/>
    </row>
    <row r="963" ht="20.25" customHeight="1" spans="1:13">
      <c r="A963" s="34">
        <v>2130803</v>
      </c>
      <c r="B963" s="35" t="s">
        <v>849</v>
      </c>
      <c r="C963" s="61">
        <v>15</v>
      </c>
      <c r="D963" s="61">
        <v>16</v>
      </c>
      <c r="E963" s="57">
        <f t="shared" si="82"/>
        <v>1</v>
      </c>
      <c r="F963" s="27">
        <f t="shared" si="83"/>
        <v>6.66666666666667</v>
      </c>
      <c r="K963" s="36">
        <v>21307</v>
      </c>
      <c r="L963" s="36" t="s">
        <v>839</v>
      </c>
      <c r="M963" s="19"/>
    </row>
    <row r="964" ht="20.25" hidden="1" customHeight="1" spans="1:13">
      <c r="A964" s="34">
        <v>2130804</v>
      </c>
      <c r="B964" s="35" t="s">
        <v>850</v>
      </c>
      <c r="C964" s="61">
        <f t="shared" si="87"/>
        <v>0</v>
      </c>
      <c r="D964" s="61"/>
      <c r="E964" s="57">
        <f t="shared" si="82"/>
        <v>0</v>
      </c>
      <c r="F964" s="27" t="str">
        <f t="shared" si="83"/>
        <v> </v>
      </c>
      <c r="K964" s="58">
        <v>2130701</v>
      </c>
      <c r="L964" s="59" t="s">
        <v>851</v>
      </c>
      <c r="M964" s="60"/>
    </row>
    <row r="965" ht="20.25" hidden="1" customHeight="1" spans="1:13">
      <c r="A965" s="34">
        <v>2130805</v>
      </c>
      <c r="B965" s="35" t="s">
        <v>852</v>
      </c>
      <c r="C965" s="61">
        <f t="shared" si="87"/>
        <v>0</v>
      </c>
      <c r="D965" s="61"/>
      <c r="E965" s="57">
        <f t="shared" si="82"/>
        <v>0</v>
      </c>
      <c r="F965" s="27" t="str">
        <f t="shared" si="83"/>
        <v> </v>
      </c>
      <c r="K965" s="58">
        <v>2130704</v>
      </c>
      <c r="L965" s="59" t="s">
        <v>841</v>
      </c>
      <c r="M965" s="60"/>
    </row>
    <row r="966" ht="20.25" hidden="1" customHeight="1" spans="1:13">
      <c r="A966" s="34">
        <v>2130899</v>
      </c>
      <c r="B966" s="35" t="s">
        <v>853</v>
      </c>
      <c r="C966" s="61">
        <f t="shared" si="87"/>
        <v>0</v>
      </c>
      <c r="D966" s="61"/>
      <c r="E966" s="57">
        <f t="shared" si="82"/>
        <v>0</v>
      </c>
      <c r="F966" s="27" t="str">
        <f t="shared" si="83"/>
        <v> </v>
      </c>
      <c r="K966" s="58">
        <v>2130705</v>
      </c>
      <c r="L966" s="59" t="s">
        <v>842</v>
      </c>
      <c r="M966" s="60"/>
    </row>
    <row r="967" ht="20.25" hidden="1" customHeight="1" spans="1:13">
      <c r="A967" s="36">
        <v>21309</v>
      </c>
      <c r="B967" s="36" t="s">
        <v>854</v>
      </c>
      <c r="C967" s="62">
        <f>SUM(C968:C969)</f>
        <v>0</v>
      </c>
      <c r="D967" s="62">
        <f>SUM(D968:D969)</f>
        <v>0</v>
      </c>
      <c r="E967" s="53">
        <f t="shared" ref="E967:E1030" si="88">D967-C967</f>
        <v>0</v>
      </c>
      <c r="F967" s="20" t="str">
        <f t="shared" ref="F967:F1030" si="89">IF(C967&lt;&gt;0,E967/C967*100," ")</f>
        <v> </v>
      </c>
      <c r="K967" s="58">
        <v>2130706</v>
      </c>
      <c r="L967" s="59" t="s">
        <v>843</v>
      </c>
      <c r="M967" s="60"/>
    </row>
    <row r="968" ht="20.25" hidden="1" customHeight="1" spans="1:13">
      <c r="A968" s="34">
        <v>2130901</v>
      </c>
      <c r="B968" s="35" t="s">
        <v>855</v>
      </c>
      <c r="C968" s="61">
        <f>M978</f>
        <v>0</v>
      </c>
      <c r="D968" s="61"/>
      <c r="E968" s="57">
        <f t="shared" si="88"/>
        <v>0</v>
      </c>
      <c r="F968" s="27" t="str">
        <f t="shared" si="89"/>
        <v> </v>
      </c>
      <c r="K968" s="58">
        <v>2130707</v>
      </c>
      <c r="L968" s="59" t="s">
        <v>844</v>
      </c>
      <c r="M968" s="60"/>
    </row>
    <row r="969" ht="20.25" hidden="1" customHeight="1" spans="1:13">
      <c r="A969" s="34">
        <v>2130999</v>
      </c>
      <c r="B969" s="35" t="s">
        <v>856</v>
      </c>
      <c r="C969" s="61">
        <f>M979</f>
        <v>0</v>
      </c>
      <c r="D969" s="61"/>
      <c r="E969" s="57">
        <f t="shared" si="88"/>
        <v>0</v>
      </c>
      <c r="F969" s="27" t="str">
        <f t="shared" si="89"/>
        <v> </v>
      </c>
      <c r="K969" s="58">
        <v>2130799</v>
      </c>
      <c r="L969" s="59" t="s">
        <v>845</v>
      </c>
      <c r="M969" s="60"/>
    </row>
    <row r="970" ht="20.25" customHeight="1" spans="1:13">
      <c r="A970" s="36">
        <v>21399</v>
      </c>
      <c r="B970" s="36" t="s">
        <v>857</v>
      </c>
      <c r="C970" s="62">
        <f>SUM(C971:C972)</f>
        <v>791</v>
      </c>
      <c r="D970" s="62">
        <f>SUM(D971:D972)</f>
        <v>910</v>
      </c>
      <c r="E970" s="53">
        <f t="shared" si="88"/>
        <v>119</v>
      </c>
      <c r="F970" s="20">
        <f t="shared" si="89"/>
        <v>15.0442477876106</v>
      </c>
      <c r="K970" s="36">
        <v>21308</v>
      </c>
      <c r="L970" s="36" t="s">
        <v>846</v>
      </c>
      <c r="M970" s="19"/>
    </row>
    <row r="971" ht="20.25" hidden="1" customHeight="1" spans="1:13">
      <c r="A971" s="34">
        <v>2139901</v>
      </c>
      <c r="B971" s="35" t="s">
        <v>858</v>
      </c>
      <c r="C971" s="61">
        <f>M981</f>
        <v>0</v>
      </c>
      <c r="D971" s="61"/>
      <c r="E971" s="57">
        <f t="shared" si="88"/>
        <v>0</v>
      </c>
      <c r="F971" s="27" t="str">
        <f t="shared" si="89"/>
        <v> </v>
      </c>
      <c r="K971" s="58">
        <v>2130801</v>
      </c>
      <c r="L971" s="59" t="s">
        <v>847</v>
      </c>
      <c r="M971" s="60"/>
    </row>
    <row r="972" ht="20.25" customHeight="1" spans="1:13">
      <c r="A972" s="34">
        <v>2139999</v>
      </c>
      <c r="B972" s="35" t="s">
        <v>859</v>
      </c>
      <c r="C972" s="61">
        <v>791</v>
      </c>
      <c r="D972" s="61">
        <v>910</v>
      </c>
      <c r="E972" s="57">
        <f t="shared" si="88"/>
        <v>119</v>
      </c>
      <c r="F972" s="27">
        <f t="shared" si="89"/>
        <v>15.0442477876106</v>
      </c>
      <c r="K972" s="58">
        <v>2130802</v>
      </c>
      <c r="L972" s="59" t="s">
        <v>848</v>
      </c>
      <c r="M972" s="60"/>
    </row>
    <row r="973" ht="20.25" customHeight="1" spans="1:13">
      <c r="A973" s="36">
        <v>214</v>
      </c>
      <c r="B973" s="36" t="s">
        <v>860</v>
      </c>
      <c r="C973" s="55">
        <f>C974+C997+C1007+C1017+C1022+C1029+C1034</f>
        <v>111</v>
      </c>
      <c r="D973" s="55">
        <f>D974+D997+D1007+D1017+D1022+D1029+D1034</f>
        <v>125</v>
      </c>
      <c r="E973" s="53">
        <f t="shared" si="88"/>
        <v>14</v>
      </c>
      <c r="F973" s="20">
        <f t="shared" si="89"/>
        <v>12.6126126126126</v>
      </c>
      <c r="K973" s="58">
        <v>2130803</v>
      </c>
      <c r="L973" s="59" t="s">
        <v>849</v>
      </c>
      <c r="M973" s="60"/>
    </row>
    <row r="974" ht="20.25" customHeight="1" spans="1:13">
      <c r="A974" s="36">
        <v>21401</v>
      </c>
      <c r="B974" s="36" t="s">
        <v>861</v>
      </c>
      <c r="C974" s="55">
        <f>SUM(C975:C996)</f>
        <v>63</v>
      </c>
      <c r="D974" s="55">
        <f>SUM(D975:D996)</f>
        <v>75</v>
      </c>
      <c r="E974" s="53">
        <f t="shared" si="88"/>
        <v>12</v>
      </c>
      <c r="F974" s="20">
        <f t="shared" si="89"/>
        <v>19.047619047619</v>
      </c>
      <c r="K974" s="58">
        <v>2130804</v>
      </c>
      <c r="L974" s="59" t="s">
        <v>850</v>
      </c>
      <c r="M974" s="60"/>
    </row>
    <row r="975" ht="20.25" hidden="1" customHeight="1" spans="1:13">
      <c r="A975" s="34">
        <v>2140101</v>
      </c>
      <c r="B975" s="35" t="s">
        <v>100</v>
      </c>
      <c r="C975" s="56">
        <f t="shared" ref="C975:C996" si="90">M985</f>
        <v>0</v>
      </c>
      <c r="D975" s="56"/>
      <c r="E975" s="57">
        <f t="shared" si="88"/>
        <v>0</v>
      </c>
      <c r="F975" s="27" t="str">
        <f t="shared" si="89"/>
        <v> </v>
      </c>
      <c r="K975" s="58">
        <v>2130805</v>
      </c>
      <c r="L975" s="59" t="s">
        <v>852</v>
      </c>
      <c r="M975" s="60"/>
    </row>
    <row r="976" ht="20.25" hidden="1" customHeight="1" spans="1:13">
      <c r="A976" s="34">
        <v>2140102</v>
      </c>
      <c r="B976" s="35" t="s">
        <v>101</v>
      </c>
      <c r="C976" s="56">
        <f t="shared" si="90"/>
        <v>0</v>
      </c>
      <c r="D976" s="56"/>
      <c r="E976" s="57">
        <f t="shared" si="88"/>
        <v>0</v>
      </c>
      <c r="F976" s="27" t="str">
        <f t="shared" si="89"/>
        <v> </v>
      </c>
      <c r="K976" s="58">
        <v>2130899</v>
      </c>
      <c r="L976" s="59" t="s">
        <v>853</v>
      </c>
      <c r="M976" s="60"/>
    </row>
    <row r="977" ht="20.25" hidden="1" customHeight="1" spans="1:13">
      <c r="A977" s="34">
        <v>2140103</v>
      </c>
      <c r="B977" s="35" t="s">
        <v>102</v>
      </c>
      <c r="C977" s="56">
        <f t="shared" si="90"/>
        <v>0</v>
      </c>
      <c r="D977" s="56"/>
      <c r="E977" s="57">
        <f t="shared" si="88"/>
        <v>0</v>
      </c>
      <c r="F977" s="27" t="str">
        <f t="shared" si="89"/>
        <v> </v>
      </c>
      <c r="K977" s="36">
        <v>21309</v>
      </c>
      <c r="L977" s="36" t="s">
        <v>854</v>
      </c>
      <c r="M977" s="19"/>
    </row>
    <row r="978" ht="20.25" customHeight="1" spans="1:13">
      <c r="A978" s="34">
        <v>2140104</v>
      </c>
      <c r="B978" s="35" t="s">
        <v>862</v>
      </c>
      <c r="C978" s="56">
        <v>13</v>
      </c>
      <c r="D978" s="56">
        <v>20</v>
      </c>
      <c r="E978" s="57">
        <f t="shared" si="88"/>
        <v>7</v>
      </c>
      <c r="F978" s="27">
        <f t="shared" si="89"/>
        <v>53.8461538461538</v>
      </c>
      <c r="K978" s="58">
        <v>2130901</v>
      </c>
      <c r="L978" s="59" t="s">
        <v>855</v>
      </c>
      <c r="M978" s="60"/>
    </row>
    <row r="979" ht="20.25" customHeight="1" spans="1:13">
      <c r="A979" s="34">
        <v>2140106</v>
      </c>
      <c r="B979" s="35" t="s">
        <v>863</v>
      </c>
      <c r="C979" s="56">
        <v>46</v>
      </c>
      <c r="D979" s="56">
        <v>50</v>
      </c>
      <c r="E979" s="57">
        <f t="shared" si="88"/>
        <v>4</v>
      </c>
      <c r="F979" s="27">
        <f t="shared" si="89"/>
        <v>8.69565217391304</v>
      </c>
      <c r="K979" s="58">
        <v>2130999</v>
      </c>
      <c r="L979" s="59" t="s">
        <v>856</v>
      </c>
      <c r="M979" s="60"/>
    </row>
    <row r="980" ht="20.25" hidden="1" customHeight="1" spans="1:13">
      <c r="A980" s="34">
        <v>2140109</v>
      </c>
      <c r="B980" s="35" t="s">
        <v>864</v>
      </c>
      <c r="C980" s="56">
        <f t="shared" si="90"/>
        <v>0</v>
      </c>
      <c r="D980" s="56"/>
      <c r="E980" s="57">
        <f t="shared" si="88"/>
        <v>0</v>
      </c>
      <c r="F980" s="27" t="str">
        <f t="shared" si="89"/>
        <v> </v>
      </c>
      <c r="K980" s="36">
        <v>21399</v>
      </c>
      <c r="L980" s="36" t="s">
        <v>857</v>
      </c>
      <c r="M980" s="19"/>
    </row>
    <row r="981" ht="20.25" hidden="1" customHeight="1" spans="1:13">
      <c r="A981" s="34">
        <v>2140110</v>
      </c>
      <c r="B981" s="35" t="s">
        <v>865</v>
      </c>
      <c r="C981" s="56">
        <f t="shared" si="90"/>
        <v>0</v>
      </c>
      <c r="D981" s="56"/>
      <c r="E981" s="57">
        <f t="shared" si="88"/>
        <v>0</v>
      </c>
      <c r="F981" s="27" t="str">
        <f t="shared" si="89"/>
        <v> </v>
      </c>
      <c r="K981" s="58">
        <v>2139901</v>
      </c>
      <c r="L981" s="59" t="s">
        <v>858</v>
      </c>
      <c r="M981" s="60"/>
    </row>
    <row r="982" ht="20.25" hidden="1" customHeight="1" spans="1:13">
      <c r="A982" s="34">
        <v>2140111</v>
      </c>
      <c r="B982" s="35" t="s">
        <v>866</v>
      </c>
      <c r="C982" s="56">
        <f t="shared" si="90"/>
        <v>0</v>
      </c>
      <c r="D982" s="56"/>
      <c r="E982" s="57">
        <f t="shared" si="88"/>
        <v>0</v>
      </c>
      <c r="F982" s="27" t="str">
        <f t="shared" si="89"/>
        <v> </v>
      </c>
      <c r="K982" s="58">
        <v>2139999</v>
      </c>
      <c r="L982" s="59" t="s">
        <v>859</v>
      </c>
      <c r="M982" s="60"/>
    </row>
    <row r="983" ht="20.25" hidden="1" customHeight="1" spans="1:13">
      <c r="A983" s="34">
        <v>2140112</v>
      </c>
      <c r="B983" s="35" t="s">
        <v>867</v>
      </c>
      <c r="C983" s="56">
        <f t="shared" si="90"/>
        <v>0</v>
      </c>
      <c r="D983" s="56"/>
      <c r="E983" s="57">
        <f t="shared" si="88"/>
        <v>0</v>
      </c>
      <c r="F983" s="27" t="str">
        <f t="shared" si="89"/>
        <v> </v>
      </c>
      <c r="K983" s="36">
        <v>214</v>
      </c>
      <c r="L983" s="36" t="s">
        <v>860</v>
      </c>
      <c r="M983" s="19"/>
    </row>
    <row r="984" ht="20.25" hidden="1" customHeight="1" spans="1:13">
      <c r="A984" s="34">
        <v>2140114</v>
      </c>
      <c r="B984" s="35" t="s">
        <v>868</v>
      </c>
      <c r="C984" s="56">
        <f t="shared" si="90"/>
        <v>0</v>
      </c>
      <c r="D984" s="56"/>
      <c r="E984" s="57">
        <f t="shared" si="88"/>
        <v>0</v>
      </c>
      <c r="F984" s="27" t="str">
        <f t="shared" si="89"/>
        <v> </v>
      </c>
      <c r="K984" s="36">
        <v>21401</v>
      </c>
      <c r="L984" s="36" t="s">
        <v>861</v>
      </c>
      <c r="M984" s="19"/>
    </row>
    <row r="985" ht="20.25" hidden="1" customHeight="1" spans="1:13">
      <c r="A985" s="34">
        <v>2140122</v>
      </c>
      <c r="B985" s="35" t="s">
        <v>869</v>
      </c>
      <c r="C985" s="56">
        <f t="shared" si="90"/>
        <v>0</v>
      </c>
      <c r="D985" s="56"/>
      <c r="E985" s="57">
        <f t="shared" si="88"/>
        <v>0</v>
      </c>
      <c r="F985" s="27" t="str">
        <f t="shared" si="89"/>
        <v> </v>
      </c>
      <c r="K985" s="58">
        <v>2140101</v>
      </c>
      <c r="L985" s="59" t="s">
        <v>100</v>
      </c>
      <c r="M985" s="60"/>
    </row>
    <row r="986" ht="20.25" hidden="1" customHeight="1" spans="1:13">
      <c r="A986" s="34">
        <v>2140123</v>
      </c>
      <c r="B986" s="35" t="s">
        <v>870</v>
      </c>
      <c r="C986" s="56">
        <f t="shared" si="90"/>
        <v>0</v>
      </c>
      <c r="D986" s="56"/>
      <c r="E986" s="57">
        <f t="shared" si="88"/>
        <v>0</v>
      </c>
      <c r="F986" s="27" t="str">
        <f t="shared" si="89"/>
        <v> </v>
      </c>
      <c r="K986" s="58">
        <v>2140102</v>
      </c>
      <c r="L986" s="59" t="s">
        <v>101</v>
      </c>
      <c r="M986" s="60"/>
    </row>
    <row r="987" ht="20.25" hidden="1" customHeight="1" spans="1:13">
      <c r="A987" s="34">
        <v>2140127</v>
      </c>
      <c r="B987" s="35" t="s">
        <v>871</v>
      </c>
      <c r="C987" s="56">
        <f t="shared" si="90"/>
        <v>0</v>
      </c>
      <c r="D987" s="56"/>
      <c r="E987" s="57">
        <f t="shared" si="88"/>
        <v>0</v>
      </c>
      <c r="F987" s="27" t="str">
        <f t="shared" si="89"/>
        <v> </v>
      </c>
      <c r="K987" s="58">
        <v>2140103</v>
      </c>
      <c r="L987" s="59" t="s">
        <v>102</v>
      </c>
      <c r="M987" s="60"/>
    </row>
    <row r="988" ht="20.25" hidden="1" customHeight="1" spans="1:13">
      <c r="A988" s="34">
        <v>2140128</v>
      </c>
      <c r="B988" s="35" t="s">
        <v>872</v>
      </c>
      <c r="C988" s="56">
        <f t="shared" si="90"/>
        <v>0</v>
      </c>
      <c r="D988" s="56"/>
      <c r="E988" s="57">
        <f t="shared" si="88"/>
        <v>0</v>
      </c>
      <c r="F988" s="27" t="str">
        <f t="shared" si="89"/>
        <v> </v>
      </c>
      <c r="K988" s="58">
        <v>2140104</v>
      </c>
      <c r="L988" s="59" t="s">
        <v>862</v>
      </c>
      <c r="M988" s="60"/>
    </row>
    <row r="989" ht="20.25" hidden="1" customHeight="1" spans="1:13">
      <c r="A989" s="34">
        <v>2140129</v>
      </c>
      <c r="B989" s="35" t="s">
        <v>873</v>
      </c>
      <c r="C989" s="56">
        <f t="shared" si="90"/>
        <v>0</v>
      </c>
      <c r="D989" s="56"/>
      <c r="E989" s="57">
        <f t="shared" si="88"/>
        <v>0</v>
      </c>
      <c r="F989" s="27" t="str">
        <f t="shared" si="89"/>
        <v> </v>
      </c>
      <c r="K989" s="58">
        <v>2140106</v>
      </c>
      <c r="L989" s="59" t="s">
        <v>863</v>
      </c>
      <c r="M989" s="60"/>
    </row>
    <row r="990" ht="20.25" hidden="1" customHeight="1" spans="1:13">
      <c r="A990" s="34">
        <v>2140130</v>
      </c>
      <c r="B990" s="35" t="s">
        <v>874</v>
      </c>
      <c r="C990" s="56">
        <f t="shared" si="90"/>
        <v>0</v>
      </c>
      <c r="D990" s="56"/>
      <c r="E990" s="57">
        <f t="shared" si="88"/>
        <v>0</v>
      </c>
      <c r="F990" s="27" t="str">
        <f t="shared" si="89"/>
        <v> </v>
      </c>
      <c r="K990" s="58">
        <v>2140109</v>
      </c>
      <c r="L990" s="59" t="s">
        <v>864</v>
      </c>
      <c r="M990" s="60"/>
    </row>
    <row r="991" ht="20.25" hidden="1" customHeight="1" spans="1:13">
      <c r="A991" s="34">
        <v>2140131</v>
      </c>
      <c r="B991" s="35" t="s">
        <v>875</v>
      </c>
      <c r="C991" s="56">
        <f t="shared" si="90"/>
        <v>0</v>
      </c>
      <c r="D991" s="56"/>
      <c r="E991" s="57">
        <f t="shared" si="88"/>
        <v>0</v>
      </c>
      <c r="F991" s="27" t="str">
        <f t="shared" si="89"/>
        <v> </v>
      </c>
      <c r="K991" s="58">
        <v>2140110</v>
      </c>
      <c r="L991" s="59" t="s">
        <v>865</v>
      </c>
      <c r="M991" s="60"/>
    </row>
    <row r="992" ht="20.25" hidden="1" customHeight="1" spans="1:13">
      <c r="A992" s="34">
        <v>2140133</v>
      </c>
      <c r="B992" s="35" t="s">
        <v>876</v>
      </c>
      <c r="C992" s="56">
        <f t="shared" si="90"/>
        <v>0</v>
      </c>
      <c r="D992" s="56"/>
      <c r="E992" s="57">
        <f t="shared" si="88"/>
        <v>0</v>
      </c>
      <c r="F992" s="27" t="str">
        <f t="shared" si="89"/>
        <v> </v>
      </c>
      <c r="K992" s="58">
        <v>2140111</v>
      </c>
      <c r="L992" s="59" t="s">
        <v>866</v>
      </c>
      <c r="M992" s="60"/>
    </row>
    <row r="993" ht="20.25" hidden="1" customHeight="1" spans="1:13">
      <c r="A993" s="34">
        <v>2140136</v>
      </c>
      <c r="B993" s="35" t="s">
        <v>877</v>
      </c>
      <c r="C993" s="56">
        <f t="shared" si="90"/>
        <v>0</v>
      </c>
      <c r="D993" s="56"/>
      <c r="E993" s="57">
        <f t="shared" si="88"/>
        <v>0</v>
      </c>
      <c r="F993" s="27" t="str">
        <f t="shared" si="89"/>
        <v> </v>
      </c>
      <c r="K993" s="58">
        <v>2140112</v>
      </c>
      <c r="L993" s="59" t="s">
        <v>867</v>
      </c>
      <c r="M993" s="60"/>
    </row>
    <row r="994" ht="20.25" hidden="1" customHeight="1" spans="1:13">
      <c r="A994" s="34">
        <v>2140138</v>
      </c>
      <c r="B994" s="35" t="s">
        <v>878</v>
      </c>
      <c r="C994" s="56">
        <f t="shared" si="90"/>
        <v>0</v>
      </c>
      <c r="D994" s="56"/>
      <c r="E994" s="57">
        <f t="shared" si="88"/>
        <v>0</v>
      </c>
      <c r="F994" s="27" t="str">
        <f t="shared" si="89"/>
        <v> </v>
      </c>
      <c r="K994" s="58">
        <v>2140114</v>
      </c>
      <c r="L994" s="59" t="s">
        <v>868</v>
      </c>
      <c r="M994" s="60"/>
    </row>
    <row r="995" ht="20.25" hidden="1" customHeight="1" spans="1:13">
      <c r="A995" s="34">
        <v>2140139</v>
      </c>
      <c r="B995" s="35" t="s">
        <v>879</v>
      </c>
      <c r="C995" s="56">
        <f t="shared" si="90"/>
        <v>0</v>
      </c>
      <c r="D995" s="56"/>
      <c r="E995" s="57">
        <f t="shared" si="88"/>
        <v>0</v>
      </c>
      <c r="F995" s="27" t="str">
        <f t="shared" si="89"/>
        <v> </v>
      </c>
      <c r="K995" s="58">
        <v>2140122</v>
      </c>
      <c r="L995" s="59" t="s">
        <v>869</v>
      </c>
      <c r="M995" s="60"/>
    </row>
    <row r="996" ht="20.25" customHeight="1" spans="1:13">
      <c r="A996" s="34">
        <v>2140199</v>
      </c>
      <c r="B996" s="35" t="s">
        <v>880</v>
      </c>
      <c r="C996" s="56">
        <v>4</v>
      </c>
      <c r="D996" s="56">
        <v>5</v>
      </c>
      <c r="E996" s="57">
        <f t="shared" si="88"/>
        <v>1</v>
      </c>
      <c r="F996" s="27">
        <f t="shared" si="89"/>
        <v>25</v>
      </c>
      <c r="K996" s="58">
        <v>2140123</v>
      </c>
      <c r="L996" s="59" t="s">
        <v>870</v>
      </c>
      <c r="M996" s="60"/>
    </row>
    <row r="997" ht="20.25" hidden="1" customHeight="1" spans="1:13">
      <c r="A997" s="36">
        <v>21402</v>
      </c>
      <c r="B997" s="36" t="s">
        <v>881</v>
      </c>
      <c r="C997" s="62">
        <f>SUM(C998:C1006)</f>
        <v>0</v>
      </c>
      <c r="D997" s="62">
        <f>SUM(D998:D1006)</f>
        <v>0</v>
      </c>
      <c r="E997" s="53">
        <f t="shared" si="88"/>
        <v>0</v>
      </c>
      <c r="F997" s="20" t="str">
        <f t="shared" si="89"/>
        <v> </v>
      </c>
      <c r="K997" s="58">
        <v>2140127</v>
      </c>
      <c r="L997" s="59" t="s">
        <v>871</v>
      </c>
      <c r="M997" s="60"/>
    </row>
    <row r="998" ht="20.25" hidden="1" customHeight="1" spans="1:13">
      <c r="A998" s="34">
        <v>2140201</v>
      </c>
      <c r="B998" s="35" t="s">
        <v>100</v>
      </c>
      <c r="C998" s="61">
        <f t="shared" ref="C998:C1006" si="91">M1008</f>
        <v>0</v>
      </c>
      <c r="D998" s="61"/>
      <c r="E998" s="57">
        <f t="shared" si="88"/>
        <v>0</v>
      </c>
      <c r="F998" s="27" t="str">
        <f t="shared" si="89"/>
        <v> </v>
      </c>
      <c r="K998" s="58">
        <v>2140128</v>
      </c>
      <c r="L998" s="59" t="s">
        <v>872</v>
      </c>
      <c r="M998" s="60"/>
    </row>
    <row r="999" ht="20.25" hidden="1" customHeight="1" spans="1:13">
      <c r="A999" s="34">
        <v>2140202</v>
      </c>
      <c r="B999" s="35" t="s">
        <v>101</v>
      </c>
      <c r="C999" s="61">
        <f t="shared" si="91"/>
        <v>0</v>
      </c>
      <c r="D999" s="61"/>
      <c r="E999" s="57">
        <f t="shared" si="88"/>
        <v>0</v>
      </c>
      <c r="F999" s="27" t="str">
        <f t="shared" si="89"/>
        <v> </v>
      </c>
      <c r="K999" s="58">
        <v>2140129</v>
      </c>
      <c r="L999" s="59" t="s">
        <v>873</v>
      </c>
      <c r="M999" s="60"/>
    </row>
    <row r="1000" ht="20.25" hidden="1" customHeight="1" spans="1:13">
      <c r="A1000" s="34">
        <v>2140203</v>
      </c>
      <c r="B1000" s="35" t="s">
        <v>102</v>
      </c>
      <c r="C1000" s="61">
        <f t="shared" si="91"/>
        <v>0</v>
      </c>
      <c r="D1000" s="61"/>
      <c r="E1000" s="57">
        <f t="shared" si="88"/>
        <v>0</v>
      </c>
      <c r="F1000" s="27" t="str">
        <f t="shared" si="89"/>
        <v> </v>
      </c>
      <c r="K1000" s="58">
        <v>2140130</v>
      </c>
      <c r="L1000" s="59" t="s">
        <v>874</v>
      </c>
      <c r="M1000" s="60"/>
    </row>
    <row r="1001" ht="20.25" hidden="1" customHeight="1" spans="1:13">
      <c r="A1001" s="34">
        <v>2140204</v>
      </c>
      <c r="B1001" s="35" t="s">
        <v>882</v>
      </c>
      <c r="C1001" s="61">
        <f t="shared" si="91"/>
        <v>0</v>
      </c>
      <c r="D1001" s="61"/>
      <c r="E1001" s="57">
        <f t="shared" si="88"/>
        <v>0</v>
      </c>
      <c r="F1001" s="27" t="str">
        <f t="shared" si="89"/>
        <v> </v>
      </c>
      <c r="K1001" s="58">
        <v>2140131</v>
      </c>
      <c r="L1001" s="59" t="s">
        <v>875</v>
      </c>
      <c r="M1001" s="60"/>
    </row>
    <row r="1002" ht="20.25" hidden="1" customHeight="1" spans="1:13">
      <c r="A1002" s="34">
        <v>2140205</v>
      </c>
      <c r="B1002" s="35" t="s">
        <v>883</v>
      </c>
      <c r="C1002" s="61">
        <f t="shared" si="91"/>
        <v>0</v>
      </c>
      <c r="D1002" s="61"/>
      <c r="E1002" s="57">
        <f t="shared" si="88"/>
        <v>0</v>
      </c>
      <c r="F1002" s="27" t="str">
        <f t="shared" si="89"/>
        <v> </v>
      </c>
      <c r="K1002" s="58">
        <v>2140133</v>
      </c>
      <c r="L1002" s="59" t="s">
        <v>876</v>
      </c>
      <c r="M1002" s="60"/>
    </row>
    <row r="1003" ht="20.25" hidden="1" customHeight="1" spans="1:13">
      <c r="A1003" s="34">
        <v>2140206</v>
      </c>
      <c r="B1003" s="35" t="s">
        <v>884</v>
      </c>
      <c r="C1003" s="61">
        <f t="shared" si="91"/>
        <v>0</v>
      </c>
      <c r="D1003" s="61"/>
      <c r="E1003" s="57">
        <f t="shared" si="88"/>
        <v>0</v>
      </c>
      <c r="F1003" s="27" t="str">
        <f t="shared" si="89"/>
        <v> </v>
      </c>
      <c r="K1003" s="58">
        <v>2140136</v>
      </c>
      <c r="L1003" s="59" t="s">
        <v>877</v>
      </c>
      <c r="M1003" s="60"/>
    </row>
    <row r="1004" ht="20.25" hidden="1" customHeight="1" spans="1:13">
      <c r="A1004" s="34">
        <v>2140207</v>
      </c>
      <c r="B1004" s="35" t="s">
        <v>885</v>
      </c>
      <c r="C1004" s="61">
        <f t="shared" si="91"/>
        <v>0</v>
      </c>
      <c r="D1004" s="61"/>
      <c r="E1004" s="57">
        <f t="shared" si="88"/>
        <v>0</v>
      </c>
      <c r="F1004" s="27" t="str">
        <f t="shared" si="89"/>
        <v> </v>
      </c>
      <c r="K1004" s="58">
        <v>2140138</v>
      </c>
      <c r="L1004" s="59" t="s">
        <v>878</v>
      </c>
      <c r="M1004" s="60"/>
    </row>
    <row r="1005" ht="20.25" hidden="1" customHeight="1" spans="1:13">
      <c r="A1005" s="34">
        <v>2140208</v>
      </c>
      <c r="B1005" s="35" t="s">
        <v>886</v>
      </c>
      <c r="C1005" s="61">
        <f t="shared" si="91"/>
        <v>0</v>
      </c>
      <c r="D1005" s="61"/>
      <c r="E1005" s="57">
        <f t="shared" si="88"/>
        <v>0</v>
      </c>
      <c r="F1005" s="27" t="str">
        <f t="shared" si="89"/>
        <v> </v>
      </c>
      <c r="K1005" s="58">
        <v>2140139</v>
      </c>
      <c r="L1005" s="59" t="s">
        <v>879</v>
      </c>
      <c r="M1005" s="60"/>
    </row>
    <row r="1006" ht="20.25" hidden="1" customHeight="1" spans="1:13">
      <c r="A1006" s="34">
        <v>2140299</v>
      </c>
      <c r="B1006" s="35" t="s">
        <v>887</v>
      </c>
      <c r="C1006" s="61">
        <f t="shared" si="91"/>
        <v>0</v>
      </c>
      <c r="D1006" s="61"/>
      <c r="E1006" s="57">
        <f t="shared" si="88"/>
        <v>0</v>
      </c>
      <c r="F1006" s="27" t="str">
        <f t="shared" si="89"/>
        <v> </v>
      </c>
      <c r="K1006" s="58">
        <v>2140199</v>
      </c>
      <c r="L1006" s="59" t="s">
        <v>880</v>
      </c>
      <c r="M1006" s="60"/>
    </row>
    <row r="1007" ht="20.25" hidden="1" customHeight="1" spans="1:13">
      <c r="A1007" s="36">
        <v>21403</v>
      </c>
      <c r="B1007" s="36" t="s">
        <v>888</v>
      </c>
      <c r="C1007" s="62">
        <f>SUM(C1008:C1016)</f>
        <v>0</v>
      </c>
      <c r="D1007" s="62">
        <f>SUM(D1008:D1016)</f>
        <v>0</v>
      </c>
      <c r="E1007" s="53">
        <f t="shared" si="88"/>
        <v>0</v>
      </c>
      <c r="F1007" s="20" t="str">
        <f t="shared" si="89"/>
        <v> </v>
      </c>
      <c r="K1007" s="36">
        <v>21402</v>
      </c>
      <c r="L1007" s="36" t="s">
        <v>881</v>
      </c>
      <c r="M1007" s="19"/>
    </row>
    <row r="1008" ht="20.25" hidden="1" customHeight="1" spans="1:13">
      <c r="A1008" s="34">
        <v>2140301</v>
      </c>
      <c r="B1008" s="35" t="s">
        <v>100</v>
      </c>
      <c r="C1008" s="61">
        <f t="shared" ref="C1008:C1016" si="92">M1018</f>
        <v>0</v>
      </c>
      <c r="D1008" s="61"/>
      <c r="E1008" s="57">
        <f t="shared" si="88"/>
        <v>0</v>
      </c>
      <c r="F1008" s="27" t="str">
        <f t="shared" si="89"/>
        <v> </v>
      </c>
      <c r="K1008" s="58">
        <v>2140201</v>
      </c>
      <c r="L1008" s="59" t="s">
        <v>100</v>
      </c>
      <c r="M1008" s="60"/>
    </row>
    <row r="1009" ht="20.25" hidden="1" customHeight="1" spans="1:13">
      <c r="A1009" s="34">
        <v>2140302</v>
      </c>
      <c r="B1009" s="35" t="s">
        <v>101</v>
      </c>
      <c r="C1009" s="61">
        <f t="shared" si="92"/>
        <v>0</v>
      </c>
      <c r="D1009" s="61"/>
      <c r="E1009" s="57">
        <f t="shared" si="88"/>
        <v>0</v>
      </c>
      <c r="F1009" s="27" t="str">
        <f t="shared" si="89"/>
        <v> </v>
      </c>
      <c r="K1009" s="58">
        <v>2140202</v>
      </c>
      <c r="L1009" s="59" t="s">
        <v>101</v>
      </c>
      <c r="M1009" s="60"/>
    </row>
    <row r="1010" ht="20.25" hidden="1" customHeight="1" spans="1:13">
      <c r="A1010" s="34">
        <v>2140303</v>
      </c>
      <c r="B1010" s="35" t="s">
        <v>102</v>
      </c>
      <c r="C1010" s="61">
        <f t="shared" si="92"/>
        <v>0</v>
      </c>
      <c r="D1010" s="61"/>
      <c r="E1010" s="57">
        <f t="shared" si="88"/>
        <v>0</v>
      </c>
      <c r="F1010" s="27" t="str">
        <f t="shared" si="89"/>
        <v> </v>
      </c>
      <c r="K1010" s="58">
        <v>2140203</v>
      </c>
      <c r="L1010" s="59" t="s">
        <v>102</v>
      </c>
      <c r="M1010" s="60"/>
    </row>
    <row r="1011" ht="20.25" hidden="1" customHeight="1" spans="1:13">
      <c r="A1011" s="34">
        <v>2140304</v>
      </c>
      <c r="B1011" s="35" t="s">
        <v>889</v>
      </c>
      <c r="C1011" s="61">
        <f t="shared" si="92"/>
        <v>0</v>
      </c>
      <c r="D1011" s="61"/>
      <c r="E1011" s="57">
        <f t="shared" si="88"/>
        <v>0</v>
      </c>
      <c r="F1011" s="27" t="str">
        <f t="shared" si="89"/>
        <v> </v>
      </c>
      <c r="K1011" s="58">
        <v>2140204</v>
      </c>
      <c r="L1011" s="59" t="s">
        <v>882</v>
      </c>
      <c r="M1011" s="60"/>
    </row>
    <row r="1012" ht="20.25" hidden="1" customHeight="1" spans="1:13">
      <c r="A1012" s="34">
        <v>2140305</v>
      </c>
      <c r="B1012" s="35" t="s">
        <v>890</v>
      </c>
      <c r="C1012" s="61">
        <f t="shared" si="92"/>
        <v>0</v>
      </c>
      <c r="D1012" s="61"/>
      <c r="E1012" s="57">
        <f t="shared" si="88"/>
        <v>0</v>
      </c>
      <c r="F1012" s="27" t="str">
        <f t="shared" si="89"/>
        <v> </v>
      </c>
      <c r="K1012" s="58">
        <v>2140205</v>
      </c>
      <c r="L1012" s="59" t="s">
        <v>883</v>
      </c>
      <c r="M1012" s="60"/>
    </row>
    <row r="1013" ht="20.25" hidden="1" customHeight="1" spans="1:13">
      <c r="A1013" s="34">
        <v>2140306</v>
      </c>
      <c r="B1013" s="35" t="s">
        <v>891</v>
      </c>
      <c r="C1013" s="61">
        <f t="shared" si="92"/>
        <v>0</v>
      </c>
      <c r="D1013" s="61"/>
      <c r="E1013" s="57">
        <f t="shared" si="88"/>
        <v>0</v>
      </c>
      <c r="F1013" s="27" t="str">
        <f t="shared" si="89"/>
        <v> </v>
      </c>
      <c r="K1013" s="58">
        <v>2140206</v>
      </c>
      <c r="L1013" s="59" t="s">
        <v>884</v>
      </c>
      <c r="M1013" s="60"/>
    </row>
    <row r="1014" ht="20.25" hidden="1" customHeight="1" spans="1:13">
      <c r="A1014" s="34">
        <v>2140307</v>
      </c>
      <c r="B1014" s="35" t="s">
        <v>892</v>
      </c>
      <c r="C1014" s="61">
        <f t="shared" si="92"/>
        <v>0</v>
      </c>
      <c r="D1014" s="61"/>
      <c r="E1014" s="57">
        <f t="shared" si="88"/>
        <v>0</v>
      </c>
      <c r="F1014" s="27" t="str">
        <f t="shared" si="89"/>
        <v> </v>
      </c>
      <c r="K1014" s="58">
        <v>2140207</v>
      </c>
      <c r="L1014" s="59" t="s">
        <v>885</v>
      </c>
      <c r="M1014" s="60"/>
    </row>
    <row r="1015" ht="20.25" hidden="1" customHeight="1" spans="1:13">
      <c r="A1015" s="34">
        <v>2140308</v>
      </c>
      <c r="B1015" s="35" t="s">
        <v>893</v>
      </c>
      <c r="C1015" s="61">
        <f t="shared" si="92"/>
        <v>0</v>
      </c>
      <c r="D1015" s="61"/>
      <c r="E1015" s="57">
        <f t="shared" si="88"/>
        <v>0</v>
      </c>
      <c r="F1015" s="27" t="str">
        <f t="shared" si="89"/>
        <v> </v>
      </c>
      <c r="K1015" s="58">
        <v>2140208</v>
      </c>
      <c r="L1015" s="59" t="s">
        <v>886</v>
      </c>
      <c r="M1015" s="60"/>
    </row>
    <row r="1016" ht="20.25" hidden="1" customHeight="1" spans="1:13">
      <c r="A1016" s="34">
        <v>2140399</v>
      </c>
      <c r="B1016" s="35" t="s">
        <v>894</v>
      </c>
      <c r="C1016" s="61">
        <f t="shared" si="92"/>
        <v>0</v>
      </c>
      <c r="D1016" s="61"/>
      <c r="E1016" s="57">
        <f t="shared" si="88"/>
        <v>0</v>
      </c>
      <c r="F1016" s="27" t="str">
        <f t="shared" si="89"/>
        <v> </v>
      </c>
      <c r="K1016" s="58">
        <v>2140299</v>
      </c>
      <c r="L1016" s="59" t="s">
        <v>887</v>
      </c>
      <c r="M1016" s="60"/>
    </row>
    <row r="1017" ht="20.25" hidden="1" customHeight="1" spans="1:13">
      <c r="A1017" s="36">
        <v>21404</v>
      </c>
      <c r="B1017" s="36" t="s">
        <v>895</v>
      </c>
      <c r="C1017" s="55">
        <f>SUM(C1018:C1021)</f>
        <v>0</v>
      </c>
      <c r="D1017" s="55">
        <f>SUM(D1018:D1021)</f>
        <v>0</v>
      </c>
      <c r="E1017" s="53">
        <f t="shared" si="88"/>
        <v>0</v>
      </c>
      <c r="F1017" s="20" t="str">
        <f t="shared" si="89"/>
        <v> </v>
      </c>
      <c r="K1017" s="36">
        <v>21403</v>
      </c>
      <c r="L1017" s="36" t="s">
        <v>888</v>
      </c>
      <c r="M1017" s="19"/>
    </row>
    <row r="1018" ht="20.25" hidden="1" customHeight="1" spans="1:13">
      <c r="A1018" s="34">
        <v>2140401</v>
      </c>
      <c r="B1018" s="35" t="s">
        <v>896</v>
      </c>
      <c r="C1018" s="56">
        <f>M1028</f>
        <v>0</v>
      </c>
      <c r="D1018" s="56"/>
      <c r="E1018" s="57">
        <f t="shared" si="88"/>
        <v>0</v>
      </c>
      <c r="F1018" s="27" t="str">
        <f t="shared" si="89"/>
        <v> </v>
      </c>
      <c r="K1018" s="58">
        <v>2140301</v>
      </c>
      <c r="L1018" s="59" t="s">
        <v>100</v>
      </c>
      <c r="M1018" s="60"/>
    </row>
    <row r="1019" ht="20.25" hidden="1" customHeight="1" spans="1:13">
      <c r="A1019" s="34">
        <v>2140402</v>
      </c>
      <c r="B1019" s="35" t="s">
        <v>897</v>
      </c>
      <c r="C1019" s="56">
        <f>M1029</f>
        <v>0</v>
      </c>
      <c r="D1019" s="56"/>
      <c r="E1019" s="57">
        <f t="shared" si="88"/>
        <v>0</v>
      </c>
      <c r="F1019" s="27" t="str">
        <f t="shared" si="89"/>
        <v> </v>
      </c>
      <c r="K1019" s="58">
        <v>2140302</v>
      </c>
      <c r="L1019" s="59" t="s">
        <v>101</v>
      </c>
      <c r="M1019" s="60"/>
    </row>
    <row r="1020" ht="20.25" hidden="1" customHeight="1" spans="1:13">
      <c r="A1020" s="34">
        <v>2140403</v>
      </c>
      <c r="B1020" s="35" t="s">
        <v>898</v>
      </c>
      <c r="C1020" s="56">
        <f>M1030</f>
        <v>0</v>
      </c>
      <c r="D1020" s="56"/>
      <c r="E1020" s="57">
        <f t="shared" si="88"/>
        <v>0</v>
      </c>
      <c r="F1020" s="27" t="str">
        <f t="shared" si="89"/>
        <v> </v>
      </c>
      <c r="K1020" s="58">
        <v>2140303</v>
      </c>
      <c r="L1020" s="59" t="s">
        <v>102</v>
      </c>
      <c r="M1020" s="60"/>
    </row>
    <row r="1021" ht="20.25" hidden="1" customHeight="1" spans="1:13">
      <c r="A1021" s="34">
        <v>2140499</v>
      </c>
      <c r="B1021" s="35" t="s">
        <v>899</v>
      </c>
      <c r="C1021" s="56">
        <f>M1031</f>
        <v>0</v>
      </c>
      <c r="D1021" s="56"/>
      <c r="E1021" s="57">
        <f t="shared" si="88"/>
        <v>0</v>
      </c>
      <c r="F1021" s="27" t="str">
        <f t="shared" si="89"/>
        <v> </v>
      </c>
      <c r="K1021" s="58">
        <v>2140304</v>
      </c>
      <c r="L1021" s="59" t="s">
        <v>889</v>
      </c>
      <c r="M1021" s="60"/>
    </row>
    <row r="1022" ht="20.25" hidden="1" customHeight="1" spans="1:13">
      <c r="A1022" s="36">
        <v>21405</v>
      </c>
      <c r="B1022" s="36" t="s">
        <v>900</v>
      </c>
      <c r="C1022" s="62">
        <f>SUM(C1023:C1028)</f>
        <v>0</v>
      </c>
      <c r="D1022" s="62">
        <f>SUM(D1023:D1028)</f>
        <v>0</v>
      </c>
      <c r="E1022" s="53">
        <f t="shared" si="88"/>
        <v>0</v>
      </c>
      <c r="F1022" s="20" t="str">
        <f t="shared" si="89"/>
        <v> </v>
      </c>
      <c r="K1022" s="58">
        <v>2140305</v>
      </c>
      <c r="L1022" s="59" t="s">
        <v>890</v>
      </c>
      <c r="M1022" s="60"/>
    </row>
    <row r="1023" ht="20.25" hidden="1" customHeight="1" spans="1:13">
      <c r="A1023" s="34">
        <v>2140501</v>
      </c>
      <c r="B1023" s="35" t="s">
        <v>100</v>
      </c>
      <c r="C1023" s="61">
        <f t="shared" ref="C1023:C1028" si="93">M1033</f>
        <v>0</v>
      </c>
      <c r="D1023" s="61"/>
      <c r="E1023" s="57">
        <f t="shared" si="88"/>
        <v>0</v>
      </c>
      <c r="F1023" s="27" t="str">
        <f t="shared" si="89"/>
        <v> </v>
      </c>
      <c r="K1023" s="58">
        <v>2140306</v>
      </c>
      <c r="L1023" s="59" t="s">
        <v>891</v>
      </c>
      <c r="M1023" s="60"/>
    </row>
    <row r="1024" ht="20.25" hidden="1" customHeight="1" spans="1:13">
      <c r="A1024" s="34">
        <v>2140502</v>
      </c>
      <c r="B1024" s="35" t="s">
        <v>101</v>
      </c>
      <c r="C1024" s="61">
        <f t="shared" si="93"/>
        <v>0</v>
      </c>
      <c r="D1024" s="61"/>
      <c r="E1024" s="57">
        <f t="shared" si="88"/>
        <v>0</v>
      </c>
      <c r="F1024" s="27" t="str">
        <f t="shared" si="89"/>
        <v> </v>
      </c>
      <c r="K1024" s="58">
        <v>2140307</v>
      </c>
      <c r="L1024" s="59" t="s">
        <v>892</v>
      </c>
      <c r="M1024" s="60"/>
    </row>
    <row r="1025" ht="20.25" hidden="1" customHeight="1" spans="1:13">
      <c r="A1025" s="34">
        <v>2140503</v>
      </c>
      <c r="B1025" s="35" t="s">
        <v>102</v>
      </c>
      <c r="C1025" s="61">
        <f t="shared" si="93"/>
        <v>0</v>
      </c>
      <c r="D1025" s="61"/>
      <c r="E1025" s="57">
        <f t="shared" si="88"/>
        <v>0</v>
      </c>
      <c r="F1025" s="27" t="str">
        <f t="shared" si="89"/>
        <v> </v>
      </c>
      <c r="K1025" s="58">
        <v>2140308</v>
      </c>
      <c r="L1025" s="59" t="s">
        <v>893</v>
      </c>
      <c r="M1025" s="60"/>
    </row>
    <row r="1026" ht="20.25" hidden="1" customHeight="1" spans="1:13">
      <c r="A1026" s="34">
        <v>2140504</v>
      </c>
      <c r="B1026" s="35" t="s">
        <v>886</v>
      </c>
      <c r="C1026" s="61">
        <f t="shared" si="93"/>
        <v>0</v>
      </c>
      <c r="D1026" s="61"/>
      <c r="E1026" s="57">
        <f t="shared" si="88"/>
        <v>0</v>
      </c>
      <c r="F1026" s="27" t="str">
        <f t="shared" si="89"/>
        <v> </v>
      </c>
      <c r="K1026" s="58">
        <v>2140399</v>
      </c>
      <c r="L1026" s="59" t="s">
        <v>894</v>
      </c>
      <c r="M1026" s="60"/>
    </row>
    <row r="1027" ht="20.25" hidden="1" customHeight="1" spans="1:13">
      <c r="A1027" s="34">
        <v>2140505</v>
      </c>
      <c r="B1027" s="35" t="s">
        <v>901</v>
      </c>
      <c r="C1027" s="61">
        <f t="shared" si="93"/>
        <v>0</v>
      </c>
      <c r="D1027" s="61"/>
      <c r="E1027" s="57">
        <f t="shared" si="88"/>
        <v>0</v>
      </c>
      <c r="F1027" s="27" t="str">
        <f t="shared" si="89"/>
        <v> </v>
      </c>
      <c r="K1027" s="36">
        <v>21404</v>
      </c>
      <c r="L1027" s="36" t="s">
        <v>895</v>
      </c>
      <c r="M1027" s="19"/>
    </row>
    <row r="1028" ht="20.25" hidden="1" customHeight="1" spans="1:13">
      <c r="A1028" s="34">
        <v>2140599</v>
      </c>
      <c r="B1028" s="35" t="s">
        <v>902</v>
      </c>
      <c r="C1028" s="61">
        <f t="shared" si="93"/>
        <v>0</v>
      </c>
      <c r="D1028" s="61"/>
      <c r="E1028" s="57">
        <f t="shared" si="88"/>
        <v>0</v>
      </c>
      <c r="F1028" s="27" t="str">
        <f t="shared" si="89"/>
        <v> </v>
      </c>
      <c r="K1028" s="58">
        <v>2140401</v>
      </c>
      <c r="L1028" s="59" t="s">
        <v>896</v>
      </c>
      <c r="M1028" s="60"/>
    </row>
    <row r="1029" ht="20.25" customHeight="1" spans="1:13">
      <c r="A1029" s="36">
        <v>21406</v>
      </c>
      <c r="B1029" s="36" t="s">
        <v>903</v>
      </c>
      <c r="C1029" s="55">
        <f>SUM(C1030:C1033)</f>
        <v>48</v>
      </c>
      <c r="D1029" s="55">
        <f>SUM(D1030:D1033)</f>
        <v>50</v>
      </c>
      <c r="E1029" s="53">
        <f t="shared" si="88"/>
        <v>2</v>
      </c>
      <c r="F1029" s="20">
        <f t="shared" si="89"/>
        <v>4.16666666666667</v>
      </c>
      <c r="K1029" s="58">
        <v>2140402</v>
      </c>
      <c r="L1029" s="59" t="s">
        <v>897</v>
      </c>
      <c r="M1029" s="60"/>
    </row>
    <row r="1030" ht="30" customHeight="1" spans="1:13">
      <c r="A1030" s="34">
        <v>2140601</v>
      </c>
      <c r="B1030" s="35" t="s">
        <v>904</v>
      </c>
      <c r="C1030" s="56">
        <v>48</v>
      </c>
      <c r="D1030" s="56">
        <v>50</v>
      </c>
      <c r="E1030" s="57">
        <f t="shared" si="88"/>
        <v>2</v>
      </c>
      <c r="F1030" s="27">
        <f t="shared" si="89"/>
        <v>4.16666666666667</v>
      </c>
      <c r="K1030" s="58">
        <v>2140403</v>
      </c>
      <c r="L1030" s="59" t="s">
        <v>898</v>
      </c>
      <c r="M1030" s="60"/>
    </row>
    <row r="1031" ht="20.25" hidden="1" customHeight="1" spans="1:13">
      <c r="A1031" s="34">
        <v>2140602</v>
      </c>
      <c r="B1031" s="35" t="s">
        <v>905</v>
      </c>
      <c r="C1031" s="56">
        <f>M1041</f>
        <v>0</v>
      </c>
      <c r="D1031" s="56"/>
      <c r="E1031" s="57">
        <f t="shared" ref="E1031:E1094" si="94">D1031-C1031</f>
        <v>0</v>
      </c>
      <c r="F1031" s="27" t="str">
        <f t="shared" ref="F1031:F1094" si="95">IF(C1031&lt;&gt;0,E1031/C1031*100," ")</f>
        <v> </v>
      </c>
      <c r="K1031" s="58">
        <v>2140499</v>
      </c>
      <c r="L1031" s="59" t="s">
        <v>899</v>
      </c>
      <c r="M1031" s="60"/>
    </row>
    <row r="1032" ht="20.25" hidden="1" customHeight="1" spans="1:13">
      <c r="A1032" s="34">
        <v>2140603</v>
      </c>
      <c r="B1032" s="35" t="s">
        <v>906</v>
      </c>
      <c r="C1032" s="56">
        <f>M1042</f>
        <v>0</v>
      </c>
      <c r="D1032" s="56"/>
      <c r="E1032" s="57">
        <f t="shared" si="94"/>
        <v>0</v>
      </c>
      <c r="F1032" s="27" t="str">
        <f t="shared" si="95"/>
        <v> </v>
      </c>
      <c r="K1032" s="36">
        <v>21405</v>
      </c>
      <c r="L1032" s="36" t="s">
        <v>900</v>
      </c>
      <c r="M1032" s="19"/>
    </row>
    <row r="1033" ht="20.25" hidden="1" customHeight="1" spans="1:13">
      <c r="A1033" s="34">
        <v>2140699</v>
      </c>
      <c r="B1033" s="35" t="s">
        <v>907</v>
      </c>
      <c r="C1033" s="56">
        <f>M1043</f>
        <v>0</v>
      </c>
      <c r="D1033" s="56"/>
      <c r="E1033" s="57">
        <f t="shared" si="94"/>
        <v>0</v>
      </c>
      <c r="F1033" s="27" t="str">
        <f t="shared" si="95"/>
        <v> </v>
      </c>
      <c r="K1033" s="58">
        <v>2140501</v>
      </c>
      <c r="L1033" s="59" t="s">
        <v>100</v>
      </c>
      <c r="M1033" s="60"/>
    </row>
    <row r="1034" ht="20.25" hidden="1" customHeight="1" spans="1:13">
      <c r="A1034" s="36">
        <v>21499</v>
      </c>
      <c r="B1034" s="36" t="s">
        <v>908</v>
      </c>
      <c r="C1034" s="55">
        <f>SUM(C1035:C1036)</f>
        <v>0</v>
      </c>
      <c r="D1034" s="55">
        <f>SUM(D1035:D1036)</f>
        <v>0</v>
      </c>
      <c r="E1034" s="53">
        <f t="shared" si="94"/>
        <v>0</v>
      </c>
      <c r="F1034" s="20" t="str">
        <f t="shared" si="95"/>
        <v> </v>
      </c>
      <c r="K1034" s="58">
        <v>2140502</v>
      </c>
      <c r="L1034" s="59" t="s">
        <v>101</v>
      </c>
      <c r="M1034" s="60"/>
    </row>
    <row r="1035" ht="20.25" hidden="1" customHeight="1" spans="1:13">
      <c r="A1035" s="34">
        <v>2149901</v>
      </c>
      <c r="B1035" s="35" t="s">
        <v>909</v>
      </c>
      <c r="C1035" s="56">
        <f>M1045</f>
        <v>0</v>
      </c>
      <c r="D1035" s="56"/>
      <c r="E1035" s="57">
        <f t="shared" si="94"/>
        <v>0</v>
      </c>
      <c r="F1035" s="27" t="str">
        <f t="shared" si="95"/>
        <v> </v>
      </c>
      <c r="K1035" s="58">
        <v>2140503</v>
      </c>
      <c r="L1035" s="59" t="s">
        <v>102</v>
      </c>
      <c r="M1035" s="60"/>
    </row>
    <row r="1036" ht="20.25" hidden="1" customHeight="1" spans="1:13">
      <c r="A1036" s="34">
        <v>2149999</v>
      </c>
      <c r="B1036" s="35" t="s">
        <v>910</v>
      </c>
      <c r="C1036" s="56">
        <f>M1046</f>
        <v>0</v>
      </c>
      <c r="D1036" s="56"/>
      <c r="E1036" s="57">
        <f t="shared" si="94"/>
        <v>0</v>
      </c>
      <c r="F1036" s="27" t="str">
        <f t="shared" si="95"/>
        <v> </v>
      </c>
      <c r="K1036" s="58">
        <v>2140504</v>
      </c>
      <c r="L1036" s="59" t="s">
        <v>886</v>
      </c>
      <c r="M1036" s="60"/>
    </row>
    <row r="1037" ht="20.25" customHeight="1" spans="1:13">
      <c r="A1037" s="36">
        <v>215</v>
      </c>
      <c r="B1037" s="36" t="s">
        <v>911</v>
      </c>
      <c r="C1037" s="55">
        <f>C1038+C1048+C1064+C1069+C1080+C1087+C1094</f>
        <v>13</v>
      </c>
      <c r="D1037" s="55">
        <f>D1038+D1048+D1064+D1069+D1080+D1087+D1094</f>
        <v>13</v>
      </c>
      <c r="E1037" s="53">
        <f t="shared" si="94"/>
        <v>0</v>
      </c>
      <c r="F1037" s="20">
        <f t="shared" si="95"/>
        <v>0</v>
      </c>
      <c r="K1037" s="58">
        <v>2140505</v>
      </c>
      <c r="L1037" s="59" t="s">
        <v>901</v>
      </c>
      <c r="M1037" s="60"/>
    </row>
    <row r="1038" ht="20.25" hidden="1" customHeight="1" spans="1:13">
      <c r="A1038" s="36">
        <v>21501</v>
      </c>
      <c r="B1038" s="36" t="s">
        <v>912</v>
      </c>
      <c r="C1038" s="62">
        <f>SUM(C1039:C1047)</f>
        <v>0</v>
      </c>
      <c r="D1038" s="62">
        <f>SUM(D1039:D1047)</f>
        <v>0</v>
      </c>
      <c r="E1038" s="53">
        <f t="shared" si="94"/>
        <v>0</v>
      </c>
      <c r="F1038" s="20" t="str">
        <f t="shared" si="95"/>
        <v> </v>
      </c>
      <c r="K1038" s="58">
        <v>2140599</v>
      </c>
      <c r="L1038" s="59" t="s">
        <v>902</v>
      </c>
      <c r="M1038" s="60"/>
    </row>
    <row r="1039" ht="20.25" hidden="1" customHeight="1" spans="1:13">
      <c r="A1039" s="34">
        <v>2150101</v>
      </c>
      <c r="B1039" s="35" t="s">
        <v>100</v>
      </c>
      <c r="C1039" s="61">
        <f t="shared" ref="C1039:C1047" si="96">M1049</f>
        <v>0</v>
      </c>
      <c r="D1039" s="61"/>
      <c r="E1039" s="57">
        <f t="shared" si="94"/>
        <v>0</v>
      </c>
      <c r="F1039" s="27" t="str">
        <f t="shared" si="95"/>
        <v> </v>
      </c>
      <c r="K1039" s="36">
        <v>21406</v>
      </c>
      <c r="L1039" s="36" t="s">
        <v>903</v>
      </c>
      <c r="M1039" s="19"/>
    </row>
    <row r="1040" ht="20.25" hidden="1" customHeight="1" spans="1:13">
      <c r="A1040" s="34">
        <v>2150102</v>
      </c>
      <c r="B1040" s="35" t="s">
        <v>101</v>
      </c>
      <c r="C1040" s="61">
        <f t="shared" si="96"/>
        <v>0</v>
      </c>
      <c r="D1040" s="61"/>
      <c r="E1040" s="57">
        <f t="shared" si="94"/>
        <v>0</v>
      </c>
      <c r="F1040" s="27" t="str">
        <f t="shared" si="95"/>
        <v> </v>
      </c>
      <c r="K1040" s="58">
        <v>2140601</v>
      </c>
      <c r="L1040" s="59" t="s">
        <v>904</v>
      </c>
      <c r="M1040" s="60"/>
    </row>
    <row r="1041" ht="20.25" hidden="1" customHeight="1" spans="1:13">
      <c r="A1041" s="34">
        <v>2150103</v>
      </c>
      <c r="B1041" s="35" t="s">
        <v>102</v>
      </c>
      <c r="C1041" s="61">
        <f t="shared" si="96"/>
        <v>0</v>
      </c>
      <c r="D1041" s="61"/>
      <c r="E1041" s="57">
        <f t="shared" si="94"/>
        <v>0</v>
      </c>
      <c r="F1041" s="27" t="str">
        <f t="shared" si="95"/>
        <v> </v>
      </c>
      <c r="K1041" s="58">
        <v>2140602</v>
      </c>
      <c r="L1041" s="59" t="s">
        <v>905</v>
      </c>
      <c r="M1041" s="60"/>
    </row>
    <row r="1042" ht="20.25" hidden="1" customHeight="1" spans="1:13">
      <c r="A1042" s="34">
        <v>2150104</v>
      </c>
      <c r="B1042" s="35" t="s">
        <v>913</v>
      </c>
      <c r="C1042" s="61">
        <f t="shared" si="96"/>
        <v>0</v>
      </c>
      <c r="D1042" s="61"/>
      <c r="E1042" s="57">
        <f t="shared" si="94"/>
        <v>0</v>
      </c>
      <c r="F1042" s="27" t="str">
        <f t="shared" si="95"/>
        <v> </v>
      </c>
      <c r="K1042" s="58">
        <v>2140603</v>
      </c>
      <c r="L1042" s="59" t="s">
        <v>906</v>
      </c>
      <c r="M1042" s="60"/>
    </row>
    <row r="1043" ht="20.25" hidden="1" customHeight="1" spans="1:13">
      <c r="A1043" s="34">
        <v>2150105</v>
      </c>
      <c r="B1043" s="35" t="s">
        <v>914</v>
      </c>
      <c r="C1043" s="61">
        <f t="shared" si="96"/>
        <v>0</v>
      </c>
      <c r="D1043" s="61"/>
      <c r="E1043" s="57">
        <f t="shared" si="94"/>
        <v>0</v>
      </c>
      <c r="F1043" s="27" t="str">
        <f t="shared" si="95"/>
        <v> </v>
      </c>
      <c r="K1043" s="58">
        <v>2140699</v>
      </c>
      <c r="L1043" s="59" t="s">
        <v>907</v>
      </c>
      <c r="M1043" s="60"/>
    </row>
    <row r="1044" ht="20.25" hidden="1" customHeight="1" spans="1:13">
      <c r="A1044" s="34">
        <v>2150106</v>
      </c>
      <c r="B1044" s="35" t="s">
        <v>915</v>
      </c>
      <c r="C1044" s="61">
        <f t="shared" si="96"/>
        <v>0</v>
      </c>
      <c r="D1044" s="61"/>
      <c r="E1044" s="57">
        <f t="shared" si="94"/>
        <v>0</v>
      </c>
      <c r="F1044" s="27" t="str">
        <f t="shared" si="95"/>
        <v> </v>
      </c>
      <c r="K1044" s="36">
        <v>21499</v>
      </c>
      <c r="L1044" s="36" t="s">
        <v>908</v>
      </c>
      <c r="M1044" s="19"/>
    </row>
    <row r="1045" ht="20.25" hidden="1" customHeight="1" spans="1:13">
      <c r="A1045" s="34">
        <v>2150107</v>
      </c>
      <c r="B1045" s="35" t="s">
        <v>916</v>
      </c>
      <c r="C1045" s="61">
        <f t="shared" si="96"/>
        <v>0</v>
      </c>
      <c r="D1045" s="61"/>
      <c r="E1045" s="57">
        <f t="shared" si="94"/>
        <v>0</v>
      </c>
      <c r="F1045" s="27" t="str">
        <f t="shared" si="95"/>
        <v> </v>
      </c>
      <c r="K1045" s="58">
        <v>2149901</v>
      </c>
      <c r="L1045" s="59" t="s">
        <v>909</v>
      </c>
      <c r="M1045" s="60"/>
    </row>
    <row r="1046" ht="20.25" hidden="1" customHeight="1" spans="1:13">
      <c r="A1046" s="34">
        <v>2150108</v>
      </c>
      <c r="B1046" s="35" t="s">
        <v>917</v>
      </c>
      <c r="C1046" s="61">
        <f t="shared" si="96"/>
        <v>0</v>
      </c>
      <c r="D1046" s="61"/>
      <c r="E1046" s="57">
        <f t="shared" si="94"/>
        <v>0</v>
      </c>
      <c r="F1046" s="27" t="str">
        <f t="shared" si="95"/>
        <v> </v>
      </c>
      <c r="K1046" s="58">
        <v>2149999</v>
      </c>
      <c r="L1046" s="59" t="s">
        <v>910</v>
      </c>
      <c r="M1046" s="60"/>
    </row>
    <row r="1047" ht="20.25" hidden="1" customHeight="1" spans="1:13">
      <c r="A1047" s="34">
        <v>2150199</v>
      </c>
      <c r="B1047" s="35" t="s">
        <v>918</v>
      </c>
      <c r="C1047" s="61">
        <f t="shared" si="96"/>
        <v>0</v>
      </c>
      <c r="D1047" s="61"/>
      <c r="E1047" s="57">
        <f t="shared" si="94"/>
        <v>0</v>
      </c>
      <c r="F1047" s="27" t="str">
        <f t="shared" si="95"/>
        <v> </v>
      </c>
      <c r="K1047" s="36">
        <v>215</v>
      </c>
      <c r="L1047" s="36" t="s">
        <v>911</v>
      </c>
      <c r="M1047" s="19"/>
    </row>
    <row r="1048" ht="20.25" hidden="1" customHeight="1" spans="1:13">
      <c r="A1048" s="36">
        <v>21502</v>
      </c>
      <c r="B1048" s="36" t="s">
        <v>919</v>
      </c>
      <c r="C1048" s="55">
        <f>SUM(C1049:C1063)</f>
        <v>0</v>
      </c>
      <c r="D1048" s="55">
        <f>SUM(D1049:D1063)</f>
        <v>0</v>
      </c>
      <c r="E1048" s="53">
        <f t="shared" si="94"/>
        <v>0</v>
      </c>
      <c r="F1048" s="20" t="str">
        <f t="shared" si="95"/>
        <v> </v>
      </c>
      <c r="K1048" s="36">
        <v>21501</v>
      </c>
      <c r="L1048" s="36" t="s">
        <v>912</v>
      </c>
      <c r="M1048" s="19"/>
    </row>
    <row r="1049" ht="20.25" hidden="1" customHeight="1" spans="1:13">
      <c r="A1049" s="34">
        <v>2150201</v>
      </c>
      <c r="B1049" s="35" t="s">
        <v>100</v>
      </c>
      <c r="C1049" s="61">
        <f t="shared" ref="C1049:C1063" si="97">M1059</f>
        <v>0</v>
      </c>
      <c r="D1049" s="61"/>
      <c r="E1049" s="57">
        <f t="shared" si="94"/>
        <v>0</v>
      </c>
      <c r="F1049" s="27" t="str">
        <f t="shared" si="95"/>
        <v> </v>
      </c>
      <c r="K1049" s="58">
        <v>2150101</v>
      </c>
      <c r="L1049" s="59" t="s">
        <v>100</v>
      </c>
      <c r="M1049" s="60"/>
    </row>
    <row r="1050" ht="20.25" hidden="1" customHeight="1" spans="1:13">
      <c r="A1050" s="34">
        <v>2150202</v>
      </c>
      <c r="B1050" s="35" t="s">
        <v>101</v>
      </c>
      <c r="C1050" s="61">
        <f t="shared" si="97"/>
        <v>0</v>
      </c>
      <c r="D1050" s="61"/>
      <c r="E1050" s="57">
        <f t="shared" si="94"/>
        <v>0</v>
      </c>
      <c r="F1050" s="27" t="str">
        <f t="shared" si="95"/>
        <v> </v>
      </c>
      <c r="K1050" s="58">
        <v>2150102</v>
      </c>
      <c r="L1050" s="59" t="s">
        <v>101</v>
      </c>
      <c r="M1050" s="60"/>
    </row>
    <row r="1051" ht="20.25" hidden="1" customHeight="1" spans="1:13">
      <c r="A1051" s="34">
        <v>2150203</v>
      </c>
      <c r="B1051" s="35" t="s">
        <v>102</v>
      </c>
      <c r="C1051" s="61">
        <f t="shared" si="97"/>
        <v>0</v>
      </c>
      <c r="D1051" s="61"/>
      <c r="E1051" s="57">
        <f t="shared" si="94"/>
        <v>0</v>
      </c>
      <c r="F1051" s="27" t="str">
        <f t="shared" si="95"/>
        <v> </v>
      </c>
      <c r="K1051" s="58">
        <v>2150103</v>
      </c>
      <c r="L1051" s="59" t="s">
        <v>102</v>
      </c>
      <c r="M1051" s="60"/>
    </row>
    <row r="1052" ht="20.25" hidden="1" customHeight="1" spans="1:13">
      <c r="A1052" s="34">
        <v>2150204</v>
      </c>
      <c r="B1052" s="35" t="s">
        <v>920</v>
      </c>
      <c r="C1052" s="61">
        <f t="shared" si="97"/>
        <v>0</v>
      </c>
      <c r="D1052" s="61"/>
      <c r="E1052" s="57">
        <f t="shared" si="94"/>
        <v>0</v>
      </c>
      <c r="F1052" s="27" t="str">
        <f t="shared" si="95"/>
        <v> </v>
      </c>
      <c r="K1052" s="58">
        <v>2150104</v>
      </c>
      <c r="L1052" s="59" t="s">
        <v>913</v>
      </c>
      <c r="M1052" s="60"/>
    </row>
    <row r="1053" ht="20.25" hidden="1" customHeight="1" spans="1:13">
      <c r="A1053" s="34">
        <v>2150205</v>
      </c>
      <c r="B1053" s="35" t="s">
        <v>921</v>
      </c>
      <c r="C1053" s="61">
        <f t="shared" si="97"/>
        <v>0</v>
      </c>
      <c r="D1053" s="61"/>
      <c r="E1053" s="57">
        <f t="shared" si="94"/>
        <v>0</v>
      </c>
      <c r="F1053" s="27" t="str">
        <f t="shared" si="95"/>
        <v> </v>
      </c>
      <c r="K1053" s="58">
        <v>2150105</v>
      </c>
      <c r="L1053" s="59" t="s">
        <v>914</v>
      </c>
      <c r="M1053" s="60"/>
    </row>
    <row r="1054" ht="20.25" hidden="1" customHeight="1" spans="1:13">
      <c r="A1054" s="34">
        <v>2150206</v>
      </c>
      <c r="B1054" s="35" t="s">
        <v>922</v>
      </c>
      <c r="C1054" s="61">
        <f t="shared" si="97"/>
        <v>0</v>
      </c>
      <c r="D1054" s="61"/>
      <c r="E1054" s="57">
        <f t="shared" si="94"/>
        <v>0</v>
      </c>
      <c r="F1054" s="27" t="str">
        <f t="shared" si="95"/>
        <v> </v>
      </c>
      <c r="K1054" s="58">
        <v>2150106</v>
      </c>
      <c r="L1054" s="59" t="s">
        <v>915</v>
      </c>
      <c r="M1054" s="60"/>
    </row>
    <row r="1055" ht="20.25" hidden="1" customHeight="1" spans="1:13">
      <c r="A1055" s="34">
        <v>2150207</v>
      </c>
      <c r="B1055" s="35" t="s">
        <v>923</v>
      </c>
      <c r="C1055" s="61">
        <f t="shared" si="97"/>
        <v>0</v>
      </c>
      <c r="D1055" s="61"/>
      <c r="E1055" s="57">
        <f t="shared" si="94"/>
        <v>0</v>
      </c>
      <c r="F1055" s="27" t="str">
        <f t="shared" si="95"/>
        <v> </v>
      </c>
      <c r="K1055" s="58">
        <v>2150107</v>
      </c>
      <c r="L1055" s="59" t="s">
        <v>916</v>
      </c>
      <c r="M1055" s="60"/>
    </row>
    <row r="1056" ht="20.25" hidden="1" customHeight="1" spans="1:13">
      <c r="A1056" s="34">
        <v>2150208</v>
      </c>
      <c r="B1056" s="35" t="s">
        <v>924</v>
      </c>
      <c r="C1056" s="61">
        <f t="shared" si="97"/>
        <v>0</v>
      </c>
      <c r="D1056" s="61"/>
      <c r="E1056" s="57">
        <f t="shared" si="94"/>
        <v>0</v>
      </c>
      <c r="F1056" s="27" t="str">
        <f t="shared" si="95"/>
        <v> </v>
      </c>
      <c r="K1056" s="58">
        <v>2150108</v>
      </c>
      <c r="L1056" s="59" t="s">
        <v>917</v>
      </c>
      <c r="M1056" s="60"/>
    </row>
    <row r="1057" ht="20.25" hidden="1" customHeight="1" spans="1:13">
      <c r="A1057" s="34">
        <v>2150209</v>
      </c>
      <c r="B1057" s="35" t="s">
        <v>925</v>
      </c>
      <c r="C1057" s="61">
        <f t="shared" si="97"/>
        <v>0</v>
      </c>
      <c r="D1057" s="61"/>
      <c r="E1057" s="57">
        <f t="shared" si="94"/>
        <v>0</v>
      </c>
      <c r="F1057" s="27" t="str">
        <f t="shared" si="95"/>
        <v> </v>
      </c>
      <c r="K1057" s="58">
        <v>2150199</v>
      </c>
      <c r="L1057" s="59" t="s">
        <v>918</v>
      </c>
      <c r="M1057" s="60"/>
    </row>
    <row r="1058" ht="20.25" hidden="1" customHeight="1" spans="1:13">
      <c r="A1058" s="34">
        <v>2150210</v>
      </c>
      <c r="B1058" s="35" t="s">
        <v>926</v>
      </c>
      <c r="C1058" s="61">
        <f t="shared" si="97"/>
        <v>0</v>
      </c>
      <c r="D1058" s="61"/>
      <c r="E1058" s="57">
        <f t="shared" si="94"/>
        <v>0</v>
      </c>
      <c r="F1058" s="27" t="str">
        <f t="shared" si="95"/>
        <v> </v>
      </c>
      <c r="K1058" s="36">
        <v>21502</v>
      </c>
      <c r="L1058" s="36" t="s">
        <v>919</v>
      </c>
      <c r="M1058" s="19"/>
    </row>
    <row r="1059" ht="20.25" hidden="1" customHeight="1" spans="1:13">
      <c r="A1059" s="34">
        <v>2150212</v>
      </c>
      <c r="B1059" s="35" t="s">
        <v>927</v>
      </c>
      <c r="C1059" s="61">
        <f t="shared" si="97"/>
        <v>0</v>
      </c>
      <c r="D1059" s="61"/>
      <c r="E1059" s="57">
        <f t="shared" si="94"/>
        <v>0</v>
      </c>
      <c r="F1059" s="27" t="str">
        <f t="shared" si="95"/>
        <v> </v>
      </c>
      <c r="K1059" s="58">
        <v>2150201</v>
      </c>
      <c r="L1059" s="59" t="s">
        <v>100</v>
      </c>
      <c r="M1059" s="60"/>
    </row>
    <row r="1060" ht="20.25" hidden="1" customHeight="1" spans="1:13">
      <c r="A1060" s="34">
        <v>2150213</v>
      </c>
      <c r="B1060" s="35" t="s">
        <v>928</v>
      </c>
      <c r="C1060" s="61">
        <f t="shared" si="97"/>
        <v>0</v>
      </c>
      <c r="D1060" s="61"/>
      <c r="E1060" s="57">
        <f t="shared" si="94"/>
        <v>0</v>
      </c>
      <c r="F1060" s="27" t="str">
        <f t="shared" si="95"/>
        <v> </v>
      </c>
      <c r="K1060" s="58">
        <v>2150202</v>
      </c>
      <c r="L1060" s="59" t="s">
        <v>101</v>
      </c>
      <c r="M1060" s="60"/>
    </row>
    <row r="1061" ht="20.25" hidden="1" customHeight="1" spans="1:13">
      <c r="A1061" s="34">
        <v>2150214</v>
      </c>
      <c r="B1061" s="35" t="s">
        <v>929</v>
      </c>
      <c r="C1061" s="61">
        <f t="shared" si="97"/>
        <v>0</v>
      </c>
      <c r="D1061" s="61"/>
      <c r="E1061" s="57">
        <f t="shared" si="94"/>
        <v>0</v>
      </c>
      <c r="F1061" s="27" t="str">
        <f t="shared" si="95"/>
        <v> </v>
      </c>
      <c r="K1061" s="58">
        <v>2150203</v>
      </c>
      <c r="L1061" s="59" t="s">
        <v>102</v>
      </c>
      <c r="M1061" s="60"/>
    </row>
    <row r="1062" ht="20.25" hidden="1" customHeight="1" spans="1:13">
      <c r="A1062" s="34">
        <v>2150215</v>
      </c>
      <c r="B1062" s="35" t="s">
        <v>930</v>
      </c>
      <c r="C1062" s="61">
        <f t="shared" si="97"/>
        <v>0</v>
      </c>
      <c r="D1062" s="61"/>
      <c r="E1062" s="57">
        <f t="shared" si="94"/>
        <v>0</v>
      </c>
      <c r="F1062" s="27" t="str">
        <f t="shared" si="95"/>
        <v> </v>
      </c>
      <c r="K1062" s="58">
        <v>2150204</v>
      </c>
      <c r="L1062" s="59" t="s">
        <v>920</v>
      </c>
      <c r="M1062" s="60"/>
    </row>
    <row r="1063" ht="20.25" hidden="1" customHeight="1" spans="1:13">
      <c r="A1063" s="34">
        <v>2150299</v>
      </c>
      <c r="B1063" s="35" t="s">
        <v>931</v>
      </c>
      <c r="C1063" s="61">
        <f t="shared" si="97"/>
        <v>0</v>
      </c>
      <c r="D1063" s="61"/>
      <c r="E1063" s="57">
        <f t="shared" si="94"/>
        <v>0</v>
      </c>
      <c r="F1063" s="27" t="str">
        <f t="shared" si="95"/>
        <v> </v>
      </c>
      <c r="K1063" s="58">
        <v>2150205</v>
      </c>
      <c r="L1063" s="59" t="s">
        <v>921</v>
      </c>
      <c r="M1063" s="60"/>
    </row>
    <row r="1064" ht="20.25" hidden="1" customHeight="1" spans="1:13">
      <c r="A1064" s="36">
        <v>21503</v>
      </c>
      <c r="B1064" s="36" t="s">
        <v>932</v>
      </c>
      <c r="C1064" s="62">
        <f>SUM(C1065:C1068)</f>
        <v>0</v>
      </c>
      <c r="D1064" s="62">
        <f>SUM(D1065:D1068)</f>
        <v>0</v>
      </c>
      <c r="E1064" s="53">
        <f t="shared" si="94"/>
        <v>0</v>
      </c>
      <c r="F1064" s="20" t="str">
        <f t="shared" si="95"/>
        <v> </v>
      </c>
      <c r="K1064" s="58">
        <v>2150206</v>
      </c>
      <c r="L1064" s="59" t="s">
        <v>922</v>
      </c>
      <c r="M1064" s="60"/>
    </row>
    <row r="1065" ht="20.25" hidden="1" customHeight="1" spans="1:13">
      <c r="A1065" s="34">
        <v>2150301</v>
      </c>
      <c r="B1065" s="35" t="s">
        <v>100</v>
      </c>
      <c r="C1065" s="61">
        <f>M1075</f>
        <v>0</v>
      </c>
      <c r="D1065" s="61"/>
      <c r="E1065" s="57">
        <f t="shared" si="94"/>
        <v>0</v>
      </c>
      <c r="F1065" s="27" t="str">
        <f t="shared" si="95"/>
        <v> </v>
      </c>
      <c r="K1065" s="58">
        <v>2150207</v>
      </c>
      <c r="L1065" s="59" t="s">
        <v>923</v>
      </c>
      <c r="M1065" s="60"/>
    </row>
    <row r="1066" ht="20.25" hidden="1" customHeight="1" spans="1:13">
      <c r="A1066" s="34">
        <v>2150302</v>
      </c>
      <c r="B1066" s="35" t="s">
        <v>101</v>
      </c>
      <c r="C1066" s="61">
        <f>M1076</f>
        <v>0</v>
      </c>
      <c r="D1066" s="61"/>
      <c r="E1066" s="57">
        <f t="shared" si="94"/>
        <v>0</v>
      </c>
      <c r="F1066" s="27" t="str">
        <f t="shared" si="95"/>
        <v> </v>
      </c>
      <c r="K1066" s="58">
        <v>2150208</v>
      </c>
      <c r="L1066" s="59" t="s">
        <v>924</v>
      </c>
      <c r="M1066" s="60"/>
    </row>
    <row r="1067" ht="20.25" hidden="1" customHeight="1" spans="1:13">
      <c r="A1067" s="34">
        <v>2150303</v>
      </c>
      <c r="B1067" s="35" t="s">
        <v>102</v>
      </c>
      <c r="C1067" s="61">
        <f>M1077</f>
        <v>0</v>
      </c>
      <c r="D1067" s="61"/>
      <c r="E1067" s="57">
        <f t="shared" si="94"/>
        <v>0</v>
      </c>
      <c r="F1067" s="27" t="str">
        <f t="shared" si="95"/>
        <v> </v>
      </c>
      <c r="K1067" s="58">
        <v>2150209</v>
      </c>
      <c r="L1067" s="59" t="s">
        <v>925</v>
      </c>
      <c r="M1067" s="60"/>
    </row>
    <row r="1068" ht="20.25" hidden="1" customHeight="1" spans="1:13">
      <c r="A1068" s="34">
        <v>2150399</v>
      </c>
      <c r="B1068" s="35" t="s">
        <v>933</v>
      </c>
      <c r="C1068" s="61">
        <f>M1078</f>
        <v>0</v>
      </c>
      <c r="D1068" s="61"/>
      <c r="E1068" s="57">
        <f t="shared" si="94"/>
        <v>0</v>
      </c>
      <c r="F1068" s="27" t="str">
        <f t="shared" si="95"/>
        <v> </v>
      </c>
      <c r="K1068" s="58">
        <v>2150210</v>
      </c>
      <c r="L1068" s="59" t="s">
        <v>926</v>
      </c>
      <c r="M1068" s="60"/>
    </row>
    <row r="1069" ht="20.25" hidden="1" customHeight="1" spans="1:13">
      <c r="A1069" s="36">
        <v>21505</v>
      </c>
      <c r="B1069" s="36" t="s">
        <v>934</v>
      </c>
      <c r="C1069" s="55">
        <f>SUM(C1070:C1079)</f>
        <v>0</v>
      </c>
      <c r="D1069" s="55">
        <f>SUM(D1070:D1079)</f>
        <v>0</v>
      </c>
      <c r="E1069" s="53">
        <f t="shared" si="94"/>
        <v>0</v>
      </c>
      <c r="F1069" s="20" t="str">
        <f t="shared" si="95"/>
        <v> </v>
      </c>
      <c r="K1069" s="58">
        <v>2150212</v>
      </c>
      <c r="L1069" s="59" t="s">
        <v>927</v>
      </c>
      <c r="M1069" s="60"/>
    </row>
    <row r="1070" ht="20.25" hidden="1" customHeight="1" spans="1:13">
      <c r="A1070" s="34">
        <v>2150501</v>
      </c>
      <c r="B1070" s="35" t="s">
        <v>100</v>
      </c>
      <c r="C1070" s="61">
        <f>M1080</f>
        <v>0</v>
      </c>
      <c r="D1070" s="61"/>
      <c r="E1070" s="57">
        <f t="shared" si="94"/>
        <v>0</v>
      </c>
      <c r="F1070" s="27" t="str">
        <f t="shared" si="95"/>
        <v> </v>
      </c>
      <c r="K1070" s="58">
        <v>2150213</v>
      </c>
      <c r="L1070" s="59" t="s">
        <v>928</v>
      </c>
      <c r="M1070" s="60"/>
    </row>
    <row r="1071" ht="20.25" hidden="1" customHeight="1" spans="1:13">
      <c r="A1071" s="34">
        <v>2150502</v>
      </c>
      <c r="B1071" s="35" t="s">
        <v>101</v>
      </c>
      <c r="C1071" s="61">
        <f>M1081</f>
        <v>0</v>
      </c>
      <c r="D1071" s="61"/>
      <c r="E1071" s="57">
        <f t="shared" si="94"/>
        <v>0</v>
      </c>
      <c r="F1071" s="27" t="str">
        <f t="shared" si="95"/>
        <v> </v>
      </c>
      <c r="K1071" s="58">
        <v>2150214</v>
      </c>
      <c r="L1071" s="59" t="s">
        <v>929</v>
      </c>
      <c r="M1071" s="60"/>
    </row>
    <row r="1072" ht="22.5" hidden="1" customHeight="1" spans="1:13">
      <c r="A1072" s="34">
        <v>2150503</v>
      </c>
      <c r="B1072" s="35" t="s">
        <v>102</v>
      </c>
      <c r="C1072" s="61">
        <f>M1082</f>
        <v>0</v>
      </c>
      <c r="D1072" s="61"/>
      <c r="E1072" s="57">
        <f t="shared" si="94"/>
        <v>0</v>
      </c>
      <c r="F1072" s="27" t="str">
        <f t="shared" si="95"/>
        <v> </v>
      </c>
      <c r="K1072" s="58">
        <v>2150215</v>
      </c>
      <c r="L1072" s="59" t="s">
        <v>930</v>
      </c>
      <c r="M1072" s="60"/>
    </row>
    <row r="1073" ht="20.25" hidden="1" customHeight="1" spans="1:13">
      <c r="A1073" s="34">
        <v>2150505</v>
      </c>
      <c r="B1073" s="35" t="s">
        <v>935</v>
      </c>
      <c r="C1073" s="61">
        <f>M1083</f>
        <v>0</v>
      </c>
      <c r="D1073" s="61"/>
      <c r="E1073" s="57">
        <f t="shared" si="94"/>
        <v>0</v>
      </c>
      <c r="F1073" s="27" t="str">
        <f t="shared" si="95"/>
        <v> </v>
      </c>
      <c r="K1073" s="58">
        <v>2150299</v>
      </c>
      <c r="L1073" s="59" t="s">
        <v>931</v>
      </c>
      <c r="M1073" s="60"/>
    </row>
    <row r="1074" ht="20.25" hidden="1" customHeight="1" spans="1:13">
      <c r="A1074" s="34">
        <v>2150507</v>
      </c>
      <c r="B1074" s="35" t="s">
        <v>936</v>
      </c>
      <c r="C1074" s="61">
        <f>M1085</f>
        <v>0</v>
      </c>
      <c r="D1074" s="61"/>
      <c r="E1074" s="57">
        <f t="shared" si="94"/>
        <v>0</v>
      </c>
      <c r="F1074" s="27" t="str">
        <f t="shared" si="95"/>
        <v> </v>
      </c>
      <c r="K1074" s="36">
        <v>21503</v>
      </c>
      <c r="L1074" s="36" t="s">
        <v>932</v>
      </c>
      <c r="M1074" s="19"/>
    </row>
    <row r="1075" ht="20.25" hidden="1" customHeight="1" spans="1:13">
      <c r="A1075" s="34">
        <v>2150508</v>
      </c>
      <c r="B1075" s="35" t="s">
        <v>937</v>
      </c>
      <c r="C1075" s="61">
        <f>M1090+M1086</f>
        <v>0</v>
      </c>
      <c r="D1075" s="61"/>
      <c r="E1075" s="57">
        <f t="shared" si="94"/>
        <v>0</v>
      </c>
      <c r="F1075" s="27" t="str">
        <f t="shared" si="95"/>
        <v> </v>
      </c>
      <c r="K1075" s="58">
        <v>2150301</v>
      </c>
      <c r="L1075" s="59" t="s">
        <v>100</v>
      </c>
      <c r="M1075" s="60"/>
    </row>
    <row r="1076" ht="20.25" hidden="1" customHeight="1" spans="1:13">
      <c r="A1076" s="34">
        <v>2150516</v>
      </c>
      <c r="B1076" s="35" t="s">
        <v>938</v>
      </c>
      <c r="C1076" s="61">
        <f>M1089+M1084</f>
        <v>0</v>
      </c>
      <c r="D1076" s="61"/>
      <c r="E1076" s="57">
        <f t="shared" si="94"/>
        <v>0</v>
      </c>
      <c r="F1076" s="27" t="str">
        <f t="shared" si="95"/>
        <v> </v>
      </c>
      <c r="K1076" s="58">
        <v>2150302</v>
      </c>
      <c r="L1076" s="59" t="s">
        <v>101</v>
      </c>
      <c r="M1076" s="60"/>
    </row>
    <row r="1077" ht="20.25" hidden="1" customHeight="1" spans="1:13">
      <c r="A1077" s="34">
        <v>2150517</v>
      </c>
      <c r="B1077" s="35" t="s">
        <v>939</v>
      </c>
      <c r="C1077" s="61">
        <f>M1088+M1087+M1091</f>
        <v>0</v>
      </c>
      <c r="D1077" s="61"/>
      <c r="E1077" s="57">
        <f t="shared" si="94"/>
        <v>0</v>
      </c>
      <c r="F1077" s="27" t="str">
        <f t="shared" si="95"/>
        <v> </v>
      </c>
      <c r="K1077" s="58">
        <v>2150303</v>
      </c>
      <c r="L1077" s="59" t="s">
        <v>102</v>
      </c>
      <c r="M1077" s="60"/>
    </row>
    <row r="1078" ht="20.25" hidden="1" customHeight="1" spans="1:13">
      <c r="A1078" s="34">
        <v>2150550</v>
      </c>
      <c r="B1078" s="35" t="s">
        <v>109</v>
      </c>
      <c r="C1078" s="61">
        <v>0</v>
      </c>
      <c r="D1078" s="61"/>
      <c r="E1078" s="57">
        <f t="shared" si="94"/>
        <v>0</v>
      </c>
      <c r="F1078" s="27" t="str">
        <f t="shared" si="95"/>
        <v> </v>
      </c>
      <c r="K1078" s="58">
        <v>2150399</v>
      </c>
      <c r="L1078" s="59" t="s">
        <v>933</v>
      </c>
      <c r="M1078" s="60"/>
    </row>
    <row r="1079" ht="20.25" hidden="1" customHeight="1" spans="1:13">
      <c r="A1079" s="34">
        <v>2150599</v>
      </c>
      <c r="B1079" s="35" t="s">
        <v>940</v>
      </c>
      <c r="C1079" s="61">
        <f>M1092</f>
        <v>0</v>
      </c>
      <c r="D1079" s="61"/>
      <c r="E1079" s="57">
        <f t="shared" si="94"/>
        <v>0</v>
      </c>
      <c r="F1079" s="27" t="str">
        <f t="shared" si="95"/>
        <v> </v>
      </c>
      <c r="K1079" s="36">
        <v>21505</v>
      </c>
      <c r="L1079" s="36" t="s">
        <v>934</v>
      </c>
      <c r="M1079" s="19"/>
    </row>
    <row r="1080" ht="20.25" hidden="1" customHeight="1" spans="1:13">
      <c r="A1080" s="36">
        <v>21507</v>
      </c>
      <c r="B1080" s="36" t="s">
        <v>941</v>
      </c>
      <c r="C1080" s="62">
        <f>SUM(C1081:C1086)</f>
        <v>0</v>
      </c>
      <c r="D1080" s="62">
        <f>SUM(D1081:D1086)</f>
        <v>0</v>
      </c>
      <c r="E1080" s="53">
        <f t="shared" si="94"/>
        <v>0</v>
      </c>
      <c r="F1080" s="20" t="str">
        <f t="shared" si="95"/>
        <v> </v>
      </c>
      <c r="K1080" s="58">
        <v>2150501</v>
      </c>
      <c r="L1080" s="59" t="s">
        <v>100</v>
      </c>
      <c r="M1080" s="60"/>
    </row>
    <row r="1081" ht="20.25" hidden="1" customHeight="1" spans="1:13">
      <c r="A1081" s="34">
        <v>2150701</v>
      </c>
      <c r="B1081" s="35" t="s">
        <v>100</v>
      </c>
      <c r="C1081" s="61">
        <f t="shared" ref="C1081:C1086" si="98">M1094</f>
        <v>0</v>
      </c>
      <c r="D1081" s="61"/>
      <c r="E1081" s="57">
        <f t="shared" si="94"/>
        <v>0</v>
      </c>
      <c r="F1081" s="27" t="str">
        <f t="shared" si="95"/>
        <v> </v>
      </c>
      <c r="K1081" s="58">
        <v>2150502</v>
      </c>
      <c r="L1081" s="59" t="s">
        <v>101</v>
      </c>
      <c r="M1081" s="60"/>
    </row>
    <row r="1082" ht="20.25" hidden="1" customHeight="1" spans="1:13">
      <c r="A1082" s="34">
        <v>2150702</v>
      </c>
      <c r="B1082" s="35" t="s">
        <v>101</v>
      </c>
      <c r="C1082" s="61">
        <f t="shared" si="98"/>
        <v>0</v>
      </c>
      <c r="D1082" s="61"/>
      <c r="E1082" s="57">
        <f t="shared" si="94"/>
        <v>0</v>
      </c>
      <c r="F1082" s="27" t="str">
        <f t="shared" si="95"/>
        <v> </v>
      </c>
      <c r="K1082" s="58">
        <v>2150503</v>
      </c>
      <c r="L1082" s="59" t="s">
        <v>102</v>
      </c>
      <c r="M1082" s="60"/>
    </row>
    <row r="1083" ht="20.25" hidden="1" customHeight="1" spans="1:13">
      <c r="A1083" s="34">
        <v>2150703</v>
      </c>
      <c r="B1083" s="35" t="s">
        <v>102</v>
      </c>
      <c r="C1083" s="61">
        <f t="shared" si="98"/>
        <v>0</v>
      </c>
      <c r="D1083" s="61"/>
      <c r="E1083" s="57">
        <f t="shared" si="94"/>
        <v>0</v>
      </c>
      <c r="F1083" s="27" t="str">
        <f t="shared" si="95"/>
        <v> </v>
      </c>
      <c r="K1083" s="58">
        <v>2150505</v>
      </c>
      <c r="L1083" s="59" t="s">
        <v>935</v>
      </c>
      <c r="M1083" s="60"/>
    </row>
    <row r="1084" ht="20.25" hidden="1" customHeight="1" spans="1:13">
      <c r="A1084" s="34">
        <v>2150704</v>
      </c>
      <c r="B1084" s="35" t="s">
        <v>942</v>
      </c>
      <c r="C1084" s="61">
        <f t="shared" si="98"/>
        <v>0</v>
      </c>
      <c r="D1084" s="61"/>
      <c r="E1084" s="57">
        <f t="shared" si="94"/>
        <v>0</v>
      </c>
      <c r="F1084" s="27" t="str">
        <f t="shared" si="95"/>
        <v> </v>
      </c>
      <c r="K1084" s="58">
        <v>2150506</v>
      </c>
      <c r="L1084" s="59" t="s">
        <v>943</v>
      </c>
      <c r="M1084" s="60"/>
    </row>
    <row r="1085" ht="20.25" hidden="1" customHeight="1" spans="1:13">
      <c r="A1085" s="34">
        <v>2150705</v>
      </c>
      <c r="B1085" s="35" t="s">
        <v>944</v>
      </c>
      <c r="C1085" s="61">
        <f t="shared" si="98"/>
        <v>0</v>
      </c>
      <c r="D1085" s="61"/>
      <c r="E1085" s="57">
        <f t="shared" si="94"/>
        <v>0</v>
      </c>
      <c r="F1085" s="27" t="str">
        <f t="shared" si="95"/>
        <v> </v>
      </c>
      <c r="K1085" s="58">
        <v>2150507</v>
      </c>
      <c r="L1085" s="59" t="s">
        <v>936</v>
      </c>
      <c r="M1085" s="60"/>
    </row>
    <row r="1086" ht="20.25" hidden="1" customHeight="1" spans="1:13">
      <c r="A1086" s="34">
        <v>2150799</v>
      </c>
      <c r="B1086" s="35" t="s">
        <v>945</v>
      </c>
      <c r="C1086" s="61">
        <f t="shared" si="98"/>
        <v>0</v>
      </c>
      <c r="D1086" s="61"/>
      <c r="E1086" s="57">
        <f t="shared" si="94"/>
        <v>0</v>
      </c>
      <c r="F1086" s="27" t="str">
        <f t="shared" si="95"/>
        <v> </v>
      </c>
      <c r="K1086" s="58">
        <v>2150508</v>
      </c>
      <c r="L1086" s="59" t="s">
        <v>946</v>
      </c>
      <c r="M1086" s="60"/>
    </row>
    <row r="1087" ht="20.25" customHeight="1" spans="1:13">
      <c r="A1087" s="36">
        <v>21508</v>
      </c>
      <c r="B1087" s="36" t="s">
        <v>947</v>
      </c>
      <c r="C1087" s="55">
        <f>SUM(C1088:C1093)</f>
        <v>13</v>
      </c>
      <c r="D1087" s="55">
        <f>SUM(D1088:D1093)</f>
        <v>13</v>
      </c>
      <c r="E1087" s="53">
        <f t="shared" si="94"/>
        <v>0</v>
      </c>
      <c r="F1087" s="20">
        <f t="shared" si="95"/>
        <v>0</v>
      </c>
      <c r="K1087" s="58">
        <v>2150509</v>
      </c>
      <c r="L1087" s="59" t="s">
        <v>948</v>
      </c>
      <c r="M1087" s="60"/>
    </row>
    <row r="1088" ht="20.25" hidden="1" customHeight="1" spans="1:13">
      <c r="A1088" s="34">
        <v>2150801</v>
      </c>
      <c r="B1088" s="35" t="s">
        <v>100</v>
      </c>
      <c r="C1088" s="61">
        <f t="shared" ref="C1088:C1093" si="99">M1101</f>
        <v>0</v>
      </c>
      <c r="D1088" s="61"/>
      <c r="E1088" s="57">
        <f t="shared" si="94"/>
        <v>0</v>
      </c>
      <c r="F1088" s="27" t="str">
        <f t="shared" si="95"/>
        <v> </v>
      </c>
      <c r="K1088" s="58">
        <v>2150510</v>
      </c>
      <c r="L1088" s="59" t="s">
        <v>949</v>
      </c>
      <c r="M1088" s="60"/>
    </row>
    <row r="1089" ht="20.25" hidden="1" customHeight="1" spans="1:13">
      <c r="A1089" s="34">
        <v>2150802</v>
      </c>
      <c r="B1089" s="35" t="s">
        <v>101</v>
      </c>
      <c r="C1089" s="61">
        <f t="shared" si="99"/>
        <v>0</v>
      </c>
      <c r="D1089" s="61"/>
      <c r="E1089" s="57">
        <f t="shared" si="94"/>
        <v>0</v>
      </c>
      <c r="F1089" s="27" t="str">
        <f t="shared" si="95"/>
        <v> </v>
      </c>
      <c r="K1089" s="58">
        <v>2150511</v>
      </c>
      <c r="L1089" s="59" t="s">
        <v>950</v>
      </c>
      <c r="M1089" s="60"/>
    </row>
    <row r="1090" ht="20.25" hidden="1" customHeight="1" spans="1:13">
      <c r="A1090" s="34">
        <v>2150803</v>
      </c>
      <c r="B1090" s="35" t="s">
        <v>102</v>
      </c>
      <c r="C1090" s="61">
        <f t="shared" si="99"/>
        <v>0</v>
      </c>
      <c r="D1090" s="61"/>
      <c r="E1090" s="57">
        <f t="shared" si="94"/>
        <v>0</v>
      </c>
      <c r="F1090" s="27" t="str">
        <f t="shared" si="95"/>
        <v> </v>
      </c>
      <c r="K1090" s="58">
        <v>2150513</v>
      </c>
      <c r="L1090" s="59" t="s">
        <v>886</v>
      </c>
      <c r="M1090" s="60"/>
    </row>
    <row r="1091" ht="20.25" hidden="1" customHeight="1" spans="1:13">
      <c r="A1091" s="34">
        <v>2150804</v>
      </c>
      <c r="B1091" s="35" t="s">
        <v>951</v>
      </c>
      <c r="C1091" s="61">
        <f t="shared" si="99"/>
        <v>0</v>
      </c>
      <c r="D1091" s="61"/>
      <c r="E1091" s="57">
        <f t="shared" si="94"/>
        <v>0</v>
      </c>
      <c r="F1091" s="27" t="str">
        <f t="shared" si="95"/>
        <v> </v>
      </c>
      <c r="K1091" s="58">
        <v>2150515</v>
      </c>
      <c r="L1091" s="59" t="s">
        <v>952</v>
      </c>
      <c r="M1091" s="60"/>
    </row>
    <row r="1092" ht="20.25" customHeight="1" spans="1:13">
      <c r="A1092" s="34">
        <v>2150805</v>
      </c>
      <c r="B1092" s="35" t="s">
        <v>953</v>
      </c>
      <c r="C1092" s="61">
        <v>13</v>
      </c>
      <c r="D1092" s="61">
        <v>13</v>
      </c>
      <c r="E1092" s="57">
        <f t="shared" si="94"/>
        <v>0</v>
      </c>
      <c r="F1092" s="27">
        <f t="shared" si="95"/>
        <v>0</v>
      </c>
      <c r="K1092" s="58">
        <v>2150599</v>
      </c>
      <c r="L1092" s="59" t="s">
        <v>940</v>
      </c>
      <c r="M1092" s="60"/>
    </row>
    <row r="1093" ht="20.25" hidden="1" customHeight="1" spans="1:13">
      <c r="A1093" s="34">
        <v>2150899</v>
      </c>
      <c r="B1093" s="35" t="s">
        <v>954</v>
      </c>
      <c r="C1093" s="61">
        <f t="shared" si="99"/>
        <v>0</v>
      </c>
      <c r="D1093" s="61"/>
      <c r="E1093" s="57">
        <f t="shared" si="94"/>
        <v>0</v>
      </c>
      <c r="F1093" s="27" t="str">
        <f t="shared" si="95"/>
        <v> </v>
      </c>
      <c r="K1093" s="36">
        <v>21507</v>
      </c>
      <c r="L1093" s="36" t="s">
        <v>941</v>
      </c>
      <c r="M1093" s="19"/>
    </row>
    <row r="1094" ht="20.25" hidden="1" customHeight="1" spans="1:13">
      <c r="A1094" s="36">
        <v>21599</v>
      </c>
      <c r="B1094" s="36" t="s">
        <v>955</v>
      </c>
      <c r="C1094" s="62">
        <f>SUM(C1095:C1099)</f>
        <v>0</v>
      </c>
      <c r="D1094" s="62">
        <f>SUM(D1095:D1099)</f>
        <v>0</v>
      </c>
      <c r="E1094" s="53">
        <f t="shared" si="94"/>
        <v>0</v>
      </c>
      <c r="F1094" s="20" t="str">
        <f t="shared" si="95"/>
        <v> </v>
      </c>
      <c r="K1094" s="58">
        <v>2150701</v>
      </c>
      <c r="L1094" s="59" t="s">
        <v>100</v>
      </c>
      <c r="M1094" s="60"/>
    </row>
    <row r="1095" ht="20.25" hidden="1" customHeight="1" spans="1:13">
      <c r="A1095" s="34">
        <v>2159901</v>
      </c>
      <c r="B1095" s="35" t="s">
        <v>956</v>
      </c>
      <c r="C1095" s="61">
        <f>M1108</f>
        <v>0</v>
      </c>
      <c r="D1095" s="61"/>
      <c r="E1095" s="57">
        <f t="shared" ref="E1095:E1158" si="100">D1095-C1095</f>
        <v>0</v>
      </c>
      <c r="F1095" s="27" t="str">
        <f t="shared" ref="F1095:F1158" si="101">IF(C1095&lt;&gt;0,E1095/C1095*100," ")</f>
        <v> </v>
      </c>
      <c r="K1095" s="58">
        <v>2150702</v>
      </c>
      <c r="L1095" s="59" t="s">
        <v>101</v>
      </c>
      <c r="M1095" s="60"/>
    </row>
    <row r="1096" ht="20.25" hidden="1" customHeight="1" spans="1:13">
      <c r="A1096" s="34">
        <v>2159904</v>
      </c>
      <c r="B1096" s="35" t="s">
        <v>957</v>
      </c>
      <c r="C1096" s="61">
        <f>M1109</f>
        <v>0</v>
      </c>
      <c r="D1096" s="61"/>
      <c r="E1096" s="57">
        <f t="shared" si="100"/>
        <v>0</v>
      </c>
      <c r="F1096" s="27" t="str">
        <f t="shared" si="101"/>
        <v> </v>
      </c>
      <c r="K1096" s="58">
        <v>2150703</v>
      </c>
      <c r="L1096" s="59" t="s">
        <v>102</v>
      </c>
      <c r="M1096" s="60"/>
    </row>
    <row r="1097" ht="20.25" hidden="1" customHeight="1" spans="1:13">
      <c r="A1097" s="34">
        <v>2159905</v>
      </c>
      <c r="B1097" s="35" t="s">
        <v>958</v>
      </c>
      <c r="C1097" s="61">
        <f>M1110</f>
        <v>0</v>
      </c>
      <c r="D1097" s="61"/>
      <c r="E1097" s="57">
        <f t="shared" si="100"/>
        <v>0</v>
      </c>
      <c r="F1097" s="27" t="str">
        <f t="shared" si="101"/>
        <v> </v>
      </c>
      <c r="K1097" s="58">
        <v>2150704</v>
      </c>
      <c r="L1097" s="59" t="s">
        <v>942</v>
      </c>
      <c r="M1097" s="60"/>
    </row>
    <row r="1098" ht="20.25" hidden="1" customHeight="1" spans="1:13">
      <c r="A1098" s="34">
        <v>2159906</v>
      </c>
      <c r="B1098" s="35" t="s">
        <v>959</v>
      </c>
      <c r="C1098" s="61">
        <f>M1111</f>
        <v>0</v>
      </c>
      <c r="D1098" s="61"/>
      <c r="E1098" s="57">
        <f t="shared" si="100"/>
        <v>0</v>
      </c>
      <c r="F1098" s="27" t="str">
        <f t="shared" si="101"/>
        <v> </v>
      </c>
      <c r="K1098" s="58">
        <v>2150705</v>
      </c>
      <c r="L1098" s="59" t="s">
        <v>944</v>
      </c>
      <c r="M1098" s="60"/>
    </row>
    <row r="1099" ht="20.25" hidden="1" customHeight="1" spans="1:13">
      <c r="A1099" s="34">
        <v>2159999</v>
      </c>
      <c r="B1099" s="35" t="s">
        <v>960</v>
      </c>
      <c r="C1099" s="61">
        <f>M1112</f>
        <v>0</v>
      </c>
      <c r="D1099" s="61"/>
      <c r="E1099" s="57">
        <f t="shared" si="100"/>
        <v>0</v>
      </c>
      <c r="F1099" s="27" t="str">
        <f t="shared" si="101"/>
        <v> </v>
      </c>
      <c r="K1099" s="58">
        <v>2150799</v>
      </c>
      <c r="L1099" s="59" t="s">
        <v>945</v>
      </c>
      <c r="M1099" s="60"/>
    </row>
    <row r="1100" ht="20.25" hidden="1" customHeight="1" spans="1:13">
      <c r="A1100" s="36">
        <v>216</v>
      </c>
      <c r="B1100" s="36" t="s">
        <v>961</v>
      </c>
      <c r="C1100" s="55">
        <f>C1101+C1111+C1117</f>
        <v>0</v>
      </c>
      <c r="D1100" s="55">
        <f>D1101+D1111+D1117</f>
        <v>0</v>
      </c>
      <c r="E1100" s="53">
        <f t="shared" si="100"/>
        <v>0</v>
      </c>
      <c r="F1100" s="20" t="str">
        <f t="shared" si="101"/>
        <v> </v>
      </c>
      <c r="K1100" s="36">
        <v>21508</v>
      </c>
      <c r="L1100" s="36" t="s">
        <v>947</v>
      </c>
      <c r="M1100" s="19"/>
    </row>
    <row r="1101" ht="20.25" hidden="1" customHeight="1" spans="1:13">
      <c r="A1101" s="36">
        <v>21602</v>
      </c>
      <c r="B1101" s="36" t="s">
        <v>962</v>
      </c>
      <c r="C1101" s="55">
        <f>SUM(C1102:C1110)</f>
        <v>0</v>
      </c>
      <c r="D1101" s="55">
        <f>SUM(D1102:D1110)</f>
        <v>0</v>
      </c>
      <c r="E1101" s="53">
        <f t="shared" si="100"/>
        <v>0</v>
      </c>
      <c r="F1101" s="20" t="str">
        <f t="shared" si="101"/>
        <v> </v>
      </c>
      <c r="K1101" s="58">
        <v>2150801</v>
      </c>
      <c r="L1101" s="59" t="s">
        <v>100</v>
      </c>
      <c r="M1101" s="60"/>
    </row>
    <row r="1102" ht="20.25" hidden="1" customHeight="1" spans="1:13">
      <c r="A1102" s="34">
        <v>2160201</v>
      </c>
      <c r="B1102" s="35" t="s">
        <v>100</v>
      </c>
      <c r="C1102" s="56">
        <f t="shared" ref="C1102:C1110" si="102">M1115</f>
        <v>0</v>
      </c>
      <c r="D1102" s="56"/>
      <c r="E1102" s="57">
        <f t="shared" si="100"/>
        <v>0</v>
      </c>
      <c r="F1102" s="27" t="str">
        <f t="shared" si="101"/>
        <v> </v>
      </c>
      <c r="K1102" s="58">
        <v>2150802</v>
      </c>
      <c r="L1102" s="59" t="s">
        <v>101</v>
      </c>
      <c r="M1102" s="60"/>
    </row>
    <row r="1103" ht="20.25" hidden="1" customHeight="1" spans="1:13">
      <c r="A1103" s="34">
        <v>2160202</v>
      </c>
      <c r="B1103" s="35" t="s">
        <v>101</v>
      </c>
      <c r="C1103" s="56">
        <f t="shared" si="102"/>
        <v>0</v>
      </c>
      <c r="D1103" s="56"/>
      <c r="E1103" s="57">
        <f t="shared" si="100"/>
        <v>0</v>
      </c>
      <c r="F1103" s="27" t="str">
        <f t="shared" si="101"/>
        <v> </v>
      </c>
      <c r="K1103" s="58">
        <v>2150803</v>
      </c>
      <c r="L1103" s="59" t="s">
        <v>102</v>
      </c>
      <c r="M1103" s="60"/>
    </row>
    <row r="1104" ht="20.25" hidden="1" customHeight="1" spans="1:13">
      <c r="A1104" s="34">
        <v>2160203</v>
      </c>
      <c r="B1104" s="35" t="s">
        <v>102</v>
      </c>
      <c r="C1104" s="56">
        <f t="shared" si="102"/>
        <v>0</v>
      </c>
      <c r="D1104" s="56"/>
      <c r="E1104" s="57">
        <f t="shared" si="100"/>
        <v>0</v>
      </c>
      <c r="F1104" s="27" t="str">
        <f t="shared" si="101"/>
        <v> </v>
      </c>
      <c r="K1104" s="58">
        <v>2150804</v>
      </c>
      <c r="L1104" s="59" t="s">
        <v>951</v>
      </c>
      <c r="M1104" s="60"/>
    </row>
    <row r="1105" ht="20.25" hidden="1" customHeight="1" spans="1:13">
      <c r="A1105" s="34">
        <v>2160216</v>
      </c>
      <c r="B1105" s="35" t="s">
        <v>963</v>
      </c>
      <c r="C1105" s="56">
        <f t="shared" si="102"/>
        <v>0</v>
      </c>
      <c r="D1105" s="56"/>
      <c r="E1105" s="57">
        <f t="shared" si="100"/>
        <v>0</v>
      </c>
      <c r="F1105" s="27" t="str">
        <f t="shared" si="101"/>
        <v> </v>
      </c>
      <c r="K1105" s="58">
        <v>2150805</v>
      </c>
      <c r="L1105" s="59" t="s">
        <v>953</v>
      </c>
      <c r="M1105" s="60"/>
    </row>
    <row r="1106" ht="20.25" hidden="1" customHeight="1" spans="1:13">
      <c r="A1106" s="34">
        <v>2160217</v>
      </c>
      <c r="B1106" s="35" t="s">
        <v>964</v>
      </c>
      <c r="C1106" s="56">
        <f t="shared" si="102"/>
        <v>0</v>
      </c>
      <c r="D1106" s="56"/>
      <c r="E1106" s="57">
        <f t="shared" si="100"/>
        <v>0</v>
      </c>
      <c r="F1106" s="27" t="str">
        <f t="shared" si="101"/>
        <v> </v>
      </c>
      <c r="K1106" s="58">
        <v>2150899</v>
      </c>
      <c r="L1106" s="59" t="s">
        <v>954</v>
      </c>
      <c r="M1106" s="60"/>
    </row>
    <row r="1107" ht="20.25" hidden="1" customHeight="1" spans="1:13">
      <c r="A1107" s="34">
        <v>2160218</v>
      </c>
      <c r="B1107" s="35" t="s">
        <v>965</v>
      </c>
      <c r="C1107" s="56">
        <f t="shared" si="102"/>
        <v>0</v>
      </c>
      <c r="D1107" s="56"/>
      <c r="E1107" s="57">
        <f t="shared" si="100"/>
        <v>0</v>
      </c>
      <c r="F1107" s="27" t="str">
        <f t="shared" si="101"/>
        <v> </v>
      </c>
      <c r="K1107" s="36">
        <v>21599</v>
      </c>
      <c r="L1107" s="36" t="s">
        <v>955</v>
      </c>
      <c r="M1107" s="19"/>
    </row>
    <row r="1108" ht="20.25" hidden="1" customHeight="1" spans="1:13">
      <c r="A1108" s="34">
        <v>2160219</v>
      </c>
      <c r="B1108" s="35" t="s">
        <v>966</v>
      </c>
      <c r="C1108" s="56">
        <f t="shared" si="102"/>
        <v>0</v>
      </c>
      <c r="D1108" s="56"/>
      <c r="E1108" s="57">
        <f t="shared" si="100"/>
        <v>0</v>
      </c>
      <c r="F1108" s="27" t="str">
        <f t="shared" si="101"/>
        <v> </v>
      </c>
      <c r="K1108" s="58">
        <v>2159901</v>
      </c>
      <c r="L1108" s="59" t="s">
        <v>956</v>
      </c>
      <c r="M1108" s="60"/>
    </row>
    <row r="1109" ht="20.25" hidden="1" customHeight="1" spans="1:13">
      <c r="A1109" s="34">
        <v>2160250</v>
      </c>
      <c r="B1109" s="35" t="s">
        <v>109</v>
      </c>
      <c r="C1109" s="56">
        <f t="shared" si="102"/>
        <v>0</v>
      </c>
      <c r="D1109" s="56"/>
      <c r="E1109" s="57">
        <f t="shared" si="100"/>
        <v>0</v>
      </c>
      <c r="F1109" s="27" t="str">
        <f t="shared" si="101"/>
        <v> </v>
      </c>
      <c r="K1109" s="58">
        <v>2159904</v>
      </c>
      <c r="L1109" s="59" t="s">
        <v>957</v>
      </c>
      <c r="M1109" s="60"/>
    </row>
    <row r="1110" ht="20.25" hidden="1" customHeight="1" spans="1:13">
      <c r="A1110" s="34">
        <v>2160299</v>
      </c>
      <c r="B1110" s="35" t="s">
        <v>967</v>
      </c>
      <c r="C1110" s="56">
        <f t="shared" si="102"/>
        <v>0</v>
      </c>
      <c r="D1110" s="56"/>
      <c r="E1110" s="57">
        <f t="shared" si="100"/>
        <v>0</v>
      </c>
      <c r="F1110" s="27" t="str">
        <f t="shared" si="101"/>
        <v> </v>
      </c>
      <c r="K1110" s="58">
        <v>2159905</v>
      </c>
      <c r="L1110" s="59" t="s">
        <v>958</v>
      </c>
      <c r="M1110" s="60"/>
    </row>
    <row r="1111" ht="20.25" hidden="1" customHeight="1" spans="1:13">
      <c r="A1111" s="36">
        <v>21606</v>
      </c>
      <c r="B1111" s="36" t="s">
        <v>968</v>
      </c>
      <c r="C1111" s="55">
        <f>SUM(C1112:C1116)</f>
        <v>0</v>
      </c>
      <c r="D1111" s="55">
        <f>SUM(D1112:D1116)</f>
        <v>0</v>
      </c>
      <c r="E1111" s="53">
        <f t="shared" si="100"/>
        <v>0</v>
      </c>
      <c r="F1111" s="20" t="str">
        <f t="shared" si="101"/>
        <v> </v>
      </c>
      <c r="K1111" s="58">
        <v>2159906</v>
      </c>
      <c r="L1111" s="59" t="s">
        <v>959</v>
      </c>
      <c r="M1111" s="60"/>
    </row>
    <row r="1112" ht="20.25" hidden="1" customHeight="1" spans="1:13">
      <c r="A1112" s="34">
        <v>2160601</v>
      </c>
      <c r="B1112" s="35" t="s">
        <v>100</v>
      </c>
      <c r="C1112" s="61">
        <f>M1125</f>
        <v>0</v>
      </c>
      <c r="D1112" s="61"/>
      <c r="E1112" s="57">
        <f t="shared" si="100"/>
        <v>0</v>
      </c>
      <c r="F1112" s="27" t="str">
        <f t="shared" si="101"/>
        <v> </v>
      </c>
      <c r="K1112" s="58">
        <v>2159999</v>
      </c>
      <c r="L1112" s="59" t="s">
        <v>960</v>
      </c>
      <c r="M1112" s="60"/>
    </row>
    <row r="1113" ht="20.25" hidden="1" customHeight="1" spans="1:13">
      <c r="A1113" s="34">
        <v>2160602</v>
      </c>
      <c r="B1113" s="35" t="s">
        <v>101</v>
      </c>
      <c r="C1113" s="61">
        <f>M1126</f>
        <v>0</v>
      </c>
      <c r="D1113" s="61"/>
      <c r="E1113" s="57">
        <f t="shared" si="100"/>
        <v>0</v>
      </c>
      <c r="F1113" s="27" t="str">
        <f t="shared" si="101"/>
        <v> </v>
      </c>
      <c r="K1113" s="36">
        <v>216</v>
      </c>
      <c r="L1113" s="36" t="s">
        <v>961</v>
      </c>
      <c r="M1113" s="19"/>
    </row>
    <row r="1114" ht="20.25" hidden="1" customHeight="1" spans="1:13">
      <c r="A1114" s="34">
        <v>2160603</v>
      </c>
      <c r="B1114" s="35" t="s">
        <v>102</v>
      </c>
      <c r="C1114" s="61">
        <f>M1127</f>
        <v>0</v>
      </c>
      <c r="D1114" s="61"/>
      <c r="E1114" s="57">
        <f t="shared" si="100"/>
        <v>0</v>
      </c>
      <c r="F1114" s="27" t="str">
        <f t="shared" si="101"/>
        <v> </v>
      </c>
      <c r="K1114" s="36">
        <v>21602</v>
      </c>
      <c r="L1114" s="36" t="s">
        <v>962</v>
      </c>
      <c r="M1114" s="19"/>
    </row>
    <row r="1115" ht="20.25" hidden="1" customHeight="1" spans="1:13">
      <c r="A1115" s="34">
        <v>2160607</v>
      </c>
      <c r="B1115" s="35" t="s">
        <v>969</v>
      </c>
      <c r="C1115" s="61">
        <f>M1128</f>
        <v>0</v>
      </c>
      <c r="D1115" s="61"/>
      <c r="E1115" s="57">
        <f t="shared" si="100"/>
        <v>0</v>
      </c>
      <c r="F1115" s="27" t="str">
        <f t="shared" si="101"/>
        <v> </v>
      </c>
      <c r="K1115" s="58">
        <v>2160201</v>
      </c>
      <c r="L1115" s="59" t="s">
        <v>100</v>
      </c>
      <c r="M1115" s="60"/>
    </row>
    <row r="1116" ht="20.25" hidden="1" customHeight="1" spans="1:13">
      <c r="A1116" s="34">
        <v>2160699</v>
      </c>
      <c r="B1116" s="35" t="s">
        <v>970</v>
      </c>
      <c r="C1116" s="61">
        <f>M1129</f>
        <v>0</v>
      </c>
      <c r="D1116" s="61"/>
      <c r="E1116" s="57">
        <f t="shared" si="100"/>
        <v>0</v>
      </c>
      <c r="F1116" s="27" t="str">
        <f t="shared" si="101"/>
        <v> </v>
      </c>
      <c r="K1116" s="58">
        <v>2160202</v>
      </c>
      <c r="L1116" s="59" t="s">
        <v>101</v>
      </c>
      <c r="M1116" s="60"/>
    </row>
    <row r="1117" ht="20.25" hidden="1" customHeight="1" spans="1:13">
      <c r="A1117" s="36">
        <v>21699</v>
      </c>
      <c r="B1117" s="36" t="s">
        <v>971</v>
      </c>
      <c r="C1117" s="55">
        <f>SUM(C1118:C1119)</f>
        <v>0</v>
      </c>
      <c r="D1117" s="55">
        <f>SUM(D1118:D1119)</f>
        <v>0</v>
      </c>
      <c r="E1117" s="53">
        <f t="shared" si="100"/>
        <v>0</v>
      </c>
      <c r="F1117" s="20" t="str">
        <f t="shared" si="101"/>
        <v> </v>
      </c>
      <c r="K1117" s="58">
        <v>2160203</v>
      </c>
      <c r="L1117" s="59" t="s">
        <v>102</v>
      </c>
      <c r="M1117" s="60"/>
    </row>
    <row r="1118" ht="20.25" hidden="1" customHeight="1" spans="1:13">
      <c r="A1118" s="34">
        <v>2169901</v>
      </c>
      <c r="B1118" s="35" t="s">
        <v>972</v>
      </c>
      <c r="C1118" s="61">
        <f>M1131</f>
        <v>0</v>
      </c>
      <c r="D1118" s="61"/>
      <c r="E1118" s="57">
        <f t="shared" si="100"/>
        <v>0</v>
      </c>
      <c r="F1118" s="27" t="str">
        <f t="shared" si="101"/>
        <v> </v>
      </c>
      <c r="K1118" s="58">
        <v>2160216</v>
      </c>
      <c r="L1118" s="59" t="s">
        <v>963</v>
      </c>
      <c r="M1118" s="60"/>
    </row>
    <row r="1119" ht="20.25" hidden="1" customHeight="1" spans="1:13">
      <c r="A1119" s="34">
        <v>2169999</v>
      </c>
      <c r="B1119" s="35" t="s">
        <v>973</v>
      </c>
      <c r="C1119" s="61">
        <f>M1132</f>
        <v>0</v>
      </c>
      <c r="D1119" s="61"/>
      <c r="E1119" s="57">
        <f t="shared" si="100"/>
        <v>0</v>
      </c>
      <c r="F1119" s="27" t="str">
        <f t="shared" si="101"/>
        <v> </v>
      </c>
      <c r="K1119" s="58">
        <v>2160217</v>
      </c>
      <c r="L1119" s="59" t="s">
        <v>964</v>
      </c>
      <c r="M1119" s="60"/>
    </row>
    <row r="1120" ht="20.25" hidden="1" customHeight="1" spans="1:13">
      <c r="A1120" s="36">
        <v>217</v>
      </c>
      <c r="B1120" s="36" t="s">
        <v>974</v>
      </c>
      <c r="C1120" s="55">
        <f>C1121+C1128+C1138+C1144+C1147</f>
        <v>0</v>
      </c>
      <c r="D1120" s="55">
        <f>D1121+D1128+D1138+D1144+D1147</f>
        <v>0</v>
      </c>
      <c r="E1120" s="53">
        <f t="shared" si="100"/>
        <v>0</v>
      </c>
      <c r="F1120" s="20" t="str">
        <f t="shared" si="101"/>
        <v> </v>
      </c>
      <c r="K1120" s="58">
        <v>2160218</v>
      </c>
      <c r="L1120" s="59" t="s">
        <v>965</v>
      </c>
      <c r="M1120" s="60"/>
    </row>
    <row r="1121" ht="20.25" hidden="1" customHeight="1" spans="1:13">
      <c r="A1121" s="34">
        <v>21701</v>
      </c>
      <c r="B1121" s="36" t="s">
        <v>975</v>
      </c>
      <c r="C1121" s="62">
        <f>SUM(C1122:C1127)</f>
        <v>0</v>
      </c>
      <c r="D1121" s="62">
        <f>SUM(D1122:D1127)</f>
        <v>0</v>
      </c>
      <c r="E1121" s="53">
        <f t="shared" si="100"/>
        <v>0</v>
      </c>
      <c r="F1121" s="20" t="str">
        <f t="shared" si="101"/>
        <v> </v>
      </c>
      <c r="K1121" s="58">
        <v>2160219</v>
      </c>
      <c r="L1121" s="59" t="s">
        <v>966</v>
      </c>
      <c r="M1121" s="60"/>
    </row>
    <row r="1122" ht="20.25" hidden="1" customHeight="1" spans="1:13">
      <c r="A1122" s="34">
        <v>2170101</v>
      </c>
      <c r="B1122" s="35" t="s">
        <v>100</v>
      </c>
      <c r="C1122" s="61">
        <f t="shared" ref="C1122:C1127" si="103">M1135</f>
        <v>0</v>
      </c>
      <c r="D1122" s="61"/>
      <c r="E1122" s="57">
        <f t="shared" si="100"/>
        <v>0</v>
      </c>
      <c r="F1122" s="27" t="str">
        <f t="shared" si="101"/>
        <v> </v>
      </c>
      <c r="K1122" s="58">
        <v>2160250</v>
      </c>
      <c r="L1122" s="59" t="s">
        <v>109</v>
      </c>
      <c r="M1122" s="60"/>
    </row>
    <row r="1123" ht="20.25" hidden="1" customHeight="1" spans="1:13">
      <c r="A1123" s="34">
        <v>2170102</v>
      </c>
      <c r="B1123" s="35" t="s">
        <v>101</v>
      </c>
      <c r="C1123" s="61">
        <f t="shared" si="103"/>
        <v>0</v>
      </c>
      <c r="D1123" s="61"/>
      <c r="E1123" s="57">
        <f t="shared" si="100"/>
        <v>0</v>
      </c>
      <c r="F1123" s="27" t="str">
        <f t="shared" si="101"/>
        <v> </v>
      </c>
      <c r="K1123" s="58">
        <v>2160299</v>
      </c>
      <c r="L1123" s="59" t="s">
        <v>967</v>
      </c>
      <c r="M1123" s="60"/>
    </row>
    <row r="1124" ht="20.25" hidden="1" customHeight="1" spans="1:13">
      <c r="A1124" s="34">
        <v>2170103</v>
      </c>
      <c r="B1124" s="35" t="s">
        <v>102</v>
      </c>
      <c r="C1124" s="61">
        <f t="shared" si="103"/>
        <v>0</v>
      </c>
      <c r="D1124" s="61"/>
      <c r="E1124" s="57">
        <f t="shared" si="100"/>
        <v>0</v>
      </c>
      <c r="F1124" s="27" t="str">
        <f t="shared" si="101"/>
        <v> </v>
      </c>
      <c r="K1124" s="36">
        <v>21606</v>
      </c>
      <c r="L1124" s="36" t="s">
        <v>968</v>
      </c>
      <c r="M1124" s="19"/>
    </row>
    <row r="1125" ht="20.25" hidden="1" customHeight="1" spans="1:13">
      <c r="A1125" s="34">
        <v>2170104</v>
      </c>
      <c r="B1125" s="35" t="s">
        <v>976</v>
      </c>
      <c r="C1125" s="61">
        <f t="shared" si="103"/>
        <v>0</v>
      </c>
      <c r="D1125" s="61"/>
      <c r="E1125" s="57">
        <f t="shared" si="100"/>
        <v>0</v>
      </c>
      <c r="F1125" s="27" t="str">
        <f t="shared" si="101"/>
        <v> </v>
      </c>
      <c r="K1125" s="58">
        <v>2160601</v>
      </c>
      <c r="L1125" s="59" t="s">
        <v>100</v>
      </c>
      <c r="M1125" s="60"/>
    </row>
    <row r="1126" ht="20.25" hidden="1" customHeight="1" spans="1:13">
      <c r="A1126" s="34">
        <v>2170150</v>
      </c>
      <c r="B1126" s="35" t="s">
        <v>109</v>
      </c>
      <c r="C1126" s="61">
        <f t="shared" si="103"/>
        <v>0</v>
      </c>
      <c r="D1126" s="61"/>
      <c r="E1126" s="57">
        <f t="shared" si="100"/>
        <v>0</v>
      </c>
      <c r="F1126" s="27" t="str">
        <f t="shared" si="101"/>
        <v> </v>
      </c>
      <c r="K1126" s="58">
        <v>2160602</v>
      </c>
      <c r="L1126" s="59" t="s">
        <v>101</v>
      </c>
      <c r="M1126" s="60"/>
    </row>
    <row r="1127" ht="20.25" hidden="1" customHeight="1" spans="1:13">
      <c r="A1127" s="34">
        <v>2170199</v>
      </c>
      <c r="B1127" s="35" t="s">
        <v>977</v>
      </c>
      <c r="C1127" s="61">
        <f t="shared" si="103"/>
        <v>0</v>
      </c>
      <c r="D1127" s="61"/>
      <c r="E1127" s="57">
        <f t="shared" si="100"/>
        <v>0</v>
      </c>
      <c r="F1127" s="27" t="str">
        <f t="shared" si="101"/>
        <v> </v>
      </c>
      <c r="K1127" s="58">
        <v>2160603</v>
      </c>
      <c r="L1127" s="59" t="s">
        <v>102</v>
      </c>
      <c r="M1127" s="60"/>
    </row>
    <row r="1128" ht="20.25" hidden="1" customHeight="1" spans="1:13">
      <c r="A1128" s="34">
        <v>21702</v>
      </c>
      <c r="B1128" s="36" t="s">
        <v>978</v>
      </c>
      <c r="C1128" s="62">
        <f>SUM(C1129:C1137)</f>
        <v>0</v>
      </c>
      <c r="D1128" s="62">
        <f>SUM(D1129:D1137)</f>
        <v>0</v>
      </c>
      <c r="E1128" s="53">
        <f t="shared" si="100"/>
        <v>0</v>
      </c>
      <c r="F1128" s="20" t="str">
        <f t="shared" si="101"/>
        <v> </v>
      </c>
      <c r="K1128" s="58">
        <v>2160607</v>
      </c>
      <c r="L1128" s="59" t="s">
        <v>969</v>
      </c>
      <c r="M1128" s="60"/>
    </row>
    <row r="1129" ht="20.25" hidden="1" customHeight="1" spans="1:13">
      <c r="A1129" s="34">
        <v>2170201</v>
      </c>
      <c r="B1129" s="35" t="s">
        <v>979</v>
      </c>
      <c r="C1129" s="61">
        <f t="shared" ref="C1129:C1137" si="104">M1142</f>
        <v>0</v>
      </c>
      <c r="D1129" s="61"/>
      <c r="E1129" s="57">
        <f t="shared" si="100"/>
        <v>0</v>
      </c>
      <c r="F1129" s="27" t="str">
        <f t="shared" si="101"/>
        <v> </v>
      </c>
      <c r="K1129" s="58">
        <v>2160699</v>
      </c>
      <c r="L1129" s="59" t="s">
        <v>970</v>
      </c>
      <c r="M1129" s="60"/>
    </row>
    <row r="1130" ht="20.25" hidden="1" customHeight="1" spans="1:13">
      <c r="A1130" s="34">
        <v>2170202</v>
      </c>
      <c r="B1130" s="35" t="s">
        <v>980</v>
      </c>
      <c r="C1130" s="61">
        <f t="shared" si="104"/>
        <v>0</v>
      </c>
      <c r="D1130" s="61"/>
      <c r="E1130" s="57">
        <f t="shared" si="100"/>
        <v>0</v>
      </c>
      <c r="F1130" s="27" t="str">
        <f t="shared" si="101"/>
        <v> </v>
      </c>
      <c r="K1130" s="36">
        <v>21699</v>
      </c>
      <c r="L1130" s="36" t="s">
        <v>971</v>
      </c>
      <c r="M1130" s="19"/>
    </row>
    <row r="1131" ht="20.25" hidden="1" customHeight="1" spans="1:13">
      <c r="A1131" s="34">
        <v>2170203</v>
      </c>
      <c r="B1131" s="35" t="s">
        <v>981</v>
      </c>
      <c r="C1131" s="61">
        <f t="shared" si="104"/>
        <v>0</v>
      </c>
      <c r="D1131" s="61"/>
      <c r="E1131" s="57">
        <f t="shared" si="100"/>
        <v>0</v>
      </c>
      <c r="F1131" s="27" t="str">
        <f t="shared" si="101"/>
        <v> </v>
      </c>
      <c r="K1131" s="58">
        <v>2169901</v>
      </c>
      <c r="L1131" s="59" t="s">
        <v>972</v>
      </c>
      <c r="M1131" s="60"/>
    </row>
    <row r="1132" ht="20.25" hidden="1" customHeight="1" spans="1:13">
      <c r="A1132" s="34">
        <v>2170204</v>
      </c>
      <c r="B1132" s="35" t="s">
        <v>982</v>
      </c>
      <c r="C1132" s="61">
        <f t="shared" si="104"/>
        <v>0</v>
      </c>
      <c r="D1132" s="61"/>
      <c r="E1132" s="57">
        <f t="shared" si="100"/>
        <v>0</v>
      </c>
      <c r="F1132" s="27" t="str">
        <f t="shared" si="101"/>
        <v> </v>
      </c>
      <c r="K1132" s="58">
        <v>2169999</v>
      </c>
      <c r="L1132" s="59" t="s">
        <v>973</v>
      </c>
      <c r="M1132" s="60"/>
    </row>
    <row r="1133" ht="20.25" hidden="1" customHeight="1" spans="1:13">
      <c r="A1133" s="34">
        <v>2170205</v>
      </c>
      <c r="B1133" s="35" t="s">
        <v>983</v>
      </c>
      <c r="C1133" s="61">
        <f t="shared" si="104"/>
        <v>0</v>
      </c>
      <c r="D1133" s="61"/>
      <c r="E1133" s="57">
        <f t="shared" si="100"/>
        <v>0</v>
      </c>
      <c r="F1133" s="27" t="str">
        <f t="shared" si="101"/>
        <v> </v>
      </c>
      <c r="K1133" s="36">
        <v>217</v>
      </c>
      <c r="L1133" s="36" t="s">
        <v>974</v>
      </c>
      <c r="M1133" s="19"/>
    </row>
    <row r="1134" ht="20.25" hidden="1" customHeight="1" spans="1:13">
      <c r="A1134" s="34">
        <v>2170206</v>
      </c>
      <c r="B1134" s="35" t="s">
        <v>984</v>
      </c>
      <c r="C1134" s="61">
        <f t="shared" si="104"/>
        <v>0</v>
      </c>
      <c r="D1134" s="61"/>
      <c r="E1134" s="57">
        <f t="shared" si="100"/>
        <v>0</v>
      </c>
      <c r="F1134" s="27" t="str">
        <f t="shared" si="101"/>
        <v> </v>
      </c>
      <c r="K1134" s="34">
        <v>21701</v>
      </c>
      <c r="L1134" s="36" t="s">
        <v>975</v>
      </c>
      <c r="M1134" s="19"/>
    </row>
    <row r="1135" ht="20.25" hidden="1" customHeight="1" spans="1:13">
      <c r="A1135" s="34">
        <v>2170207</v>
      </c>
      <c r="B1135" s="35" t="s">
        <v>985</v>
      </c>
      <c r="C1135" s="61">
        <f t="shared" si="104"/>
        <v>0</v>
      </c>
      <c r="D1135" s="61"/>
      <c r="E1135" s="57">
        <f t="shared" si="100"/>
        <v>0</v>
      </c>
      <c r="F1135" s="27" t="str">
        <f t="shared" si="101"/>
        <v> </v>
      </c>
      <c r="K1135" s="58">
        <v>2170101</v>
      </c>
      <c r="L1135" s="59" t="s">
        <v>100</v>
      </c>
      <c r="M1135" s="60"/>
    </row>
    <row r="1136" ht="20.25" hidden="1" customHeight="1" spans="1:13">
      <c r="A1136" s="34">
        <v>2170208</v>
      </c>
      <c r="B1136" s="35" t="s">
        <v>986</v>
      </c>
      <c r="C1136" s="61">
        <f t="shared" si="104"/>
        <v>0</v>
      </c>
      <c r="D1136" s="61"/>
      <c r="E1136" s="57">
        <f t="shared" si="100"/>
        <v>0</v>
      </c>
      <c r="F1136" s="27" t="str">
        <f t="shared" si="101"/>
        <v> </v>
      </c>
      <c r="K1136" s="58">
        <v>2170102</v>
      </c>
      <c r="L1136" s="59" t="s">
        <v>101</v>
      </c>
      <c r="M1136" s="60"/>
    </row>
    <row r="1137" ht="20.25" hidden="1" customHeight="1" spans="1:13">
      <c r="A1137" s="34">
        <v>2170299</v>
      </c>
      <c r="B1137" s="35" t="s">
        <v>987</v>
      </c>
      <c r="C1137" s="61">
        <f t="shared" si="104"/>
        <v>0</v>
      </c>
      <c r="D1137" s="61"/>
      <c r="E1137" s="57">
        <f t="shared" si="100"/>
        <v>0</v>
      </c>
      <c r="F1137" s="27" t="str">
        <f t="shared" si="101"/>
        <v> </v>
      </c>
      <c r="K1137" s="58">
        <v>2170103</v>
      </c>
      <c r="L1137" s="59" t="s">
        <v>102</v>
      </c>
      <c r="M1137" s="60"/>
    </row>
    <row r="1138" ht="20.25" hidden="1" customHeight="1" spans="1:13">
      <c r="A1138" s="34">
        <v>21703</v>
      </c>
      <c r="B1138" s="36" t="s">
        <v>988</v>
      </c>
      <c r="C1138" s="62">
        <f>SUM(C1139:C1143)</f>
        <v>0</v>
      </c>
      <c r="D1138" s="62">
        <f>SUM(D1139:D1143)</f>
        <v>0</v>
      </c>
      <c r="E1138" s="53">
        <f t="shared" si="100"/>
        <v>0</v>
      </c>
      <c r="F1138" s="20" t="str">
        <f t="shared" si="101"/>
        <v> </v>
      </c>
      <c r="K1138" s="58">
        <v>2170104</v>
      </c>
      <c r="L1138" s="59" t="s">
        <v>976</v>
      </c>
      <c r="M1138" s="60"/>
    </row>
    <row r="1139" ht="20.25" hidden="1" customHeight="1" spans="1:13">
      <c r="A1139" s="34">
        <v>2170301</v>
      </c>
      <c r="B1139" s="35" t="s">
        <v>989</v>
      </c>
      <c r="C1139" s="61">
        <f>M1152</f>
        <v>0</v>
      </c>
      <c r="D1139" s="61"/>
      <c r="E1139" s="57">
        <f t="shared" si="100"/>
        <v>0</v>
      </c>
      <c r="F1139" s="27" t="str">
        <f t="shared" si="101"/>
        <v> </v>
      </c>
      <c r="K1139" s="58">
        <v>2170150</v>
      </c>
      <c r="L1139" s="59" t="s">
        <v>109</v>
      </c>
      <c r="M1139" s="60"/>
    </row>
    <row r="1140" ht="20.25" hidden="1" customHeight="1" spans="1:13">
      <c r="A1140" s="34">
        <v>2170302</v>
      </c>
      <c r="B1140" s="35" t="s">
        <v>990</v>
      </c>
      <c r="C1140" s="61">
        <f>M1153</f>
        <v>0</v>
      </c>
      <c r="D1140" s="61"/>
      <c r="E1140" s="57">
        <f t="shared" si="100"/>
        <v>0</v>
      </c>
      <c r="F1140" s="27" t="str">
        <f t="shared" si="101"/>
        <v> </v>
      </c>
      <c r="K1140" s="58">
        <v>2170199</v>
      </c>
      <c r="L1140" s="59" t="s">
        <v>977</v>
      </c>
      <c r="M1140" s="60"/>
    </row>
    <row r="1141" ht="20.25" hidden="1" customHeight="1" spans="1:13">
      <c r="A1141" s="34">
        <v>2170303</v>
      </c>
      <c r="B1141" s="35" t="s">
        <v>991</v>
      </c>
      <c r="C1141" s="61">
        <f>M1154</f>
        <v>0</v>
      </c>
      <c r="D1141" s="61"/>
      <c r="E1141" s="57">
        <f t="shared" si="100"/>
        <v>0</v>
      </c>
      <c r="F1141" s="27" t="str">
        <f t="shared" si="101"/>
        <v> </v>
      </c>
      <c r="K1141" s="34">
        <v>21702</v>
      </c>
      <c r="L1141" s="36" t="s">
        <v>978</v>
      </c>
      <c r="M1141" s="19"/>
    </row>
    <row r="1142" ht="20.25" hidden="1" customHeight="1" spans="1:13">
      <c r="A1142" s="34">
        <v>2170304</v>
      </c>
      <c r="B1142" s="35" t="s">
        <v>992</v>
      </c>
      <c r="C1142" s="61">
        <f>M1155</f>
        <v>0</v>
      </c>
      <c r="D1142" s="61"/>
      <c r="E1142" s="57">
        <f t="shared" si="100"/>
        <v>0</v>
      </c>
      <c r="F1142" s="27" t="str">
        <f t="shared" si="101"/>
        <v> </v>
      </c>
      <c r="K1142" s="58">
        <v>2170201</v>
      </c>
      <c r="L1142" s="59" t="s">
        <v>979</v>
      </c>
      <c r="M1142" s="60"/>
    </row>
    <row r="1143" ht="20.25" hidden="1" customHeight="1" spans="1:13">
      <c r="A1143" s="34">
        <v>2170399</v>
      </c>
      <c r="B1143" s="35" t="s">
        <v>993</v>
      </c>
      <c r="C1143" s="61">
        <f>M1156</f>
        <v>0</v>
      </c>
      <c r="D1143" s="61"/>
      <c r="E1143" s="57">
        <f t="shared" si="100"/>
        <v>0</v>
      </c>
      <c r="F1143" s="27" t="str">
        <f t="shared" si="101"/>
        <v> </v>
      </c>
      <c r="K1143" s="58">
        <v>2170202</v>
      </c>
      <c r="L1143" s="59" t="s">
        <v>980</v>
      </c>
      <c r="M1143" s="60"/>
    </row>
    <row r="1144" ht="20.25" hidden="1" customHeight="1" spans="1:13">
      <c r="A1144" s="34">
        <v>21704</v>
      </c>
      <c r="B1144" s="36" t="s">
        <v>994</v>
      </c>
      <c r="C1144" s="62">
        <f>C1145+C1146</f>
        <v>0</v>
      </c>
      <c r="D1144" s="62">
        <f>D1145+D1146</f>
        <v>0</v>
      </c>
      <c r="E1144" s="53">
        <f t="shared" si="100"/>
        <v>0</v>
      </c>
      <c r="F1144" s="20" t="str">
        <f t="shared" si="101"/>
        <v> </v>
      </c>
      <c r="K1144" s="58">
        <v>2170203</v>
      </c>
      <c r="L1144" s="59" t="s">
        <v>981</v>
      </c>
      <c r="M1144" s="60"/>
    </row>
    <row r="1145" ht="20.25" hidden="1" customHeight="1" spans="1:13">
      <c r="A1145" s="34">
        <v>2170401</v>
      </c>
      <c r="B1145" s="35" t="s">
        <v>995</v>
      </c>
      <c r="C1145" s="61">
        <f>M1158</f>
        <v>0</v>
      </c>
      <c r="D1145" s="61"/>
      <c r="E1145" s="57">
        <f t="shared" si="100"/>
        <v>0</v>
      </c>
      <c r="F1145" s="27" t="str">
        <f t="shared" si="101"/>
        <v> </v>
      </c>
      <c r="K1145" s="58">
        <v>2170204</v>
      </c>
      <c r="L1145" s="59" t="s">
        <v>982</v>
      </c>
      <c r="M1145" s="60"/>
    </row>
    <row r="1146" ht="20.25" hidden="1" customHeight="1" spans="1:13">
      <c r="A1146" s="34">
        <v>2170499</v>
      </c>
      <c r="B1146" s="35" t="s">
        <v>996</v>
      </c>
      <c r="C1146" s="61">
        <f>M1159</f>
        <v>0</v>
      </c>
      <c r="D1146" s="61"/>
      <c r="E1146" s="57">
        <f t="shared" si="100"/>
        <v>0</v>
      </c>
      <c r="F1146" s="27" t="str">
        <f t="shared" si="101"/>
        <v> </v>
      </c>
      <c r="K1146" s="58">
        <v>2170205</v>
      </c>
      <c r="L1146" s="59" t="s">
        <v>983</v>
      </c>
      <c r="M1146" s="60"/>
    </row>
    <row r="1147" ht="20.25" hidden="1" customHeight="1" spans="1:13">
      <c r="A1147" s="36">
        <v>21799</v>
      </c>
      <c r="B1147" s="36" t="s">
        <v>997</v>
      </c>
      <c r="C1147" s="55">
        <f>C1148</f>
        <v>0</v>
      </c>
      <c r="D1147" s="55">
        <f>D1148</f>
        <v>0</v>
      </c>
      <c r="E1147" s="53">
        <f t="shared" si="100"/>
        <v>0</v>
      </c>
      <c r="F1147" s="20" t="str">
        <f t="shared" si="101"/>
        <v> </v>
      </c>
      <c r="K1147" s="58">
        <v>2170206</v>
      </c>
      <c r="L1147" s="59" t="s">
        <v>984</v>
      </c>
      <c r="M1147" s="60"/>
    </row>
    <row r="1148" ht="20.25" hidden="1" customHeight="1" spans="1:13">
      <c r="A1148" s="34">
        <v>2179999</v>
      </c>
      <c r="B1148" s="35" t="s">
        <v>998</v>
      </c>
      <c r="C1148" s="56">
        <f>M1161</f>
        <v>0</v>
      </c>
      <c r="D1148" s="56"/>
      <c r="E1148" s="57">
        <f t="shared" si="100"/>
        <v>0</v>
      </c>
      <c r="F1148" s="27" t="str">
        <f t="shared" si="101"/>
        <v> </v>
      </c>
      <c r="K1148" s="58">
        <v>2170207</v>
      </c>
      <c r="L1148" s="59" t="s">
        <v>985</v>
      </c>
      <c r="M1148" s="60"/>
    </row>
    <row r="1149" ht="20.25" hidden="1" customHeight="1" spans="1:13">
      <c r="A1149" s="36">
        <v>219</v>
      </c>
      <c r="B1149" s="36" t="s">
        <v>999</v>
      </c>
      <c r="C1149" s="62">
        <f>SUM(C1150:C1158)</f>
        <v>0</v>
      </c>
      <c r="D1149" s="62">
        <f>SUM(D1150:D1158)</f>
        <v>0</v>
      </c>
      <c r="E1149" s="53">
        <f t="shared" si="100"/>
        <v>0</v>
      </c>
      <c r="F1149" s="20" t="str">
        <f t="shared" si="101"/>
        <v> </v>
      </c>
      <c r="K1149" s="58">
        <v>2170208</v>
      </c>
      <c r="L1149" s="59" t="s">
        <v>986</v>
      </c>
      <c r="M1149" s="60"/>
    </row>
    <row r="1150" ht="20.25" hidden="1" customHeight="1" spans="1:13">
      <c r="A1150" s="34">
        <v>21901</v>
      </c>
      <c r="B1150" s="36" t="s">
        <v>1000</v>
      </c>
      <c r="C1150" s="61">
        <f t="shared" ref="C1150:C1158" si="105">M1163</f>
        <v>0</v>
      </c>
      <c r="D1150" s="61"/>
      <c r="E1150" s="57">
        <f t="shared" si="100"/>
        <v>0</v>
      </c>
      <c r="F1150" s="27" t="str">
        <f t="shared" si="101"/>
        <v> </v>
      </c>
      <c r="K1150" s="58">
        <v>2170299</v>
      </c>
      <c r="L1150" s="59" t="s">
        <v>987</v>
      </c>
      <c r="M1150" s="60"/>
    </row>
    <row r="1151" ht="20.25" hidden="1" customHeight="1" spans="1:13">
      <c r="A1151" s="34">
        <v>21902</v>
      </c>
      <c r="B1151" s="36" t="s">
        <v>1001</v>
      </c>
      <c r="C1151" s="61">
        <f t="shared" si="105"/>
        <v>0</v>
      </c>
      <c r="D1151" s="61"/>
      <c r="E1151" s="57">
        <f t="shared" si="100"/>
        <v>0</v>
      </c>
      <c r="F1151" s="27" t="str">
        <f t="shared" si="101"/>
        <v> </v>
      </c>
      <c r="K1151" s="34">
        <v>21703</v>
      </c>
      <c r="L1151" s="36" t="s">
        <v>988</v>
      </c>
      <c r="M1151" s="19"/>
    </row>
    <row r="1152" ht="20.25" hidden="1" customHeight="1" spans="1:13">
      <c r="A1152" s="34">
        <v>21903</v>
      </c>
      <c r="B1152" s="36" t="s">
        <v>1002</v>
      </c>
      <c r="C1152" s="61">
        <f t="shared" si="105"/>
        <v>0</v>
      </c>
      <c r="D1152" s="61"/>
      <c r="E1152" s="57">
        <f t="shared" si="100"/>
        <v>0</v>
      </c>
      <c r="F1152" s="27" t="str">
        <f t="shared" si="101"/>
        <v> </v>
      </c>
      <c r="K1152" s="58">
        <v>2170301</v>
      </c>
      <c r="L1152" s="59" t="s">
        <v>989</v>
      </c>
      <c r="M1152" s="60"/>
    </row>
    <row r="1153" ht="20.25" hidden="1" customHeight="1" spans="1:13">
      <c r="A1153" s="34">
        <v>21904</v>
      </c>
      <c r="B1153" s="36" t="s">
        <v>1003</v>
      </c>
      <c r="C1153" s="61">
        <f t="shared" si="105"/>
        <v>0</v>
      </c>
      <c r="D1153" s="61"/>
      <c r="E1153" s="57">
        <f t="shared" si="100"/>
        <v>0</v>
      </c>
      <c r="F1153" s="27" t="str">
        <f t="shared" si="101"/>
        <v> </v>
      </c>
      <c r="K1153" s="58">
        <v>2170302</v>
      </c>
      <c r="L1153" s="59" t="s">
        <v>990</v>
      </c>
      <c r="M1153" s="60"/>
    </row>
    <row r="1154" ht="20.25" hidden="1" customHeight="1" spans="1:13">
      <c r="A1154" s="34">
        <v>21905</v>
      </c>
      <c r="B1154" s="36" t="s">
        <v>1004</v>
      </c>
      <c r="C1154" s="61">
        <f t="shared" si="105"/>
        <v>0</v>
      </c>
      <c r="D1154" s="61"/>
      <c r="E1154" s="57">
        <f t="shared" si="100"/>
        <v>0</v>
      </c>
      <c r="F1154" s="27" t="str">
        <f t="shared" si="101"/>
        <v> </v>
      </c>
      <c r="K1154" s="58">
        <v>2170303</v>
      </c>
      <c r="L1154" s="59" t="s">
        <v>991</v>
      </c>
      <c r="M1154" s="60"/>
    </row>
    <row r="1155" ht="20.25" hidden="1" customHeight="1" spans="1:13">
      <c r="A1155" s="34">
        <v>21906</v>
      </c>
      <c r="B1155" s="36" t="s">
        <v>1005</v>
      </c>
      <c r="C1155" s="61">
        <f t="shared" si="105"/>
        <v>0</v>
      </c>
      <c r="D1155" s="61"/>
      <c r="E1155" s="57">
        <f t="shared" si="100"/>
        <v>0</v>
      </c>
      <c r="F1155" s="27" t="str">
        <f t="shared" si="101"/>
        <v> </v>
      </c>
      <c r="K1155" s="58">
        <v>2170304</v>
      </c>
      <c r="L1155" s="59" t="s">
        <v>992</v>
      </c>
      <c r="M1155" s="60"/>
    </row>
    <row r="1156" ht="20.25" hidden="1" customHeight="1" spans="1:13">
      <c r="A1156" s="34">
        <v>21907</v>
      </c>
      <c r="B1156" s="36" t="s">
        <v>1006</v>
      </c>
      <c r="C1156" s="61">
        <f t="shared" si="105"/>
        <v>0</v>
      </c>
      <c r="D1156" s="61"/>
      <c r="E1156" s="57">
        <f t="shared" si="100"/>
        <v>0</v>
      </c>
      <c r="F1156" s="27" t="str">
        <f t="shared" si="101"/>
        <v> </v>
      </c>
      <c r="K1156" s="58">
        <v>2170399</v>
      </c>
      <c r="L1156" s="59" t="s">
        <v>993</v>
      </c>
      <c r="M1156" s="60"/>
    </row>
    <row r="1157" ht="20.25" hidden="1" customHeight="1" spans="1:13">
      <c r="A1157" s="34">
        <v>21908</v>
      </c>
      <c r="B1157" s="36" t="s">
        <v>1007</v>
      </c>
      <c r="C1157" s="61">
        <f t="shared" si="105"/>
        <v>0</v>
      </c>
      <c r="D1157" s="61"/>
      <c r="E1157" s="57">
        <f t="shared" si="100"/>
        <v>0</v>
      </c>
      <c r="F1157" s="27" t="str">
        <f t="shared" si="101"/>
        <v> </v>
      </c>
      <c r="K1157" s="34">
        <v>21704</v>
      </c>
      <c r="L1157" s="36" t="s">
        <v>994</v>
      </c>
      <c r="M1157" s="19"/>
    </row>
    <row r="1158" ht="20.25" hidden="1" customHeight="1" spans="1:13">
      <c r="A1158" s="34">
        <v>21999</v>
      </c>
      <c r="B1158" s="36" t="s">
        <v>1008</v>
      </c>
      <c r="C1158" s="61">
        <f t="shared" si="105"/>
        <v>0</v>
      </c>
      <c r="D1158" s="61"/>
      <c r="E1158" s="57">
        <f t="shared" si="100"/>
        <v>0</v>
      </c>
      <c r="F1158" s="27" t="str">
        <f t="shared" si="101"/>
        <v> </v>
      </c>
      <c r="K1158" s="58">
        <v>2170401</v>
      </c>
      <c r="L1158" s="59" t="s">
        <v>995</v>
      </c>
      <c r="M1158" s="60"/>
    </row>
    <row r="1159" ht="20.25" hidden="1" customHeight="1" spans="1:13">
      <c r="A1159" s="36">
        <v>220</v>
      </c>
      <c r="B1159" s="36" t="s">
        <v>1009</v>
      </c>
      <c r="C1159" s="55">
        <f>C1160+C1187+C1202</f>
        <v>0</v>
      </c>
      <c r="D1159" s="55">
        <f>D1160+D1187+D1202</f>
        <v>0</v>
      </c>
      <c r="E1159" s="53">
        <f t="shared" ref="E1159:E1222" si="106">D1159-C1159</f>
        <v>0</v>
      </c>
      <c r="F1159" s="20" t="str">
        <f t="shared" ref="F1159:F1222" si="107">IF(C1159&lt;&gt;0,E1159/C1159*100," ")</f>
        <v> </v>
      </c>
      <c r="K1159" s="58">
        <v>2170499</v>
      </c>
      <c r="L1159" s="59" t="s">
        <v>996</v>
      </c>
      <c r="M1159" s="60"/>
    </row>
    <row r="1160" ht="20.25" hidden="1" customHeight="1" spans="1:13">
      <c r="A1160" s="36">
        <v>22001</v>
      </c>
      <c r="B1160" s="36" t="s">
        <v>1010</v>
      </c>
      <c r="C1160" s="55">
        <f>SUM(C1161:C1186)</f>
        <v>0</v>
      </c>
      <c r="D1160" s="55">
        <f>SUM(D1161:D1186)</f>
        <v>0</v>
      </c>
      <c r="E1160" s="53">
        <f t="shared" si="106"/>
        <v>0</v>
      </c>
      <c r="F1160" s="20" t="str">
        <f t="shared" si="107"/>
        <v> </v>
      </c>
      <c r="K1160" s="36">
        <v>21799</v>
      </c>
      <c r="L1160" s="36" t="s">
        <v>997</v>
      </c>
      <c r="M1160" s="19"/>
    </row>
    <row r="1161" ht="20.25" hidden="1" customHeight="1" spans="1:13">
      <c r="A1161" s="34">
        <v>2200101</v>
      </c>
      <c r="B1161" s="35" t="s">
        <v>100</v>
      </c>
      <c r="C1161" s="56">
        <f t="shared" ref="C1161:C1186" si="108">M1174</f>
        <v>0</v>
      </c>
      <c r="D1161" s="56"/>
      <c r="E1161" s="57">
        <f t="shared" si="106"/>
        <v>0</v>
      </c>
      <c r="F1161" s="27" t="str">
        <f t="shared" si="107"/>
        <v> </v>
      </c>
      <c r="K1161" s="58">
        <v>2179901</v>
      </c>
      <c r="L1161" s="59" t="s">
        <v>998</v>
      </c>
      <c r="M1161" s="60"/>
    </row>
    <row r="1162" ht="20.25" hidden="1" customHeight="1" spans="1:13">
      <c r="A1162" s="34">
        <v>2200102</v>
      </c>
      <c r="B1162" s="35" t="s">
        <v>101</v>
      </c>
      <c r="C1162" s="56">
        <f t="shared" si="108"/>
        <v>0</v>
      </c>
      <c r="D1162" s="56"/>
      <c r="E1162" s="57">
        <f t="shared" si="106"/>
        <v>0</v>
      </c>
      <c r="F1162" s="27" t="str">
        <f t="shared" si="107"/>
        <v> </v>
      </c>
      <c r="K1162" s="36">
        <v>219</v>
      </c>
      <c r="L1162" s="36" t="s">
        <v>999</v>
      </c>
      <c r="M1162" s="19"/>
    </row>
    <row r="1163" ht="20.25" hidden="1" customHeight="1" spans="1:13">
      <c r="A1163" s="34">
        <v>2200103</v>
      </c>
      <c r="B1163" s="35" t="s">
        <v>102</v>
      </c>
      <c r="C1163" s="56">
        <f t="shared" si="108"/>
        <v>0</v>
      </c>
      <c r="D1163" s="56"/>
      <c r="E1163" s="57">
        <f t="shared" si="106"/>
        <v>0</v>
      </c>
      <c r="F1163" s="27" t="str">
        <f t="shared" si="107"/>
        <v> </v>
      </c>
      <c r="K1163" s="58">
        <v>21901</v>
      </c>
      <c r="L1163" s="69" t="s">
        <v>1000</v>
      </c>
      <c r="M1163" s="60"/>
    </row>
    <row r="1164" ht="20.25" hidden="1" customHeight="1" spans="1:13">
      <c r="A1164" s="34">
        <v>2200104</v>
      </c>
      <c r="B1164" s="35" t="s">
        <v>1011</v>
      </c>
      <c r="C1164" s="56">
        <f t="shared" si="108"/>
        <v>0</v>
      </c>
      <c r="D1164" s="56"/>
      <c r="E1164" s="57">
        <f t="shared" si="106"/>
        <v>0</v>
      </c>
      <c r="F1164" s="27" t="str">
        <f t="shared" si="107"/>
        <v> </v>
      </c>
      <c r="K1164" s="58">
        <v>21902</v>
      </c>
      <c r="L1164" s="69" t="s">
        <v>1001</v>
      </c>
      <c r="M1164" s="60"/>
    </row>
    <row r="1165" ht="20.25" hidden="1" customHeight="1" spans="1:13">
      <c r="A1165" s="34">
        <v>2200106</v>
      </c>
      <c r="B1165" s="35" t="s">
        <v>1012</v>
      </c>
      <c r="C1165" s="56">
        <f t="shared" si="108"/>
        <v>0</v>
      </c>
      <c r="D1165" s="56"/>
      <c r="E1165" s="57">
        <f t="shared" si="106"/>
        <v>0</v>
      </c>
      <c r="F1165" s="27" t="str">
        <f t="shared" si="107"/>
        <v> </v>
      </c>
      <c r="K1165" s="58">
        <v>21903</v>
      </c>
      <c r="L1165" s="69" t="s">
        <v>1002</v>
      </c>
      <c r="M1165" s="60"/>
    </row>
    <row r="1166" ht="20.25" hidden="1" customHeight="1" spans="1:13">
      <c r="A1166" s="34">
        <v>2200107</v>
      </c>
      <c r="B1166" s="35" t="s">
        <v>1013</v>
      </c>
      <c r="C1166" s="56">
        <f t="shared" si="108"/>
        <v>0</v>
      </c>
      <c r="D1166" s="56"/>
      <c r="E1166" s="57">
        <f t="shared" si="106"/>
        <v>0</v>
      </c>
      <c r="F1166" s="27" t="str">
        <f t="shared" si="107"/>
        <v> </v>
      </c>
      <c r="K1166" s="58">
        <v>21904</v>
      </c>
      <c r="L1166" s="69" t="s">
        <v>1003</v>
      </c>
      <c r="M1166" s="60"/>
    </row>
    <row r="1167" ht="20.25" hidden="1" customHeight="1" spans="1:13">
      <c r="A1167" s="34">
        <v>2200108</v>
      </c>
      <c r="B1167" s="35" t="s">
        <v>1014</v>
      </c>
      <c r="C1167" s="56">
        <f t="shared" si="108"/>
        <v>0</v>
      </c>
      <c r="D1167" s="56"/>
      <c r="E1167" s="57">
        <f t="shared" si="106"/>
        <v>0</v>
      </c>
      <c r="F1167" s="27" t="str">
        <f t="shared" si="107"/>
        <v> </v>
      </c>
      <c r="K1167" s="58">
        <v>21905</v>
      </c>
      <c r="L1167" s="69" t="s">
        <v>1004</v>
      </c>
      <c r="M1167" s="60"/>
    </row>
    <row r="1168" ht="20.25" hidden="1" customHeight="1" spans="1:13">
      <c r="A1168" s="34">
        <v>2200109</v>
      </c>
      <c r="B1168" s="35" t="s">
        <v>1015</v>
      </c>
      <c r="C1168" s="56">
        <f t="shared" si="108"/>
        <v>0</v>
      </c>
      <c r="D1168" s="56"/>
      <c r="E1168" s="57">
        <f t="shared" si="106"/>
        <v>0</v>
      </c>
      <c r="F1168" s="27" t="str">
        <f t="shared" si="107"/>
        <v> </v>
      </c>
      <c r="K1168" s="58">
        <v>21906</v>
      </c>
      <c r="L1168" s="69" t="s">
        <v>1005</v>
      </c>
      <c r="M1168" s="60"/>
    </row>
    <row r="1169" ht="20.25" hidden="1" customHeight="1" spans="1:13">
      <c r="A1169" s="34">
        <v>2200112</v>
      </c>
      <c r="B1169" s="35" t="s">
        <v>1016</v>
      </c>
      <c r="C1169" s="56">
        <f t="shared" si="108"/>
        <v>0</v>
      </c>
      <c r="D1169" s="56"/>
      <c r="E1169" s="57">
        <f t="shared" si="106"/>
        <v>0</v>
      </c>
      <c r="F1169" s="27" t="str">
        <f t="shared" si="107"/>
        <v> </v>
      </c>
      <c r="K1169" s="58">
        <v>21907</v>
      </c>
      <c r="L1169" s="69" t="s">
        <v>1006</v>
      </c>
      <c r="M1169" s="60"/>
    </row>
    <row r="1170" ht="20.25" hidden="1" customHeight="1" spans="1:13">
      <c r="A1170" s="34">
        <v>2200113</v>
      </c>
      <c r="B1170" s="35" t="s">
        <v>1017</v>
      </c>
      <c r="C1170" s="56">
        <f t="shared" si="108"/>
        <v>0</v>
      </c>
      <c r="D1170" s="56"/>
      <c r="E1170" s="57">
        <f t="shared" si="106"/>
        <v>0</v>
      </c>
      <c r="F1170" s="27" t="str">
        <f t="shared" si="107"/>
        <v> </v>
      </c>
      <c r="K1170" s="58">
        <v>21908</v>
      </c>
      <c r="L1170" s="69" t="s">
        <v>1007</v>
      </c>
      <c r="M1170" s="60"/>
    </row>
    <row r="1171" ht="20.25" hidden="1" customHeight="1" spans="1:13">
      <c r="A1171" s="34">
        <v>2200114</v>
      </c>
      <c r="B1171" s="35" t="s">
        <v>1018</v>
      </c>
      <c r="C1171" s="56">
        <f t="shared" si="108"/>
        <v>0</v>
      </c>
      <c r="D1171" s="56"/>
      <c r="E1171" s="57">
        <f t="shared" si="106"/>
        <v>0</v>
      </c>
      <c r="F1171" s="27" t="str">
        <f t="shared" si="107"/>
        <v> </v>
      </c>
      <c r="K1171" s="58">
        <v>21999</v>
      </c>
      <c r="L1171" s="69" t="s">
        <v>1008</v>
      </c>
      <c r="M1171" s="60"/>
    </row>
    <row r="1172" ht="20.25" hidden="1" customHeight="1" spans="1:13">
      <c r="A1172" s="34">
        <v>2200115</v>
      </c>
      <c r="B1172" s="35" t="s">
        <v>1019</v>
      </c>
      <c r="C1172" s="56">
        <f t="shared" si="108"/>
        <v>0</v>
      </c>
      <c r="D1172" s="56"/>
      <c r="E1172" s="57">
        <f t="shared" si="106"/>
        <v>0</v>
      </c>
      <c r="F1172" s="27" t="str">
        <f t="shared" si="107"/>
        <v> </v>
      </c>
      <c r="K1172" s="36">
        <v>220</v>
      </c>
      <c r="L1172" s="36" t="s">
        <v>1009</v>
      </c>
      <c r="M1172" s="19"/>
    </row>
    <row r="1173" ht="20.25" hidden="1" customHeight="1" spans="1:13">
      <c r="A1173" s="34">
        <v>2200116</v>
      </c>
      <c r="B1173" s="35" t="s">
        <v>1020</v>
      </c>
      <c r="C1173" s="56">
        <f t="shared" si="108"/>
        <v>0</v>
      </c>
      <c r="D1173" s="56"/>
      <c r="E1173" s="57">
        <f t="shared" si="106"/>
        <v>0</v>
      </c>
      <c r="F1173" s="27" t="str">
        <f t="shared" si="107"/>
        <v> </v>
      </c>
      <c r="K1173" s="36">
        <v>22001</v>
      </c>
      <c r="L1173" s="36" t="s">
        <v>1010</v>
      </c>
      <c r="M1173" s="19"/>
    </row>
    <row r="1174" ht="20.25" hidden="1" customHeight="1" spans="1:13">
      <c r="A1174" s="34">
        <v>2200119</v>
      </c>
      <c r="B1174" s="35" t="s">
        <v>1021</v>
      </c>
      <c r="C1174" s="56">
        <f t="shared" si="108"/>
        <v>0</v>
      </c>
      <c r="D1174" s="56"/>
      <c r="E1174" s="57">
        <f t="shared" si="106"/>
        <v>0</v>
      </c>
      <c r="F1174" s="27" t="str">
        <f t="shared" si="107"/>
        <v> </v>
      </c>
      <c r="K1174" s="58">
        <v>2200101</v>
      </c>
      <c r="L1174" s="59" t="s">
        <v>100</v>
      </c>
      <c r="M1174" s="60"/>
    </row>
    <row r="1175" ht="20.25" hidden="1" customHeight="1" spans="1:13">
      <c r="A1175" s="34">
        <v>2200120</v>
      </c>
      <c r="B1175" s="35" t="s">
        <v>1022</v>
      </c>
      <c r="C1175" s="56">
        <f t="shared" si="108"/>
        <v>0</v>
      </c>
      <c r="D1175" s="56"/>
      <c r="E1175" s="57">
        <f t="shared" si="106"/>
        <v>0</v>
      </c>
      <c r="F1175" s="27" t="str">
        <f t="shared" si="107"/>
        <v> </v>
      </c>
      <c r="K1175" s="58">
        <v>2200102</v>
      </c>
      <c r="L1175" s="59" t="s">
        <v>101</v>
      </c>
      <c r="M1175" s="60"/>
    </row>
    <row r="1176" ht="20.25" hidden="1" customHeight="1" spans="1:13">
      <c r="A1176" s="34">
        <v>2200121</v>
      </c>
      <c r="B1176" s="35" t="s">
        <v>1023</v>
      </c>
      <c r="C1176" s="56">
        <f t="shared" si="108"/>
        <v>0</v>
      </c>
      <c r="D1176" s="56"/>
      <c r="E1176" s="57">
        <f t="shared" si="106"/>
        <v>0</v>
      </c>
      <c r="F1176" s="27" t="str">
        <f t="shared" si="107"/>
        <v> </v>
      </c>
      <c r="K1176" s="58">
        <v>2200103</v>
      </c>
      <c r="L1176" s="59" t="s">
        <v>102</v>
      </c>
      <c r="M1176" s="60"/>
    </row>
    <row r="1177" ht="20.25" hidden="1" customHeight="1" spans="1:13">
      <c r="A1177" s="34">
        <v>2200122</v>
      </c>
      <c r="B1177" s="35" t="s">
        <v>1024</v>
      </c>
      <c r="C1177" s="56">
        <f t="shared" si="108"/>
        <v>0</v>
      </c>
      <c r="D1177" s="56"/>
      <c r="E1177" s="57">
        <f t="shared" si="106"/>
        <v>0</v>
      </c>
      <c r="F1177" s="27" t="str">
        <f t="shared" si="107"/>
        <v> </v>
      </c>
      <c r="K1177" s="58">
        <v>2200104</v>
      </c>
      <c r="L1177" s="59" t="s">
        <v>1011</v>
      </c>
      <c r="M1177" s="60"/>
    </row>
    <row r="1178" ht="20.25" hidden="1" customHeight="1" spans="1:13">
      <c r="A1178" s="34">
        <v>2200123</v>
      </c>
      <c r="B1178" s="35" t="s">
        <v>1025</v>
      </c>
      <c r="C1178" s="56">
        <f t="shared" si="108"/>
        <v>0</v>
      </c>
      <c r="D1178" s="56"/>
      <c r="E1178" s="57">
        <f t="shared" si="106"/>
        <v>0</v>
      </c>
      <c r="F1178" s="27" t="str">
        <f t="shared" si="107"/>
        <v> </v>
      </c>
      <c r="K1178" s="58">
        <v>2200106</v>
      </c>
      <c r="L1178" s="59" t="s">
        <v>1012</v>
      </c>
      <c r="M1178" s="60"/>
    </row>
    <row r="1179" ht="20.25" hidden="1" customHeight="1" spans="1:13">
      <c r="A1179" s="34">
        <v>2200124</v>
      </c>
      <c r="B1179" s="35" t="s">
        <v>1026</v>
      </c>
      <c r="C1179" s="56">
        <f t="shared" si="108"/>
        <v>0</v>
      </c>
      <c r="D1179" s="56"/>
      <c r="E1179" s="57">
        <f t="shared" si="106"/>
        <v>0</v>
      </c>
      <c r="F1179" s="27" t="str">
        <f t="shared" si="107"/>
        <v> </v>
      </c>
      <c r="K1179" s="58">
        <v>2200107</v>
      </c>
      <c r="L1179" s="59" t="s">
        <v>1013</v>
      </c>
      <c r="M1179" s="60"/>
    </row>
    <row r="1180" ht="20.25" hidden="1" customHeight="1" spans="1:13">
      <c r="A1180" s="34">
        <v>2200125</v>
      </c>
      <c r="B1180" s="35" t="s">
        <v>1027</v>
      </c>
      <c r="C1180" s="56">
        <f t="shared" si="108"/>
        <v>0</v>
      </c>
      <c r="D1180" s="56"/>
      <c r="E1180" s="57">
        <f t="shared" si="106"/>
        <v>0</v>
      </c>
      <c r="F1180" s="27" t="str">
        <f t="shared" si="107"/>
        <v> </v>
      </c>
      <c r="K1180" s="58">
        <v>2200108</v>
      </c>
      <c r="L1180" s="59" t="s">
        <v>1014</v>
      </c>
      <c r="M1180" s="60"/>
    </row>
    <row r="1181" ht="20.25" hidden="1" customHeight="1" spans="1:13">
      <c r="A1181" s="34">
        <v>2200126</v>
      </c>
      <c r="B1181" s="35" t="s">
        <v>1028</v>
      </c>
      <c r="C1181" s="56">
        <f t="shared" si="108"/>
        <v>0</v>
      </c>
      <c r="D1181" s="56"/>
      <c r="E1181" s="57">
        <f t="shared" si="106"/>
        <v>0</v>
      </c>
      <c r="F1181" s="27" t="str">
        <f t="shared" si="107"/>
        <v> </v>
      </c>
      <c r="K1181" s="58">
        <v>2200109</v>
      </c>
      <c r="L1181" s="59" t="s">
        <v>1015</v>
      </c>
      <c r="M1181" s="60"/>
    </row>
    <row r="1182" ht="20.25" hidden="1" customHeight="1" spans="1:13">
      <c r="A1182" s="34">
        <v>2200127</v>
      </c>
      <c r="B1182" s="35" t="s">
        <v>1029</v>
      </c>
      <c r="C1182" s="56">
        <f t="shared" si="108"/>
        <v>0</v>
      </c>
      <c r="D1182" s="56"/>
      <c r="E1182" s="57">
        <f t="shared" si="106"/>
        <v>0</v>
      </c>
      <c r="F1182" s="27" t="str">
        <f t="shared" si="107"/>
        <v> </v>
      </c>
      <c r="K1182" s="58">
        <v>2200112</v>
      </c>
      <c r="L1182" s="59" t="s">
        <v>1016</v>
      </c>
      <c r="M1182" s="60"/>
    </row>
    <row r="1183" ht="20.25" hidden="1" customHeight="1" spans="1:13">
      <c r="A1183" s="34">
        <v>2200128</v>
      </c>
      <c r="B1183" s="35" t="s">
        <v>1030</v>
      </c>
      <c r="C1183" s="56">
        <f t="shared" si="108"/>
        <v>0</v>
      </c>
      <c r="D1183" s="56"/>
      <c r="E1183" s="57">
        <f t="shared" si="106"/>
        <v>0</v>
      </c>
      <c r="F1183" s="27" t="str">
        <f t="shared" si="107"/>
        <v> </v>
      </c>
      <c r="K1183" s="58">
        <v>2200113</v>
      </c>
      <c r="L1183" s="59" t="s">
        <v>1017</v>
      </c>
      <c r="M1183" s="60"/>
    </row>
    <row r="1184" ht="20.25" hidden="1" customHeight="1" spans="1:13">
      <c r="A1184" s="34">
        <v>2200129</v>
      </c>
      <c r="B1184" s="35" t="s">
        <v>1031</v>
      </c>
      <c r="C1184" s="56">
        <f t="shared" si="108"/>
        <v>0</v>
      </c>
      <c r="D1184" s="56"/>
      <c r="E1184" s="57">
        <f t="shared" si="106"/>
        <v>0</v>
      </c>
      <c r="F1184" s="27" t="str">
        <f t="shared" si="107"/>
        <v> </v>
      </c>
      <c r="K1184" s="58">
        <v>2200114</v>
      </c>
      <c r="L1184" s="59" t="s">
        <v>1018</v>
      </c>
      <c r="M1184" s="60"/>
    </row>
    <row r="1185" ht="20.25" hidden="1" customHeight="1" spans="1:13">
      <c r="A1185" s="34">
        <v>2200150</v>
      </c>
      <c r="B1185" s="35" t="s">
        <v>109</v>
      </c>
      <c r="C1185" s="56">
        <f t="shared" si="108"/>
        <v>0</v>
      </c>
      <c r="D1185" s="56"/>
      <c r="E1185" s="57">
        <f t="shared" si="106"/>
        <v>0</v>
      </c>
      <c r="F1185" s="27" t="str">
        <f t="shared" si="107"/>
        <v> </v>
      </c>
      <c r="K1185" s="58">
        <v>2200115</v>
      </c>
      <c r="L1185" s="59" t="s">
        <v>1019</v>
      </c>
      <c r="M1185" s="60"/>
    </row>
    <row r="1186" ht="20.25" hidden="1" customHeight="1" spans="1:13">
      <c r="A1186" s="34">
        <v>2200199</v>
      </c>
      <c r="B1186" s="35" t="s">
        <v>1032</v>
      </c>
      <c r="C1186" s="56">
        <f t="shared" si="108"/>
        <v>0</v>
      </c>
      <c r="D1186" s="56"/>
      <c r="E1186" s="57">
        <f t="shared" si="106"/>
        <v>0</v>
      </c>
      <c r="F1186" s="27" t="str">
        <f t="shared" si="107"/>
        <v> </v>
      </c>
      <c r="K1186" s="58">
        <v>2200116</v>
      </c>
      <c r="L1186" s="59" t="s">
        <v>1020</v>
      </c>
      <c r="M1186" s="60"/>
    </row>
    <row r="1187" ht="20.25" hidden="1" customHeight="1" spans="1:13">
      <c r="A1187" s="36">
        <v>22005</v>
      </c>
      <c r="B1187" s="36" t="s">
        <v>1033</v>
      </c>
      <c r="C1187" s="55">
        <f>SUM(C1188:C1201)</f>
        <v>0</v>
      </c>
      <c r="D1187" s="55">
        <f>SUM(D1188:D1201)</f>
        <v>0</v>
      </c>
      <c r="E1187" s="53">
        <f t="shared" si="106"/>
        <v>0</v>
      </c>
      <c r="F1187" s="20" t="str">
        <f t="shared" si="107"/>
        <v> </v>
      </c>
      <c r="K1187" s="58">
        <v>2200119</v>
      </c>
      <c r="L1187" s="59" t="s">
        <v>1021</v>
      </c>
      <c r="M1187" s="60"/>
    </row>
    <row r="1188" ht="20.25" hidden="1" customHeight="1" spans="1:13">
      <c r="A1188" s="34">
        <v>2200501</v>
      </c>
      <c r="B1188" s="35" t="s">
        <v>100</v>
      </c>
      <c r="C1188" s="61">
        <f t="shared" ref="C1188:C1201" si="109">M1201</f>
        <v>0</v>
      </c>
      <c r="D1188" s="61"/>
      <c r="E1188" s="57">
        <f t="shared" si="106"/>
        <v>0</v>
      </c>
      <c r="F1188" s="27" t="str">
        <f t="shared" si="107"/>
        <v> </v>
      </c>
      <c r="K1188" s="58">
        <v>2200120</v>
      </c>
      <c r="L1188" s="59" t="s">
        <v>1022</v>
      </c>
      <c r="M1188" s="60"/>
    </row>
    <row r="1189" ht="20.25" hidden="1" customHeight="1" spans="1:13">
      <c r="A1189" s="34">
        <v>2200502</v>
      </c>
      <c r="B1189" s="35" t="s">
        <v>101</v>
      </c>
      <c r="C1189" s="61">
        <f t="shared" si="109"/>
        <v>0</v>
      </c>
      <c r="D1189" s="61"/>
      <c r="E1189" s="57">
        <f t="shared" si="106"/>
        <v>0</v>
      </c>
      <c r="F1189" s="27" t="str">
        <f t="shared" si="107"/>
        <v> </v>
      </c>
      <c r="K1189" s="58">
        <v>2200121</v>
      </c>
      <c r="L1189" s="59" t="s">
        <v>1023</v>
      </c>
      <c r="M1189" s="60"/>
    </row>
    <row r="1190" ht="20.25" hidden="1" customHeight="1" spans="1:13">
      <c r="A1190" s="34">
        <v>2200503</v>
      </c>
      <c r="B1190" s="35" t="s">
        <v>102</v>
      </c>
      <c r="C1190" s="61">
        <f t="shared" si="109"/>
        <v>0</v>
      </c>
      <c r="D1190" s="61"/>
      <c r="E1190" s="57">
        <f t="shared" si="106"/>
        <v>0</v>
      </c>
      <c r="F1190" s="27" t="str">
        <f t="shared" si="107"/>
        <v> </v>
      </c>
      <c r="K1190" s="58">
        <v>2200122</v>
      </c>
      <c r="L1190" s="59" t="s">
        <v>1024</v>
      </c>
      <c r="M1190" s="60"/>
    </row>
    <row r="1191" ht="20.25" hidden="1" customHeight="1" spans="1:13">
      <c r="A1191" s="34">
        <v>2200504</v>
      </c>
      <c r="B1191" s="35" t="s">
        <v>1034</v>
      </c>
      <c r="C1191" s="61">
        <f t="shared" si="109"/>
        <v>0</v>
      </c>
      <c r="D1191" s="61"/>
      <c r="E1191" s="57">
        <f t="shared" si="106"/>
        <v>0</v>
      </c>
      <c r="F1191" s="27" t="str">
        <f t="shared" si="107"/>
        <v> </v>
      </c>
      <c r="K1191" s="58">
        <v>2200123</v>
      </c>
      <c r="L1191" s="59" t="s">
        <v>1025</v>
      </c>
      <c r="M1191" s="60"/>
    </row>
    <row r="1192" ht="20.25" hidden="1" customHeight="1" spans="1:13">
      <c r="A1192" s="34">
        <v>2200506</v>
      </c>
      <c r="B1192" s="35" t="s">
        <v>1035</v>
      </c>
      <c r="C1192" s="61">
        <f t="shared" si="109"/>
        <v>0</v>
      </c>
      <c r="D1192" s="61"/>
      <c r="E1192" s="57">
        <f t="shared" si="106"/>
        <v>0</v>
      </c>
      <c r="F1192" s="27" t="str">
        <f t="shared" si="107"/>
        <v> </v>
      </c>
      <c r="K1192" s="58">
        <v>2200124</v>
      </c>
      <c r="L1192" s="59" t="s">
        <v>1026</v>
      </c>
      <c r="M1192" s="60"/>
    </row>
    <row r="1193" ht="20.25" hidden="1" customHeight="1" spans="1:13">
      <c r="A1193" s="34">
        <v>2200507</v>
      </c>
      <c r="B1193" s="35" t="s">
        <v>1036</v>
      </c>
      <c r="C1193" s="61">
        <f t="shared" si="109"/>
        <v>0</v>
      </c>
      <c r="D1193" s="61"/>
      <c r="E1193" s="57">
        <f t="shared" si="106"/>
        <v>0</v>
      </c>
      <c r="F1193" s="27" t="str">
        <f t="shared" si="107"/>
        <v> </v>
      </c>
      <c r="K1193" s="58">
        <v>2200125</v>
      </c>
      <c r="L1193" s="59" t="s">
        <v>1027</v>
      </c>
      <c r="M1193" s="60"/>
    </row>
    <row r="1194" ht="20.25" hidden="1" customHeight="1" spans="1:13">
      <c r="A1194" s="34">
        <v>2200508</v>
      </c>
      <c r="B1194" s="35" t="s">
        <v>1037</v>
      </c>
      <c r="C1194" s="61">
        <f t="shared" si="109"/>
        <v>0</v>
      </c>
      <c r="D1194" s="61"/>
      <c r="E1194" s="57">
        <f t="shared" si="106"/>
        <v>0</v>
      </c>
      <c r="F1194" s="27" t="str">
        <f t="shared" si="107"/>
        <v> </v>
      </c>
      <c r="K1194" s="58">
        <v>2200126</v>
      </c>
      <c r="L1194" s="59" t="s">
        <v>1028</v>
      </c>
      <c r="M1194" s="60"/>
    </row>
    <row r="1195" ht="20.25" hidden="1" customHeight="1" spans="1:13">
      <c r="A1195" s="34">
        <v>2200509</v>
      </c>
      <c r="B1195" s="35" t="s">
        <v>1038</v>
      </c>
      <c r="C1195" s="61">
        <f t="shared" si="109"/>
        <v>0</v>
      </c>
      <c r="D1195" s="61"/>
      <c r="E1195" s="57">
        <f t="shared" si="106"/>
        <v>0</v>
      </c>
      <c r="F1195" s="27" t="str">
        <f t="shared" si="107"/>
        <v> </v>
      </c>
      <c r="K1195" s="58">
        <v>2200127</v>
      </c>
      <c r="L1195" s="59" t="s">
        <v>1029</v>
      </c>
      <c r="M1195" s="60"/>
    </row>
    <row r="1196" ht="20.25" hidden="1" customHeight="1" spans="1:13">
      <c r="A1196" s="34">
        <v>2200510</v>
      </c>
      <c r="B1196" s="35" t="s">
        <v>1039</v>
      </c>
      <c r="C1196" s="61">
        <f t="shared" si="109"/>
        <v>0</v>
      </c>
      <c r="D1196" s="61"/>
      <c r="E1196" s="57">
        <f t="shared" si="106"/>
        <v>0</v>
      </c>
      <c r="F1196" s="27" t="str">
        <f t="shared" si="107"/>
        <v> </v>
      </c>
      <c r="K1196" s="58">
        <v>2200128</v>
      </c>
      <c r="L1196" s="59" t="s">
        <v>1030</v>
      </c>
      <c r="M1196" s="60"/>
    </row>
    <row r="1197" ht="20.25" hidden="1" customHeight="1" spans="1:13">
      <c r="A1197" s="34">
        <v>2200511</v>
      </c>
      <c r="B1197" s="35" t="s">
        <v>1040</v>
      </c>
      <c r="C1197" s="61">
        <f t="shared" si="109"/>
        <v>0</v>
      </c>
      <c r="D1197" s="61"/>
      <c r="E1197" s="57">
        <f t="shared" si="106"/>
        <v>0</v>
      </c>
      <c r="F1197" s="27" t="str">
        <f t="shared" si="107"/>
        <v> </v>
      </c>
      <c r="K1197" s="58">
        <v>2200129</v>
      </c>
      <c r="L1197" s="59" t="s">
        <v>1031</v>
      </c>
      <c r="M1197" s="60"/>
    </row>
    <row r="1198" ht="20.25" hidden="1" customHeight="1" spans="1:13">
      <c r="A1198" s="34">
        <v>2200512</v>
      </c>
      <c r="B1198" s="35" t="s">
        <v>1041</v>
      </c>
      <c r="C1198" s="61">
        <f t="shared" si="109"/>
        <v>0</v>
      </c>
      <c r="D1198" s="61"/>
      <c r="E1198" s="57">
        <f t="shared" si="106"/>
        <v>0</v>
      </c>
      <c r="F1198" s="27" t="str">
        <f t="shared" si="107"/>
        <v> </v>
      </c>
      <c r="K1198" s="58">
        <v>2200150</v>
      </c>
      <c r="L1198" s="59" t="s">
        <v>109</v>
      </c>
      <c r="M1198" s="60"/>
    </row>
    <row r="1199" ht="20.25" hidden="1" customHeight="1" spans="1:13">
      <c r="A1199" s="34">
        <v>2200513</v>
      </c>
      <c r="B1199" s="35" t="s">
        <v>1042</v>
      </c>
      <c r="C1199" s="61">
        <f t="shared" si="109"/>
        <v>0</v>
      </c>
      <c r="D1199" s="61"/>
      <c r="E1199" s="57">
        <f t="shared" si="106"/>
        <v>0</v>
      </c>
      <c r="F1199" s="27" t="str">
        <f t="shared" si="107"/>
        <v> </v>
      </c>
      <c r="K1199" s="58">
        <v>2200199</v>
      </c>
      <c r="L1199" s="59" t="s">
        <v>1032</v>
      </c>
      <c r="M1199" s="60"/>
    </row>
    <row r="1200" ht="20.25" hidden="1" customHeight="1" spans="1:13">
      <c r="A1200" s="34">
        <v>2200514</v>
      </c>
      <c r="B1200" s="35" t="s">
        <v>1043</v>
      </c>
      <c r="C1200" s="61">
        <f t="shared" si="109"/>
        <v>0</v>
      </c>
      <c r="D1200" s="61"/>
      <c r="E1200" s="57">
        <f t="shared" si="106"/>
        <v>0</v>
      </c>
      <c r="F1200" s="27" t="str">
        <f t="shared" si="107"/>
        <v> </v>
      </c>
      <c r="K1200" s="36">
        <v>22005</v>
      </c>
      <c r="L1200" s="36" t="s">
        <v>1033</v>
      </c>
      <c r="M1200" s="19"/>
    </row>
    <row r="1201" ht="20.25" hidden="1" customHeight="1" spans="1:13">
      <c r="A1201" s="34">
        <v>2200599</v>
      </c>
      <c r="B1201" s="35" t="s">
        <v>1044</v>
      </c>
      <c r="C1201" s="61">
        <f t="shared" si="109"/>
        <v>0</v>
      </c>
      <c r="D1201" s="61"/>
      <c r="E1201" s="57">
        <f t="shared" si="106"/>
        <v>0</v>
      </c>
      <c r="F1201" s="27" t="str">
        <f t="shared" si="107"/>
        <v> </v>
      </c>
      <c r="K1201" s="58">
        <v>2200501</v>
      </c>
      <c r="L1201" s="59" t="s">
        <v>100</v>
      </c>
      <c r="M1201" s="60"/>
    </row>
    <row r="1202" ht="20.25" hidden="1" customHeight="1" spans="1:13">
      <c r="A1202" s="36">
        <v>22099</v>
      </c>
      <c r="B1202" s="36" t="s">
        <v>1045</v>
      </c>
      <c r="C1202" s="62">
        <f>C1203</f>
        <v>0</v>
      </c>
      <c r="D1202" s="62">
        <f>D1203</f>
        <v>0</v>
      </c>
      <c r="E1202" s="53">
        <f t="shared" si="106"/>
        <v>0</v>
      </c>
      <c r="F1202" s="20" t="str">
        <f t="shared" si="107"/>
        <v> </v>
      </c>
      <c r="K1202" s="58">
        <v>2200502</v>
      </c>
      <c r="L1202" s="59" t="s">
        <v>101</v>
      </c>
      <c r="M1202" s="60"/>
    </row>
    <row r="1203" s="40" customFormat="1" ht="20.25" hidden="1" customHeight="1" spans="1:13">
      <c r="A1203" s="63">
        <v>2209999</v>
      </c>
      <c r="B1203" s="64" t="s">
        <v>1046</v>
      </c>
      <c r="C1203" s="61">
        <f>M1216</f>
        <v>0</v>
      </c>
      <c r="D1203" s="61"/>
      <c r="E1203" s="57">
        <f t="shared" si="106"/>
        <v>0</v>
      </c>
      <c r="F1203" s="27" t="str">
        <f t="shared" si="107"/>
        <v> </v>
      </c>
      <c r="I1203" s="65"/>
      <c r="K1203" s="66">
        <v>2200503</v>
      </c>
      <c r="L1203" s="67" t="s">
        <v>102</v>
      </c>
      <c r="M1203" s="60"/>
    </row>
    <row r="1204" ht="20.25" customHeight="1" spans="1:13">
      <c r="A1204" s="36">
        <v>221</v>
      </c>
      <c r="B1204" s="36" t="s">
        <v>1047</v>
      </c>
      <c r="C1204" s="55">
        <f>C1205+C1216+C1222</f>
        <v>158</v>
      </c>
      <c r="D1204" s="55">
        <f>D1205+D1216+D1222</f>
        <v>173</v>
      </c>
      <c r="E1204" s="53">
        <f t="shared" si="106"/>
        <v>15</v>
      </c>
      <c r="F1204" s="20">
        <f t="shared" si="107"/>
        <v>9.49367088607595</v>
      </c>
      <c r="K1204" s="58">
        <v>2200504</v>
      </c>
      <c r="L1204" s="59" t="s">
        <v>1034</v>
      </c>
      <c r="M1204" s="60"/>
    </row>
    <row r="1205" ht="20.25" hidden="1" customHeight="1" spans="1:13">
      <c r="A1205" s="36">
        <v>22101</v>
      </c>
      <c r="B1205" s="36" t="s">
        <v>1048</v>
      </c>
      <c r="C1205" s="55">
        <f>SUM(C1206:C1215)</f>
        <v>0</v>
      </c>
      <c r="D1205" s="55">
        <f>SUM(D1206:D1215)</f>
        <v>0</v>
      </c>
      <c r="E1205" s="53">
        <f t="shared" si="106"/>
        <v>0</v>
      </c>
      <c r="F1205" s="20" t="str">
        <f t="shared" si="107"/>
        <v> </v>
      </c>
      <c r="K1205" s="58">
        <v>2200506</v>
      </c>
      <c r="L1205" s="59" t="s">
        <v>1035</v>
      </c>
      <c r="M1205" s="60"/>
    </row>
    <row r="1206" ht="20.25" hidden="1" customHeight="1" spans="1:13">
      <c r="A1206" s="34">
        <v>2210101</v>
      </c>
      <c r="B1206" s="35" t="s">
        <v>1049</v>
      </c>
      <c r="C1206" s="61">
        <f t="shared" ref="C1206:C1215" si="110">M1219</f>
        <v>0</v>
      </c>
      <c r="D1206" s="61"/>
      <c r="E1206" s="57">
        <f t="shared" si="106"/>
        <v>0</v>
      </c>
      <c r="F1206" s="27" t="str">
        <f t="shared" si="107"/>
        <v> </v>
      </c>
      <c r="K1206" s="58">
        <v>2200507</v>
      </c>
      <c r="L1206" s="59" t="s">
        <v>1036</v>
      </c>
      <c r="M1206" s="60"/>
    </row>
    <row r="1207" ht="20.25" hidden="1" customHeight="1" spans="1:13">
      <c r="A1207" s="34">
        <v>2210102</v>
      </c>
      <c r="B1207" s="35" t="s">
        <v>1050</v>
      </c>
      <c r="C1207" s="61">
        <f t="shared" si="110"/>
        <v>0</v>
      </c>
      <c r="D1207" s="61"/>
      <c r="E1207" s="57">
        <f t="shared" si="106"/>
        <v>0</v>
      </c>
      <c r="F1207" s="27" t="str">
        <f t="shared" si="107"/>
        <v> </v>
      </c>
      <c r="K1207" s="58">
        <v>2200508</v>
      </c>
      <c r="L1207" s="59" t="s">
        <v>1037</v>
      </c>
      <c r="M1207" s="60"/>
    </row>
    <row r="1208" ht="20.25" hidden="1" customHeight="1" spans="1:13">
      <c r="A1208" s="34">
        <v>2210103</v>
      </c>
      <c r="B1208" s="35" t="s">
        <v>1051</v>
      </c>
      <c r="C1208" s="61">
        <f t="shared" si="110"/>
        <v>0</v>
      </c>
      <c r="D1208" s="61"/>
      <c r="E1208" s="57">
        <f t="shared" si="106"/>
        <v>0</v>
      </c>
      <c r="F1208" s="27" t="str">
        <f t="shared" si="107"/>
        <v> </v>
      </c>
      <c r="K1208" s="58">
        <v>2200509</v>
      </c>
      <c r="L1208" s="59" t="s">
        <v>1038</v>
      </c>
      <c r="M1208" s="60"/>
    </row>
    <row r="1209" ht="20.25" hidden="1" customHeight="1" spans="1:13">
      <c r="A1209" s="34">
        <v>2210104</v>
      </c>
      <c r="B1209" s="35" t="s">
        <v>1052</v>
      </c>
      <c r="C1209" s="61">
        <f t="shared" si="110"/>
        <v>0</v>
      </c>
      <c r="D1209" s="61"/>
      <c r="E1209" s="57">
        <f t="shared" si="106"/>
        <v>0</v>
      </c>
      <c r="F1209" s="27" t="str">
        <f t="shared" si="107"/>
        <v> </v>
      </c>
      <c r="K1209" s="58">
        <v>2200510</v>
      </c>
      <c r="L1209" s="59" t="s">
        <v>1039</v>
      </c>
      <c r="M1209" s="60"/>
    </row>
    <row r="1210" ht="20.25" hidden="1" customHeight="1" spans="1:13">
      <c r="A1210" s="34">
        <v>2210105</v>
      </c>
      <c r="B1210" s="35" t="s">
        <v>1053</v>
      </c>
      <c r="C1210" s="61">
        <f t="shared" si="110"/>
        <v>0</v>
      </c>
      <c r="D1210" s="61"/>
      <c r="E1210" s="57">
        <f t="shared" si="106"/>
        <v>0</v>
      </c>
      <c r="F1210" s="27" t="str">
        <f t="shared" si="107"/>
        <v> </v>
      </c>
      <c r="K1210" s="58">
        <v>2200511</v>
      </c>
      <c r="L1210" s="59" t="s">
        <v>1040</v>
      </c>
      <c r="M1210" s="60"/>
    </row>
    <row r="1211" ht="20.25" hidden="1" customHeight="1" spans="1:13">
      <c r="A1211" s="34">
        <v>2210106</v>
      </c>
      <c r="B1211" s="35" t="s">
        <v>1054</v>
      </c>
      <c r="C1211" s="61">
        <f t="shared" si="110"/>
        <v>0</v>
      </c>
      <c r="D1211" s="61"/>
      <c r="E1211" s="57">
        <f t="shared" si="106"/>
        <v>0</v>
      </c>
      <c r="F1211" s="27" t="str">
        <f t="shared" si="107"/>
        <v> </v>
      </c>
      <c r="K1211" s="58">
        <v>2200512</v>
      </c>
      <c r="L1211" s="59" t="s">
        <v>1041</v>
      </c>
      <c r="M1211" s="60"/>
    </row>
    <row r="1212" ht="20.25" hidden="1" customHeight="1" spans="1:13">
      <c r="A1212" s="34">
        <v>2210107</v>
      </c>
      <c r="B1212" s="35" t="s">
        <v>1055</v>
      </c>
      <c r="C1212" s="61">
        <f t="shared" si="110"/>
        <v>0</v>
      </c>
      <c r="D1212" s="61"/>
      <c r="E1212" s="57">
        <f t="shared" si="106"/>
        <v>0</v>
      </c>
      <c r="F1212" s="27" t="str">
        <f t="shared" si="107"/>
        <v> </v>
      </c>
      <c r="K1212" s="58">
        <v>2200513</v>
      </c>
      <c r="L1212" s="59" t="s">
        <v>1042</v>
      </c>
      <c r="M1212" s="60"/>
    </row>
    <row r="1213" ht="20.25" hidden="1" customHeight="1" spans="1:13">
      <c r="A1213" s="34">
        <v>2210108</v>
      </c>
      <c r="B1213" s="35" t="s">
        <v>1056</v>
      </c>
      <c r="C1213" s="61">
        <f t="shared" si="110"/>
        <v>0</v>
      </c>
      <c r="D1213" s="61"/>
      <c r="E1213" s="57">
        <f t="shared" si="106"/>
        <v>0</v>
      </c>
      <c r="F1213" s="27" t="str">
        <f t="shared" si="107"/>
        <v> </v>
      </c>
      <c r="K1213" s="58">
        <v>2200514</v>
      </c>
      <c r="L1213" s="59" t="s">
        <v>1043</v>
      </c>
      <c r="M1213" s="60"/>
    </row>
    <row r="1214" ht="20.25" hidden="1" customHeight="1" spans="1:13">
      <c r="A1214" s="34">
        <v>2210109</v>
      </c>
      <c r="B1214" s="35" t="s">
        <v>1057</v>
      </c>
      <c r="C1214" s="61">
        <f t="shared" si="110"/>
        <v>0</v>
      </c>
      <c r="D1214" s="61"/>
      <c r="E1214" s="57">
        <f t="shared" si="106"/>
        <v>0</v>
      </c>
      <c r="F1214" s="27" t="str">
        <f t="shared" si="107"/>
        <v> </v>
      </c>
      <c r="K1214" s="58">
        <v>2200599</v>
      </c>
      <c r="L1214" s="59" t="s">
        <v>1044</v>
      </c>
      <c r="M1214" s="60"/>
    </row>
    <row r="1215" ht="20.25" hidden="1" customHeight="1" spans="1:13">
      <c r="A1215" s="34">
        <v>2210199</v>
      </c>
      <c r="B1215" s="35" t="s">
        <v>1058</v>
      </c>
      <c r="C1215" s="61">
        <f t="shared" si="110"/>
        <v>0</v>
      </c>
      <c r="D1215" s="61"/>
      <c r="E1215" s="57">
        <f t="shared" si="106"/>
        <v>0</v>
      </c>
      <c r="F1215" s="27" t="str">
        <f t="shared" si="107"/>
        <v> </v>
      </c>
      <c r="K1215" s="36">
        <v>22099</v>
      </c>
      <c r="L1215" s="36" t="s">
        <v>1045</v>
      </c>
      <c r="M1215" s="19"/>
    </row>
    <row r="1216" ht="20.25" customHeight="1" spans="1:13">
      <c r="A1216" s="36">
        <v>22102</v>
      </c>
      <c r="B1216" s="36" t="s">
        <v>1059</v>
      </c>
      <c r="C1216" s="55">
        <f>C1217+C1220+C1221</f>
        <v>158</v>
      </c>
      <c r="D1216" s="55">
        <f>D1217+D1220+D1221</f>
        <v>173</v>
      </c>
      <c r="E1216" s="53">
        <f t="shared" si="106"/>
        <v>15</v>
      </c>
      <c r="F1216" s="20">
        <f t="shared" si="107"/>
        <v>9.49367088607595</v>
      </c>
      <c r="K1216" s="58">
        <v>2209901</v>
      </c>
      <c r="L1216" s="59" t="s">
        <v>1046</v>
      </c>
      <c r="M1216" s="60"/>
    </row>
    <row r="1217" ht="20.25" customHeight="1" spans="1:13">
      <c r="A1217" s="34">
        <v>2210201</v>
      </c>
      <c r="B1217" s="35" t="s">
        <v>1060</v>
      </c>
      <c r="C1217" s="56">
        <v>158</v>
      </c>
      <c r="D1217" s="56">
        <f>D1218+D1219</f>
        <v>173</v>
      </c>
      <c r="E1217" s="57">
        <f t="shared" si="106"/>
        <v>15</v>
      </c>
      <c r="F1217" s="27">
        <f t="shared" si="107"/>
        <v>9.49367088607595</v>
      </c>
      <c r="K1217" s="36">
        <v>221</v>
      </c>
      <c r="L1217" s="36" t="s">
        <v>1047</v>
      </c>
      <c r="M1217" s="19"/>
    </row>
    <row r="1218" ht="20.25" customHeight="1" spans="1:13">
      <c r="A1218" s="34">
        <v>221020101</v>
      </c>
      <c r="B1218" s="35" t="s">
        <v>1061</v>
      </c>
      <c r="C1218" s="56">
        <v>158</v>
      </c>
      <c r="D1218" s="56">
        <v>173</v>
      </c>
      <c r="E1218" s="57">
        <f t="shared" si="106"/>
        <v>15</v>
      </c>
      <c r="F1218" s="27">
        <f t="shared" si="107"/>
        <v>9.49367088607595</v>
      </c>
      <c r="K1218" s="36">
        <v>22101</v>
      </c>
      <c r="L1218" s="36" t="s">
        <v>1048</v>
      </c>
      <c r="M1218" s="19"/>
    </row>
    <row r="1219" ht="20.25" hidden="1" customHeight="1" spans="1:13">
      <c r="A1219" s="34">
        <v>221020102</v>
      </c>
      <c r="B1219" s="35" t="s">
        <v>1062</v>
      </c>
      <c r="C1219" s="56">
        <f>M1232</f>
        <v>0</v>
      </c>
      <c r="D1219" s="56"/>
      <c r="E1219" s="57">
        <f t="shared" si="106"/>
        <v>0</v>
      </c>
      <c r="F1219" s="27" t="str">
        <f t="shared" si="107"/>
        <v> </v>
      </c>
      <c r="K1219" s="58">
        <v>2210101</v>
      </c>
      <c r="L1219" s="59" t="s">
        <v>1049</v>
      </c>
      <c r="M1219" s="60"/>
    </row>
    <row r="1220" ht="20.25" hidden="1" customHeight="1" spans="1:13">
      <c r="A1220" s="34">
        <v>2210202</v>
      </c>
      <c r="B1220" s="35" t="s">
        <v>1063</v>
      </c>
      <c r="C1220" s="61">
        <f>M1233</f>
        <v>0</v>
      </c>
      <c r="D1220" s="61"/>
      <c r="E1220" s="57">
        <f t="shared" si="106"/>
        <v>0</v>
      </c>
      <c r="F1220" s="27" t="str">
        <f t="shared" si="107"/>
        <v> </v>
      </c>
      <c r="K1220" s="58">
        <v>2210102</v>
      </c>
      <c r="L1220" s="59" t="s">
        <v>1050</v>
      </c>
      <c r="M1220" s="60"/>
    </row>
    <row r="1221" ht="20.25" hidden="1" customHeight="1" spans="1:13">
      <c r="A1221" s="34">
        <v>2210203</v>
      </c>
      <c r="B1221" s="35" t="s">
        <v>1064</v>
      </c>
      <c r="C1221" s="61">
        <f>M1234</f>
        <v>0</v>
      </c>
      <c r="D1221" s="61"/>
      <c r="E1221" s="57">
        <f t="shared" si="106"/>
        <v>0</v>
      </c>
      <c r="F1221" s="27" t="str">
        <f t="shared" si="107"/>
        <v> </v>
      </c>
      <c r="K1221" s="58">
        <v>2210103</v>
      </c>
      <c r="L1221" s="59" t="s">
        <v>1051</v>
      </c>
      <c r="M1221" s="60"/>
    </row>
    <row r="1222" ht="20.25" hidden="1" customHeight="1" spans="1:13">
      <c r="A1222" s="36">
        <v>22103</v>
      </c>
      <c r="B1222" s="36" t="s">
        <v>1065</v>
      </c>
      <c r="C1222" s="55">
        <f>SUM(C1223:C1225)</f>
        <v>0</v>
      </c>
      <c r="D1222" s="55">
        <f>SUM(D1223:D1225)</f>
        <v>0</v>
      </c>
      <c r="E1222" s="53">
        <f t="shared" si="106"/>
        <v>0</v>
      </c>
      <c r="F1222" s="20" t="str">
        <f t="shared" si="107"/>
        <v> </v>
      </c>
      <c r="K1222" s="58">
        <v>2210104</v>
      </c>
      <c r="L1222" s="59" t="s">
        <v>1052</v>
      </c>
      <c r="M1222" s="60"/>
    </row>
    <row r="1223" ht="20.25" hidden="1" customHeight="1" spans="1:13">
      <c r="A1223" s="34">
        <v>2210301</v>
      </c>
      <c r="B1223" s="35" t="s">
        <v>1066</v>
      </c>
      <c r="C1223" s="61">
        <f>M1236</f>
        <v>0</v>
      </c>
      <c r="D1223" s="61"/>
      <c r="E1223" s="57">
        <f t="shared" ref="E1223:E1286" si="111">D1223-C1223</f>
        <v>0</v>
      </c>
      <c r="F1223" s="27" t="str">
        <f t="shared" ref="F1223:F1286" si="112">IF(C1223&lt;&gt;0,E1223/C1223*100," ")</f>
        <v> </v>
      </c>
      <c r="K1223" s="58">
        <v>2210105</v>
      </c>
      <c r="L1223" s="59" t="s">
        <v>1053</v>
      </c>
      <c r="M1223" s="60"/>
    </row>
    <row r="1224" ht="20.25" hidden="1" customHeight="1" spans="1:13">
      <c r="A1224" s="34">
        <v>2210302</v>
      </c>
      <c r="B1224" s="35" t="s">
        <v>1067</v>
      </c>
      <c r="C1224" s="61">
        <f>M1237</f>
        <v>0</v>
      </c>
      <c r="D1224" s="61"/>
      <c r="E1224" s="57">
        <f t="shared" si="111"/>
        <v>0</v>
      </c>
      <c r="F1224" s="27" t="str">
        <f t="shared" si="112"/>
        <v> </v>
      </c>
      <c r="K1224" s="58">
        <v>2210106</v>
      </c>
      <c r="L1224" s="59" t="s">
        <v>1054</v>
      </c>
      <c r="M1224" s="60"/>
    </row>
    <row r="1225" ht="20.25" hidden="1" customHeight="1" spans="1:13">
      <c r="A1225" s="34">
        <v>2210399</v>
      </c>
      <c r="B1225" s="35" t="s">
        <v>1068</v>
      </c>
      <c r="C1225" s="61">
        <f>M1238</f>
        <v>0</v>
      </c>
      <c r="D1225" s="61"/>
      <c r="E1225" s="57">
        <f t="shared" si="111"/>
        <v>0</v>
      </c>
      <c r="F1225" s="27" t="str">
        <f t="shared" si="112"/>
        <v> </v>
      </c>
      <c r="K1225" s="58">
        <v>2210107</v>
      </c>
      <c r="L1225" s="59" t="s">
        <v>1055</v>
      </c>
      <c r="M1225" s="60"/>
    </row>
    <row r="1226" ht="20.25" hidden="1" customHeight="1" spans="1:13">
      <c r="A1226" s="36">
        <v>222</v>
      </c>
      <c r="B1226" s="36" t="s">
        <v>1069</v>
      </c>
      <c r="C1226" s="55">
        <f>C1227+C1245+C1251+C1257</f>
        <v>0</v>
      </c>
      <c r="D1226" s="55">
        <f>D1227+D1245+D1251+D1257</f>
        <v>0</v>
      </c>
      <c r="E1226" s="53">
        <f t="shared" si="111"/>
        <v>0</v>
      </c>
      <c r="F1226" s="20" t="str">
        <f t="shared" si="112"/>
        <v> </v>
      </c>
      <c r="K1226" s="58">
        <v>2210108</v>
      </c>
      <c r="L1226" s="59" t="s">
        <v>1056</v>
      </c>
      <c r="M1226" s="60"/>
    </row>
    <row r="1227" ht="20.25" hidden="1" customHeight="1" spans="1:13">
      <c r="A1227" s="36">
        <v>22201</v>
      </c>
      <c r="B1227" s="36" t="s">
        <v>1070</v>
      </c>
      <c r="C1227" s="55">
        <f>SUM(C1228:C1244)</f>
        <v>0</v>
      </c>
      <c r="D1227" s="55">
        <f>SUM(D1228:D1244)</f>
        <v>0</v>
      </c>
      <c r="E1227" s="53">
        <f t="shared" si="111"/>
        <v>0</v>
      </c>
      <c r="F1227" s="20" t="str">
        <f t="shared" si="112"/>
        <v> </v>
      </c>
      <c r="K1227" s="58">
        <v>2210109</v>
      </c>
      <c r="L1227" s="59" t="s">
        <v>1057</v>
      </c>
      <c r="M1227" s="60"/>
    </row>
    <row r="1228" ht="20.25" hidden="1" customHeight="1" spans="1:13">
      <c r="A1228" s="34">
        <v>2220101</v>
      </c>
      <c r="B1228" s="35" t="s">
        <v>100</v>
      </c>
      <c r="C1228" s="56">
        <f>M1241+M1256</f>
        <v>0</v>
      </c>
      <c r="D1228" s="56"/>
      <c r="E1228" s="57">
        <f t="shared" si="111"/>
        <v>0</v>
      </c>
      <c r="F1228" s="27" t="str">
        <f t="shared" si="112"/>
        <v> </v>
      </c>
      <c r="K1228" s="58">
        <v>2210199</v>
      </c>
      <c r="L1228" s="59" t="s">
        <v>1058</v>
      </c>
      <c r="M1228" s="60"/>
    </row>
    <row r="1229" ht="20.25" hidden="1" customHeight="1" spans="1:13">
      <c r="A1229" s="34">
        <v>2220102</v>
      </c>
      <c r="B1229" s="35" t="s">
        <v>101</v>
      </c>
      <c r="C1229" s="56">
        <f>M1242+M1257</f>
        <v>0</v>
      </c>
      <c r="D1229" s="56"/>
      <c r="E1229" s="57">
        <f t="shared" si="111"/>
        <v>0</v>
      </c>
      <c r="F1229" s="27" t="str">
        <f t="shared" si="112"/>
        <v> </v>
      </c>
      <c r="K1229" s="36">
        <v>22102</v>
      </c>
      <c r="L1229" s="36" t="s">
        <v>1059</v>
      </c>
      <c r="M1229" s="19"/>
    </row>
    <row r="1230" ht="20.25" hidden="1" customHeight="1" spans="1:13">
      <c r="A1230" s="34">
        <v>2220103</v>
      </c>
      <c r="B1230" s="35" t="s">
        <v>102</v>
      </c>
      <c r="C1230" s="56">
        <f>M1243+M1258</f>
        <v>0</v>
      </c>
      <c r="D1230" s="56"/>
      <c r="E1230" s="57">
        <f t="shared" si="111"/>
        <v>0</v>
      </c>
      <c r="F1230" s="27" t="str">
        <f t="shared" si="112"/>
        <v> </v>
      </c>
      <c r="K1230" s="34">
        <v>2210201</v>
      </c>
      <c r="L1230" s="35" t="s">
        <v>1060</v>
      </c>
      <c r="M1230" s="19"/>
    </row>
    <row r="1231" ht="20.25" hidden="1" customHeight="1" spans="1:13">
      <c r="A1231" s="34">
        <v>2220104</v>
      </c>
      <c r="B1231" s="35" t="s">
        <v>1071</v>
      </c>
      <c r="C1231" s="56">
        <f>M1244+M1262</f>
        <v>0</v>
      </c>
      <c r="D1231" s="56"/>
      <c r="E1231" s="57">
        <f t="shared" si="111"/>
        <v>0</v>
      </c>
      <c r="F1231" s="27" t="str">
        <f t="shared" si="112"/>
        <v> </v>
      </c>
      <c r="K1231" s="58">
        <v>221020101</v>
      </c>
      <c r="L1231" s="59" t="s">
        <v>1061</v>
      </c>
      <c r="M1231" s="60"/>
    </row>
    <row r="1232" ht="20.25" hidden="1" customHeight="1" spans="1:13">
      <c r="A1232" s="34">
        <v>2220105</v>
      </c>
      <c r="B1232" s="35" t="s">
        <v>1072</v>
      </c>
      <c r="C1232" s="56">
        <f t="shared" ref="C1232:C1239" si="113">M1245</f>
        <v>0</v>
      </c>
      <c r="D1232" s="56"/>
      <c r="E1232" s="57">
        <f t="shared" si="111"/>
        <v>0</v>
      </c>
      <c r="F1232" s="27" t="str">
        <f t="shared" si="112"/>
        <v> </v>
      </c>
      <c r="K1232" s="58">
        <v>221020102</v>
      </c>
      <c r="L1232" s="59" t="s">
        <v>1062</v>
      </c>
      <c r="M1232" s="60"/>
    </row>
    <row r="1233" ht="20.25" hidden="1" customHeight="1" spans="1:13">
      <c r="A1233" s="34">
        <v>2220106</v>
      </c>
      <c r="B1233" s="35" t="s">
        <v>119</v>
      </c>
      <c r="C1233" s="56">
        <f t="shared" si="113"/>
        <v>0</v>
      </c>
      <c r="D1233" s="56"/>
      <c r="E1233" s="57">
        <f t="shared" si="111"/>
        <v>0</v>
      </c>
      <c r="F1233" s="27" t="str">
        <f t="shared" si="112"/>
        <v> </v>
      </c>
      <c r="K1233" s="58">
        <v>2210202</v>
      </c>
      <c r="L1233" s="59" t="s">
        <v>1063</v>
      </c>
      <c r="M1233" s="60"/>
    </row>
    <row r="1234" ht="20.25" hidden="1" customHeight="1" spans="1:13">
      <c r="A1234" s="34">
        <v>2220107</v>
      </c>
      <c r="B1234" s="35" t="s">
        <v>1073</v>
      </c>
      <c r="C1234" s="56">
        <f t="shared" si="113"/>
        <v>0</v>
      </c>
      <c r="D1234" s="56"/>
      <c r="E1234" s="57">
        <f t="shared" si="111"/>
        <v>0</v>
      </c>
      <c r="F1234" s="27" t="str">
        <f t="shared" si="112"/>
        <v> </v>
      </c>
      <c r="K1234" s="58">
        <v>2210203</v>
      </c>
      <c r="L1234" s="59" t="s">
        <v>1064</v>
      </c>
      <c r="M1234" s="60"/>
    </row>
    <row r="1235" ht="20.25" hidden="1" customHeight="1" spans="1:13">
      <c r="A1235" s="34">
        <v>2220112</v>
      </c>
      <c r="B1235" s="35" t="s">
        <v>1074</v>
      </c>
      <c r="C1235" s="56">
        <f t="shared" si="113"/>
        <v>0</v>
      </c>
      <c r="D1235" s="56"/>
      <c r="E1235" s="57">
        <f t="shared" si="111"/>
        <v>0</v>
      </c>
      <c r="F1235" s="27" t="str">
        <f t="shared" si="112"/>
        <v> </v>
      </c>
      <c r="K1235" s="36">
        <v>22103</v>
      </c>
      <c r="L1235" s="36" t="s">
        <v>1065</v>
      </c>
      <c r="M1235" s="19"/>
    </row>
    <row r="1236" ht="20.25" hidden="1" customHeight="1" spans="1:13">
      <c r="A1236" s="34">
        <v>2220113</v>
      </c>
      <c r="B1236" s="35" t="s">
        <v>1075</v>
      </c>
      <c r="C1236" s="56">
        <f t="shared" si="113"/>
        <v>0</v>
      </c>
      <c r="D1236" s="56"/>
      <c r="E1236" s="57">
        <f t="shared" si="111"/>
        <v>0</v>
      </c>
      <c r="F1236" s="27" t="str">
        <f t="shared" si="112"/>
        <v> </v>
      </c>
      <c r="K1236" s="58">
        <v>2210301</v>
      </c>
      <c r="L1236" s="59" t="s">
        <v>1066</v>
      </c>
      <c r="M1236" s="60"/>
    </row>
    <row r="1237" ht="20.25" hidden="1" customHeight="1" spans="1:13">
      <c r="A1237" s="34">
        <v>2220114</v>
      </c>
      <c r="B1237" s="35" t="s">
        <v>1076</v>
      </c>
      <c r="C1237" s="56">
        <f t="shared" si="113"/>
        <v>0</v>
      </c>
      <c r="D1237" s="56"/>
      <c r="E1237" s="57">
        <f t="shared" si="111"/>
        <v>0</v>
      </c>
      <c r="F1237" s="27" t="str">
        <f t="shared" si="112"/>
        <v> </v>
      </c>
      <c r="K1237" s="58">
        <v>2210302</v>
      </c>
      <c r="L1237" s="59" t="s">
        <v>1067</v>
      </c>
      <c r="M1237" s="60"/>
    </row>
    <row r="1238" ht="20.25" hidden="1" customHeight="1" spans="1:13">
      <c r="A1238" s="34">
        <v>2220115</v>
      </c>
      <c r="B1238" s="35" t="s">
        <v>1077</v>
      </c>
      <c r="C1238" s="56">
        <f t="shared" si="113"/>
        <v>0</v>
      </c>
      <c r="D1238" s="56"/>
      <c r="E1238" s="57">
        <f t="shared" si="111"/>
        <v>0</v>
      </c>
      <c r="F1238" s="27" t="str">
        <f t="shared" si="112"/>
        <v> </v>
      </c>
      <c r="K1238" s="58">
        <v>2210399</v>
      </c>
      <c r="L1238" s="59" t="s">
        <v>1068</v>
      </c>
      <c r="M1238" s="60"/>
    </row>
    <row r="1239" ht="20.25" hidden="1" customHeight="1" spans="1:13">
      <c r="A1239" s="34">
        <v>2220118</v>
      </c>
      <c r="B1239" s="35" t="s">
        <v>1078</v>
      </c>
      <c r="C1239" s="56">
        <f t="shared" si="113"/>
        <v>0</v>
      </c>
      <c r="D1239" s="56"/>
      <c r="E1239" s="57">
        <f t="shared" si="111"/>
        <v>0</v>
      </c>
      <c r="F1239" s="27" t="str">
        <f t="shared" si="112"/>
        <v> </v>
      </c>
      <c r="K1239" s="36">
        <v>222</v>
      </c>
      <c r="L1239" s="36" t="s">
        <v>1069</v>
      </c>
      <c r="M1239" s="19"/>
    </row>
    <row r="1240" ht="20.25" hidden="1" customHeight="1" spans="1:13">
      <c r="A1240" s="34">
        <v>2220119</v>
      </c>
      <c r="B1240" s="35" t="s">
        <v>1079</v>
      </c>
      <c r="C1240" s="56">
        <f>M1265</f>
        <v>0</v>
      </c>
      <c r="D1240" s="56"/>
      <c r="E1240" s="57">
        <f t="shared" si="111"/>
        <v>0</v>
      </c>
      <c r="F1240" s="27" t="str">
        <f t="shared" si="112"/>
        <v> </v>
      </c>
      <c r="K1240" s="36">
        <v>22201</v>
      </c>
      <c r="L1240" s="36" t="s">
        <v>1080</v>
      </c>
      <c r="M1240" s="19"/>
    </row>
    <row r="1241" ht="20.25" hidden="1" customHeight="1" spans="1:13">
      <c r="A1241" s="34">
        <v>2220120</v>
      </c>
      <c r="B1241" s="35" t="s">
        <v>1081</v>
      </c>
      <c r="C1241" s="56">
        <f>M1260+M1259+M1266</f>
        <v>0</v>
      </c>
      <c r="D1241" s="56"/>
      <c r="E1241" s="57">
        <f t="shared" si="111"/>
        <v>0</v>
      </c>
      <c r="F1241" s="27" t="str">
        <f t="shared" si="112"/>
        <v> </v>
      </c>
      <c r="K1241" s="58">
        <v>2220101</v>
      </c>
      <c r="L1241" s="59" t="s">
        <v>100</v>
      </c>
      <c r="M1241" s="60"/>
    </row>
    <row r="1242" ht="20.25" hidden="1" customHeight="1" spans="1:13">
      <c r="A1242" s="34">
        <v>2220121</v>
      </c>
      <c r="B1242" s="35" t="s">
        <v>1082</v>
      </c>
      <c r="C1242" s="56">
        <f>M1264+M1263+M1261</f>
        <v>0</v>
      </c>
      <c r="D1242" s="56"/>
      <c r="E1242" s="57">
        <f t="shared" si="111"/>
        <v>0</v>
      </c>
      <c r="F1242" s="27" t="str">
        <f t="shared" si="112"/>
        <v> </v>
      </c>
      <c r="K1242" s="58">
        <v>2220102</v>
      </c>
      <c r="L1242" s="59" t="s">
        <v>101</v>
      </c>
      <c r="M1242" s="60"/>
    </row>
    <row r="1243" ht="20.25" hidden="1" customHeight="1" spans="1:13">
      <c r="A1243" s="34">
        <v>2220150</v>
      </c>
      <c r="B1243" s="35" t="s">
        <v>109</v>
      </c>
      <c r="C1243" s="56">
        <f>M1253+M1267</f>
        <v>0</v>
      </c>
      <c r="D1243" s="56"/>
      <c r="E1243" s="57">
        <f t="shared" si="111"/>
        <v>0</v>
      </c>
      <c r="F1243" s="27" t="str">
        <f t="shared" si="112"/>
        <v> </v>
      </c>
      <c r="K1243" s="58">
        <v>2220103</v>
      </c>
      <c r="L1243" s="59" t="s">
        <v>102</v>
      </c>
      <c r="M1243" s="60"/>
    </row>
    <row r="1244" ht="20.25" hidden="1" customHeight="1" spans="1:13">
      <c r="A1244" s="34">
        <v>2220199</v>
      </c>
      <c r="B1244" s="35" t="s">
        <v>1083</v>
      </c>
      <c r="C1244" s="56">
        <f>M1254+M1268</f>
        <v>0</v>
      </c>
      <c r="D1244" s="56"/>
      <c r="E1244" s="57">
        <f t="shared" si="111"/>
        <v>0</v>
      </c>
      <c r="F1244" s="27" t="str">
        <f t="shared" si="112"/>
        <v> </v>
      </c>
      <c r="K1244" s="58">
        <v>2220104</v>
      </c>
      <c r="L1244" s="59" t="s">
        <v>1084</v>
      </c>
      <c r="M1244" s="60"/>
    </row>
    <row r="1245" s="40" customFormat="1" ht="20.25" hidden="1" customHeight="1" spans="1:13">
      <c r="A1245" s="63">
        <v>22203</v>
      </c>
      <c r="B1245" s="68" t="s">
        <v>1085</v>
      </c>
      <c r="C1245" s="62">
        <f>SUM(C1246:C1250)</f>
        <v>0</v>
      </c>
      <c r="D1245" s="62">
        <f>SUM(D1246:D1250)</f>
        <v>0</v>
      </c>
      <c r="E1245" s="53">
        <f t="shared" si="111"/>
        <v>0</v>
      </c>
      <c r="F1245" s="20" t="str">
        <f t="shared" si="112"/>
        <v> </v>
      </c>
      <c r="I1245" s="65"/>
      <c r="K1245" s="66">
        <v>2220105</v>
      </c>
      <c r="L1245" s="67" t="s">
        <v>1086</v>
      </c>
      <c r="M1245" s="60"/>
    </row>
    <row r="1246" ht="20.25" hidden="1" customHeight="1" spans="1:13">
      <c r="A1246" s="34">
        <v>2220301</v>
      </c>
      <c r="B1246" s="35" t="s">
        <v>1087</v>
      </c>
      <c r="C1246" s="61">
        <f>M1270</f>
        <v>0</v>
      </c>
      <c r="D1246" s="61"/>
      <c r="E1246" s="57">
        <f t="shared" si="111"/>
        <v>0</v>
      </c>
      <c r="F1246" s="27" t="str">
        <f t="shared" si="112"/>
        <v> </v>
      </c>
      <c r="K1246" s="58">
        <v>2220106</v>
      </c>
      <c r="L1246" s="59" t="s">
        <v>1088</v>
      </c>
      <c r="M1246" s="60"/>
    </row>
    <row r="1247" ht="20.25" hidden="1" customHeight="1" spans="1:13">
      <c r="A1247" s="34">
        <v>2220303</v>
      </c>
      <c r="B1247" s="35" t="s">
        <v>1089</v>
      </c>
      <c r="C1247" s="61">
        <f>M1271</f>
        <v>0</v>
      </c>
      <c r="D1247" s="61"/>
      <c r="E1247" s="57">
        <f t="shared" si="111"/>
        <v>0</v>
      </c>
      <c r="F1247" s="27" t="str">
        <f t="shared" si="112"/>
        <v> </v>
      </c>
      <c r="K1247" s="58">
        <v>2220107</v>
      </c>
      <c r="L1247" s="59" t="s">
        <v>1073</v>
      </c>
      <c r="M1247" s="60"/>
    </row>
    <row r="1248" ht="20.25" hidden="1" customHeight="1" spans="1:13">
      <c r="A1248" s="34">
        <v>2220304</v>
      </c>
      <c r="B1248" s="35" t="s">
        <v>1090</v>
      </c>
      <c r="C1248" s="61">
        <f>M1272</f>
        <v>0</v>
      </c>
      <c r="D1248" s="61"/>
      <c r="E1248" s="57">
        <f t="shared" si="111"/>
        <v>0</v>
      </c>
      <c r="F1248" s="27" t="str">
        <f t="shared" si="112"/>
        <v> </v>
      </c>
      <c r="K1248" s="58">
        <v>2220112</v>
      </c>
      <c r="L1248" s="59" t="s">
        <v>1074</v>
      </c>
      <c r="M1248" s="60"/>
    </row>
    <row r="1249" ht="20.25" hidden="1" customHeight="1" spans="1:13">
      <c r="A1249" s="34">
        <v>2220305</v>
      </c>
      <c r="B1249" s="35" t="s">
        <v>1091</v>
      </c>
      <c r="C1249" s="61">
        <v>0</v>
      </c>
      <c r="D1249" s="61"/>
      <c r="E1249" s="57">
        <f t="shared" si="111"/>
        <v>0</v>
      </c>
      <c r="F1249" s="27" t="str">
        <f t="shared" si="112"/>
        <v> </v>
      </c>
      <c r="K1249" s="58">
        <v>2220113</v>
      </c>
      <c r="L1249" s="59" t="s">
        <v>1075</v>
      </c>
      <c r="M1249" s="60"/>
    </row>
    <row r="1250" ht="20.25" hidden="1" customHeight="1" spans="1:13">
      <c r="A1250" s="34">
        <v>2220399</v>
      </c>
      <c r="B1250" s="35" t="s">
        <v>1092</v>
      </c>
      <c r="C1250" s="61">
        <f>M1273</f>
        <v>0</v>
      </c>
      <c r="D1250" s="61"/>
      <c r="E1250" s="57">
        <f t="shared" si="111"/>
        <v>0</v>
      </c>
      <c r="F1250" s="27" t="str">
        <f t="shared" si="112"/>
        <v> </v>
      </c>
      <c r="K1250" s="58">
        <v>2220114</v>
      </c>
      <c r="L1250" s="59" t="s">
        <v>1076</v>
      </c>
      <c r="M1250" s="60"/>
    </row>
    <row r="1251" ht="20.25" hidden="1" customHeight="1" spans="1:13">
      <c r="A1251" s="36">
        <v>22204</v>
      </c>
      <c r="B1251" s="36" t="s">
        <v>1093</v>
      </c>
      <c r="C1251" s="55">
        <f>SUM(C1252:C1256)</f>
        <v>0</v>
      </c>
      <c r="D1251" s="55">
        <f>SUM(D1252:D1256)</f>
        <v>0</v>
      </c>
      <c r="E1251" s="53">
        <f t="shared" si="111"/>
        <v>0</v>
      </c>
      <c r="F1251" s="20" t="str">
        <f t="shared" si="112"/>
        <v> </v>
      </c>
      <c r="K1251" s="58">
        <v>2220115</v>
      </c>
      <c r="L1251" s="59" t="s">
        <v>1077</v>
      </c>
      <c r="M1251" s="60"/>
    </row>
    <row r="1252" ht="20.25" hidden="1" customHeight="1" spans="1:13">
      <c r="A1252" s="34">
        <v>2220401</v>
      </c>
      <c r="B1252" s="35" t="s">
        <v>1094</v>
      </c>
      <c r="C1252" s="56">
        <f>M1275</f>
        <v>0</v>
      </c>
      <c r="D1252" s="56"/>
      <c r="E1252" s="57">
        <f t="shared" si="111"/>
        <v>0</v>
      </c>
      <c r="F1252" s="27" t="str">
        <f t="shared" si="112"/>
        <v> </v>
      </c>
      <c r="K1252" s="58">
        <v>2220118</v>
      </c>
      <c r="L1252" s="59" t="s">
        <v>1078</v>
      </c>
      <c r="M1252" s="60"/>
    </row>
    <row r="1253" ht="20.25" hidden="1" customHeight="1" spans="1:13">
      <c r="A1253" s="34">
        <v>2220402</v>
      </c>
      <c r="B1253" s="35" t="s">
        <v>1095</v>
      </c>
      <c r="C1253" s="56">
        <f>M1276</f>
        <v>0</v>
      </c>
      <c r="D1253" s="56"/>
      <c r="E1253" s="57">
        <f t="shared" si="111"/>
        <v>0</v>
      </c>
      <c r="F1253" s="27" t="str">
        <f t="shared" si="112"/>
        <v> </v>
      </c>
      <c r="K1253" s="58">
        <v>2220150</v>
      </c>
      <c r="L1253" s="59" t="s">
        <v>109</v>
      </c>
      <c r="M1253" s="60"/>
    </row>
    <row r="1254" ht="20.25" hidden="1" customHeight="1" spans="1:13">
      <c r="A1254" s="34">
        <v>2220403</v>
      </c>
      <c r="B1254" s="35" t="s">
        <v>1096</v>
      </c>
      <c r="C1254" s="56">
        <f>M1277</f>
        <v>0</v>
      </c>
      <c r="D1254" s="56"/>
      <c r="E1254" s="57">
        <f t="shared" si="111"/>
        <v>0</v>
      </c>
      <c r="F1254" s="27" t="str">
        <f t="shared" si="112"/>
        <v> </v>
      </c>
      <c r="K1254" s="58">
        <v>2220199</v>
      </c>
      <c r="L1254" s="59" t="s">
        <v>1097</v>
      </c>
      <c r="M1254" s="60"/>
    </row>
    <row r="1255" ht="20.25" hidden="1" customHeight="1" spans="1:13">
      <c r="A1255" s="34">
        <v>2220404</v>
      </c>
      <c r="B1255" s="35" t="s">
        <v>1098</v>
      </c>
      <c r="C1255" s="56">
        <f>M1278</f>
        <v>0</v>
      </c>
      <c r="D1255" s="56"/>
      <c r="E1255" s="57">
        <f t="shared" si="111"/>
        <v>0</v>
      </c>
      <c r="F1255" s="27" t="str">
        <f t="shared" si="112"/>
        <v> </v>
      </c>
      <c r="K1255" s="34">
        <v>22202</v>
      </c>
      <c r="L1255" s="36" t="s">
        <v>1099</v>
      </c>
      <c r="M1255" s="19"/>
    </row>
    <row r="1256" ht="20.25" hidden="1" customHeight="1" spans="1:13">
      <c r="A1256" s="34">
        <v>2220499</v>
      </c>
      <c r="B1256" s="35" t="s">
        <v>1100</v>
      </c>
      <c r="C1256" s="56">
        <f>M1279</f>
        <v>0</v>
      </c>
      <c r="D1256" s="56"/>
      <c r="E1256" s="57">
        <f t="shared" si="111"/>
        <v>0</v>
      </c>
      <c r="F1256" s="27" t="str">
        <f t="shared" si="112"/>
        <v> </v>
      </c>
      <c r="K1256" s="58">
        <v>2220201</v>
      </c>
      <c r="L1256" s="59" t="s">
        <v>100</v>
      </c>
      <c r="M1256" s="60"/>
    </row>
    <row r="1257" ht="20.25" hidden="1" customHeight="1" spans="1:13">
      <c r="A1257" s="36">
        <v>22205</v>
      </c>
      <c r="B1257" s="36" t="s">
        <v>1101</v>
      </c>
      <c r="C1257" s="55">
        <f>SUM(C1258:C1268)</f>
        <v>0</v>
      </c>
      <c r="D1257" s="55">
        <f>SUM(D1258:D1268)</f>
        <v>0</v>
      </c>
      <c r="E1257" s="53">
        <f t="shared" si="111"/>
        <v>0</v>
      </c>
      <c r="F1257" s="20" t="str">
        <f t="shared" si="112"/>
        <v> </v>
      </c>
      <c r="K1257" s="58">
        <v>2220202</v>
      </c>
      <c r="L1257" s="59" t="s">
        <v>101</v>
      </c>
      <c r="M1257" s="60"/>
    </row>
    <row r="1258" ht="20.25" hidden="1" customHeight="1" spans="1:13">
      <c r="A1258" s="34">
        <v>2220501</v>
      </c>
      <c r="B1258" s="35" t="s">
        <v>1102</v>
      </c>
      <c r="C1258" s="61">
        <f t="shared" ref="C1258:C1268" si="114">M1281</f>
        <v>0</v>
      </c>
      <c r="D1258" s="61"/>
      <c r="E1258" s="57">
        <f t="shared" si="111"/>
        <v>0</v>
      </c>
      <c r="F1258" s="27" t="str">
        <f t="shared" si="112"/>
        <v> </v>
      </c>
      <c r="K1258" s="58">
        <v>2220203</v>
      </c>
      <c r="L1258" s="59" t="s">
        <v>102</v>
      </c>
      <c r="M1258" s="60"/>
    </row>
    <row r="1259" ht="20.25" hidden="1" customHeight="1" spans="1:13">
      <c r="A1259" s="34">
        <v>2220502</v>
      </c>
      <c r="B1259" s="35" t="s">
        <v>1103</v>
      </c>
      <c r="C1259" s="61">
        <f t="shared" si="114"/>
        <v>0</v>
      </c>
      <c r="D1259" s="61"/>
      <c r="E1259" s="57">
        <f t="shared" si="111"/>
        <v>0</v>
      </c>
      <c r="F1259" s="27" t="str">
        <f t="shared" si="112"/>
        <v> </v>
      </c>
      <c r="K1259" s="58">
        <v>2220204</v>
      </c>
      <c r="L1259" s="59" t="s">
        <v>1104</v>
      </c>
      <c r="M1259" s="60"/>
    </row>
    <row r="1260" ht="20.25" hidden="1" customHeight="1" spans="1:13">
      <c r="A1260" s="34">
        <v>2220503</v>
      </c>
      <c r="B1260" s="35" t="s">
        <v>1105</v>
      </c>
      <c r="C1260" s="61">
        <f t="shared" si="114"/>
        <v>0</v>
      </c>
      <c r="D1260" s="61"/>
      <c r="E1260" s="57">
        <f t="shared" si="111"/>
        <v>0</v>
      </c>
      <c r="F1260" s="27" t="str">
        <f t="shared" si="112"/>
        <v> </v>
      </c>
      <c r="K1260" s="58">
        <v>2220205</v>
      </c>
      <c r="L1260" s="59" t="s">
        <v>1106</v>
      </c>
      <c r="M1260" s="60"/>
    </row>
    <row r="1261" ht="20.25" hidden="1" customHeight="1" spans="1:13">
      <c r="A1261" s="34">
        <v>2220504</v>
      </c>
      <c r="B1261" s="35" t="s">
        <v>1107</v>
      </c>
      <c r="C1261" s="61">
        <f t="shared" si="114"/>
        <v>0</v>
      </c>
      <c r="D1261" s="61"/>
      <c r="E1261" s="57">
        <f t="shared" si="111"/>
        <v>0</v>
      </c>
      <c r="F1261" s="27" t="str">
        <f t="shared" si="112"/>
        <v> </v>
      </c>
      <c r="K1261" s="58">
        <v>2220206</v>
      </c>
      <c r="L1261" s="59" t="s">
        <v>1108</v>
      </c>
      <c r="M1261" s="60"/>
    </row>
    <row r="1262" ht="20.25" hidden="1" customHeight="1" spans="1:13">
      <c r="A1262" s="34">
        <v>2220505</v>
      </c>
      <c r="B1262" s="35" t="s">
        <v>1109</v>
      </c>
      <c r="C1262" s="61">
        <f t="shared" si="114"/>
        <v>0</v>
      </c>
      <c r="D1262" s="61"/>
      <c r="E1262" s="57">
        <f t="shared" si="111"/>
        <v>0</v>
      </c>
      <c r="F1262" s="27" t="str">
        <f t="shared" si="112"/>
        <v> </v>
      </c>
      <c r="K1262" s="58">
        <v>2220207</v>
      </c>
      <c r="L1262" s="59" t="s">
        <v>1110</v>
      </c>
      <c r="M1262" s="60"/>
    </row>
    <row r="1263" ht="20.25" hidden="1" customHeight="1" spans="1:13">
      <c r="A1263" s="34">
        <v>2220506</v>
      </c>
      <c r="B1263" s="35" t="s">
        <v>1111</v>
      </c>
      <c r="C1263" s="61">
        <f t="shared" si="114"/>
        <v>0</v>
      </c>
      <c r="D1263" s="61"/>
      <c r="E1263" s="57">
        <f t="shared" si="111"/>
        <v>0</v>
      </c>
      <c r="F1263" s="27" t="str">
        <f t="shared" si="112"/>
        <v> </v>
      </c>
      <c r="K1263" s="58">
        <v>2220209</v>
      </c>
      <c r="L1263" s="59" t="s">
        <v>1112</v>
      </c>
      <c r="M1263" s="60"/>
    </row>
    <row r="1264" ht="20.25" hidden="1" customHeight="1" spans="1:13">
      <c r="A1264" s="34">
        <v>2220507</v>
      </c>
      <c r="B1264" s="35" t="s">
        <v>1113</v>
      </c>
      <c r="C1264" s="61">
        <f t="shared" si="114"/>
        <v>0</v>
      </c>
      <c r="D1264" s="61"/>
      <c r="E1264" s="57">
        <f t="shared" si="111"/>
        <v>0</v>
      </c>
      <c r="F1264" s="27" t="str">
        <f t="shared" si="112"/>
        <v> </v>
      </c>
      <c r="K1264" s="58">
        <v>2220210</v>
      </c>
      <c r="L1264" s="59" t="s">
        <v>1114</v>
      </c>
      <c r="M1264" s="60"/>
    </row>
    <row r="1265" ht="20.25" hidden="1" customHeight="1" spans="1:13">
      <c r="A1265" s="34">
        <v>2220508</v>
      </c>
      <c r="B1265" s="35" t="s">
        <v>1115</v>
      </c>
      <c r="C1265" s="61">
        <f t="shared" si="114"/>
        <v>0</v>
      </c>
      <c r="D1265" s="61"/>
      <c r="E1265" s="57">
        <f t="shared" si="111"/>
        <v>0</v>
      </c>
      <c r="F1265" s="27" t="str">
        <f t="shared" si="112"/>
        <v> </v>
      </c>
      <c r="K1265" s="58">
        <v>2220211</v>
      </c>
      <c r="L1265" s="59" t="s">
        <v>1116</v>
      </c>
      <c r="M1265" s="60"/>
    </row>
    <row r="1266" ht="20.25" hidden="1" customHeight="1" spans="1:13">
      <c r="A1266" s="34">
        <v>2220509</v>
      </c>
      <c r="B1266" s="35" t="s">
        <v>1117</v>
      </c>
      <c r="C1266" s="61">
        <f t="shared" si="114"/>
        <v>0</v>
      </c>
      <c r="D1266" s="61"/>
      <c r="E1266" s="57">
        <f t="shared" si="111"/>
        <v>0</v>
      </c>
      <c r="F1266" s="27" t="str">
        <f t="shared" si="112"/>
        <v> </v>
      </c>
      <c r="K1266" s="58">
        <v>2220212</v>
      </c>
      <c r="L1266" s="59" t="s">
        <v>1118</v>
      </c>
      <c r="M1266" s="60"/>
    </row>
    <row r="1267" ht="20.25" hidden="1" customHeight="1" spans="1:13">
      <c r="A1267" s="34">
        <v>2220510</v>
      </c>
      <c r="B1267" s="35" t="s">
        <v>1119</v>
      </c>
      <c r="C1267" s="61">
        <f t="shared" si="114"/>
        <v>0</v>
      </c>
      <c r="D1267" s="61"/>
      <c r="E1267" s="57">
        <f t="shared" si="111"/>
        <v>0</v>
      </c>
      <c r="F1267" s="27" t="str">
        <f t="shared" si="112"/>
        <v> </v>
      </c>
      <c r="K1267" s="58">
        <v>2220250</v>
      </c>
      <c r="L1267" s="59" t="s">
        <v>109</v>
      </c>
      <c r="M1267" s="60"/>
    </row>
    <row r="1268" ht="20.25" hidden="1" customHeight="1" spans="1:13">
      <c r="A1268" s="34">
        <v>2220599</v>
      </c>
      <c r="B1268" s="35" t="s">
        <v>1120</v>
      </c>
      <c r="C1268" s="61">
        <f t="shared" si="114"/>
        <v>0</v>
      </c>
      <c r="D1268" s="61"/>
      <c r="E1268" s="57">
        <f t="shared" si="111"/>
        <v>0</v>
      </c>
      <c r="F1268" s="27" t="str">
        <f t="shared" si="112"/>
        <v> </v>
      </c>
      <c r="K1268" s="58">
        <v>2220299</v>
      </c>
      <c r="L1268" s="59" t="s">
        <v>1121</v>
      </c>
      <c r="M1268" s="60"/>
    </row>
    <row r="1269" ht="20.25" customHeight="1" spans="1:13">
      <c r="A1269" s="36">
        <v>224</v>
      </c>
      <c r="B1269" s="36" t="s">
        <v>25</v>
      </c>
      <c r="C1269" s="55">
        <f>C1270+C1282+C1288+C1294+C1302+C1315+C1319+C1323</f>
        <v>40</v>
      </c>
      <c r="D1269" s="55">
        <f>D1270+D1282+D1288+D1294+D1302+D1315+D1319+D1323</f>
        <v>70</v>
      </c>
      <c r="E1269" s="53">
        <f t="shared" si="111"/>
        <v>30</v>
      </c>
      <c r="F1269" s="20">
        <f t="shared" si="112"/>
        <v>75</v>
      </c>
      <c r="K1269" s="34">
        <v>22203</v>
      </c>
      <c r="L1269" s="36" t="s">
        <v>1085</v>
      </c>
      <c r="M1269" s="19"/>
    </row>
    <row r="1270" ht="20.25" customHeight="1" spans="1:13">
      <c r="A1270" s="36">
        <v>22401</v>
      </c>
      <c r="B1270" s="36" t="s">
        <v>1122</v>
      </c>
      <c r="C1270" s="55">
        <f>SUM(C1271:C1281)</f>
        <v>5</v>
      </c>
      <c r="D1270" s="55">
        <f>SUM(D1271:D1281)</f>
        <v>6</v>
      </c>
      <c r="E1270" s="53">
        <f t="shared" si="111"/>
        <v>1</v>
      </c>
      <c r="F1270" s="20">
        <f t="shared" si="112"/>
        <v>20</v>
      </c>
      <c r="K1270" s="58">
        <v>2220301</v>
      </c>
      <c r="L1270" s="59" t="s">
        <v>1087</v>
      </c>
      <c r="M1270" s="60"/>
    </row>
    <row r="1271" ht="20.25" hidden="1" customHeight="1" spans="1:13">
      <c r="A1271" s="34">
        <v>2240101</v>
      </c>
      <c r="B1271" s="35" t="s">
        <v>100</v>
      </c>
      <c r="C1271" s="56">
        <f t="shared" ref="C1271:C1281" si="115">M1294</f>
        <v>0</v>
      </c>
      <c r="D1271" s="56"/>
      <c r="E1271" s="57">
        <f t="shared" si="111"/>
        <v>0</v>
      </c>
      <c r="F1271" s="27" t="str">
        <f t="shared" si="112"/>
        <v> </v>
      </c>
      <c r="K1271" s="58">
        <v>2220303</v>
      </c>
      <c r="L1271" s="59" t="s">
        <v>1089</v>
      </c>
      <c r="M1271" s="60"/>
    </row>
    <row r="1272" ht="20.25" hidden="1" customHeight="1" spans="1:13">
      <c r="A1272" s="34">
        <v>2240102</v>
      </c>
      <c r="B1272" s="35" t="s">
        <v>101</v>
      </c>
      <c r="C1272" s="56">
        <f t="shared" si="115"/>
        <v>0</v>
      </c>
      <c r="D1272" s="56"/>
      <c r="E1272" s="57">
        <f t="shared" si="111"/>
        <v>0</v>
      </c>
      <c r="F1272" s="27" t="str">
        <f t="shared" si="112"/>
        <v> </v>
      </c>
      <c r="K1272" s="58">
        <v>2220304</v>
      </c>
      <c r="L1272" s="59" t="s">
        <v>1090</v>
      </c>
      <c r="M1272" s="60"/>
    </row>
    <row r="1273" ht="20.25" hidden="1" customHeight="1" spans="1:13">
      <c r="A1273" s="34">
        <v>2240103</v>
      </c>
      <c r="B1273" s="35" t="s">
        <v>102</v>
      </c>
      <c r="C1273" s="56">
        <f t="shared" si="115"/>
        <v>0</v>
      </c>
      <c r="D1273" s="56"/>
      <c r="E1273" s="57">
        <f t="shared" si="111"/>
        <v>0</v>
      </c>
      <c r="F1273" s="27" t="str">
        <f t="shared" si="112"/>
        <v> </v>
      </c>
      <c r="K1273" s="58">
        <v>2220399</v>
      </c>
      <c r="L1273" s="59" t="s">
        <v>1092</v>
      </c>
      <c r="M1273" s="60"/>
    </row>
    <row r="1274" ht="20.25" hidden="1" customHeight="1" spans="1:13">
      <c r="A1274" s="34">
        <v>2240104</v>
      </c>
      <c r="B1274" s="35" t="s">
        <v>1123</v>
      </c>
      <c r="C1274" s="56">
        <f t="shared" si="115"/>
        <v>0</v>
      </c>
      <c r="D1274" s="56"/>
      <c r="E1274" s="57">
        <f t="shared" si="111"/>
        <v>0</v>
      </c>
      <c r="F1274" s="27" t="str">
        <f t="shared" si="112"/>
        <v> </v>
      </c>
      <c r="K1274" s="36">
        <v>22204</v>
      </c>
      <c r="L1274" s="36" t="s">
        <v>1093</v>
      </c>
      <c r="M1274" s="19"/>
    </row>
    <row r="1275" ht="20.25" hidden="1" customHeight="1" spans="1:13">
      <c r="A1275" s="34">
        <v>2240105</v>
      </c>
      <c r="B1275" s="35" t="s">
        <v>1124</v>
      </c>
      <c r="C1275" s="56">
        <f t="shared" si="115"/>
        <v>0</v>
      </c>
      <c r="D1275" s="56"/>
      <c r="E1275" s="57">
        <f t="shared" si="111"/>
        <v>0</v>
      </c>
      <c r="F1275" s="27" t="str">
        <f t="shared" si="112"/>
        <v> </v>
      </c>
      <c r="K1275" s="58">
        <v>2220401</v>
      </c>
      <c r="L1275" s="59" t="s">
        <v>1094</v>
      </c>
      <c r="M1275" s="60"/>
    </row>
    <row r="1276" ht="20.25" customHeight="1" spans="1:13">
      <c r="A1276" s="34">
        <v>2240106</v>
      </c>
      <c r="B1276" s="35" t="s">
        <v>1125</v>
      </c>
      <c r="C1276" s="56">
        <v>5</v>
      </c>
      <c r="D1276" s="56">
        <v>6</v>
      </c>
      <c r="E1276" s="57">
        <f t="shared" si="111"/>
        <v>1</v>
      </c>
      <c r="F1276" s="27">
        <f t="shared" si="112"/>
        <v>20</v>
      </c>
      <c r="K1276" s="58">
        <v>2220402</v>
      </c>
      <c r="L1276" s="59" t="s">
        <v>1095</v>
      </c>
      <c r="M1276" s="60"/>
    </row>
    <row r="1277" ht="20.25" hidden="1" customHeight="1" spans="1:13">
      <c r="A1277" s="34">
        <v>2240107</v>
      </c>
      <c r="B1277" s="35" t="s">
        <v>1126</v>
      </c>
      <c r="C1277" s="56">
        <f t="shared" si="115"/>
        <v>0</v>
      </c>
      <c r="D1277" s="56"/>
      <c r="E1277" s="57">
        <f t="shared" si="111"/>
        <v>0</v>
      </c>
      <c r="F1277" s="27" t="str">
        <f t="shared" si="112"/>
        <v> </v>
      </c>
      <c r="K1277" s="58">
        <v>2220403</v>
      </c>
      <c r="L1277" s="59" t="s">
        <v>1096</v>
      </c>
      <c r="M1277" s="60"/>
    </row>
    <row r="1278" ht="20.25" hidden="1" customHeight="1" spans="1:13">
      <c r="A1278" s="34">
        <v>2240108</v>
      </c>
      <c r="B1278" s="35" t="s">
        <v>1127</v>
      </c>
      <c r="C1278" s="56">
        <f t="shared" si="115"/>
        <v>0</v>
      </c>
      <c r="D1278" s="56"/>
      <c r="E1278" s="57">
        <f t="shared" si="111"/>
        <v>0</v>
      </c>
      <c r="F1278" s="27" t="str">
        <f t="shared" si="112"/>
        <v> </v>
      </c>
      <c r="K1278" s="58">
        <v>2220404</v>
      </c>
      <c r="L1278" s="59" t="s">
        <v>1098</v>
      </c>
      <c r="M1278" s="60"/>
    </row>
    <row r="1279" ht="20.25" hidden="1" customHeight="1" spans="1:13">
      <c r="A1279" s="34">
        <v>2240109</v>
      </c>
      <c r="B1279" s="35" t="s">
        <v>1128</v>
      </c>
      <c r="C1279" s="56">
        <f t="shared" si="115"/>
        <v>0</v>
      </c>
      <c r="D1279" s="56"/>
      <c r="E1279" s="57">
        <f t="shared" si="111"/>
        <v>0</v>
      </c>
      <c r="F1279" s="27" t="str">
        <f t="shared" si="112"/>
        <v> </v>
      </c>
      <c r="K1279" s="58">
        <v>2220499</v>
      </c>
      <c r="L1279" s="59" t="s">
        <v>1100</v>
      </c>
      <c r="M1279" s="60"/>
    </row>
    <row r="1280" ht="20.25" hidden="1" customHeight="1" spans="1:13">
      <c r="A1280" s="34">
        <v>2240150</v>
      </c>
      <c r="B1280" s="35" t="s">
        <v>109</v>
      </c>
      <c r="C1280" s="56">
        <f t="shared" si="115"/>
        <v>0</v>
      </c>
      <c r="D1280" s="56"/>
      <c r="E1280" s="57">
        <f t="shared" si="111"/>
        <v>0</v>
      </c>
      <c r="F1280" s="27" t="str">
        <f t="shared" si="112"/>
        <v> </v>
      </c>
      <c r="K1280" s="36">
        <v>22205</v>
      </c>
      <c r="L1280" s="36" t="s">
        <v>1101</v>
      </c>
      <c r="M1280" s="19"/>
    </row>
    <row r="1281" ht="20.25" hidden="1" customHeight="1" spans="1:13">
      <c r="A1281" s="34">
        <v>2240199</v>
      </c>
      <c r="B1281" s="35" t="s">
        <v>1129</v>
      </c>
      <c r="C1281" s="56">
        <f t="shared" si="115"/>
        <v>0</v>
      </c>
      <c r="D1281" s="56"/>
      <c r="E1281" s="57">
        <f t="shared" si="111"/>
        <v>0</v>
      </c>
      <c r="F1281" s="27" t="str">
        <f t="shared" si="112"/>
        <v> </v>
      </c>
      <c r="K1281" s="58">
        <v>2220501</v>
      </c>
      <c r="L1281" s="59" t="s">
        <v>1102</v>
      </c>
      <c r="M1281" s="60"/>
    </row>
    <row r="1282" ht="20.25" customHeight="1" spans="1:13">
      <c r="A1282" s="36">
        <v>22402</v>
      </c>
      <c r="B1282" s="36" t="s">
        <v>1130</v>
      </c>
      <c r="C1282" s="55">
        <f>SUM(C1283:C1287)</f>
        <v>31</v>
      </c>
      <c r="D1282" s="55">
        <f>SUM(D1283:D1287)</f>
        <v>60</v>
      </c>
      <c r="E1282" s="53">
        <f t="shared" si="111"/>
        <v>29</v>
      </c>
      <c r="F1282" s="20">
        <f t="shared" si="112"/>
        <v>93.5483870967742</v>
      </c>
      <c r="K1282" s="58">
        <v>2220502</v>
      </c>
      <c r="L1282" s="59" t="s">
        <v>1103</v>
      </c>
      <c r="M1282" s="60"/>
    </row>
    <row r="1283" ht="20.25" hidden="1" customHeight="1" spans="1:13">
      <c r="A1283" s="34">
        <v>2240201</v>
      </c>
      <c r="B1283" s="35" t="s">
        <v>100</v>
      </c>
      <c r="C1283" s="56">
        <f>M1306</f>
        <v>0</v>
      </c>
      <c r="D1283" s="56"/>
      <c r="E1283" s="57">
        <f t="shared" si="111"/>
        <v>0</v>
      </c>
      <c r="F1283" s="27" t="str">
        <f t="shared" si="112"/>
        <v> </v>
      </c>
      <c r="K1283" s="58">
        <v>2220503</v>
      </c>
      <c r="L1283" s="59" t="s">
        <v>1105</v>
      </c>
      <c r="M1283" s="60"/>
    </row>
    <row r="1284" ht="20.25" hidden="1" customHeight="1" spans="1:13">
      <c r="A1284" s="34">
        <v>2240202</v>
      </c>
      <c r="B1284" s="35" t="s">
        <v>101</v>
      </c>
      <c r="C1284" s="56">
        <f>M1307</f>
        <v>0</v>
      </c>
      <c r="D1284" s="56"/>
      <c r="E1284" s="57">
        <f t="shared" si="111"/>
        <v>0</v>
      </c>
      <c r="F1284" s="27" t="str">
        <f t="shared" si="112"/>
        <v> </v>
      </c>
      <c r="K1284" s="58">
        <v>2220504</v>
      </c>
      <c r="L1284" s="59" t="s">
        <v>1107</v>
      </c>
      <c r="M1284" s="60"/>
    </row>
    <row r="1285" ht="20.25" hidden="1" customHeight="1" spans="1:13">
      <c r="A1285" s="34">
        <v>2240203</v>
      </c>
      <c r="B1285" s="35" t="s">
        <v>102</v>
      </c>
      <c r="C1285" s="56">
        <f>M1308</f>
        <v>0</v>
      </c>
      <c r="D1285" s="56"/>
      <c r="E1285" s="57">
        <f t="shared" si="111"/>
        <v>0</v>
      </c>
      <c r="F1285" s="27" t="str">
        <f t="shared" si="112"/>
        <v> </v>
      </c>
      <c r="K1285" s="58">
        <v>2220505</v>
      </c>
      <c r="L1285" s="59" t="s">
        <v>1109</v>
      </c>
      <c r="M1285" s="60"/>
    </row>
    <row r="1286" ht="20.25" hidden="1" customHeight="1" spans="1:13">
      <c r="A1286" s="34">
        <v>2240204</v>
      </c>
      <c r="B1286" s="35" t="s">
        <v>1131</v>
      </c>
      <c r="C1286" s="56">
        <f>M1309</f>
        <v>0</v>
      </c>
      <c r="D1286" s="56"/>
      <c r="E1286" s="57">
        <f t="shared" si="111"/>
        <v>0</v>
      </c>
      <c r="F1286" s="27" t="str">
        <f t="shared" si="112"/>
        <v> </v>
      </c>
      <c r="K1286" s="58">
        <v>2220506</v>
      </c>
      <c r="L1286" s="59" t="s">
        <v>1111</v>
      </c>
      <c r="M1286" s="60"/>
    </row>
    <row r="1287" ht="20.25" customHeight="1" spans="1:13">
      <c r="A1287" s="34">
        <v>2240299</v>
      </c>
      <c r="B1287" s="35" t="s">
        <v>1132</v>
      </c>
      <c r="C1287" s="56">
        <v>31</v>
      </c>
      <c r="D1287" s="56">
        <v>60</v>
      </c>
      <c r="E1287" s="57">
        <f t="shared" ref="E1287:E1348" si="116">D1287-C1287</f>
        <v>29</v>
      </c>
      <c r="F1287" s="27">
        <f t="shared" ref="F1287:F1348" si="117">IF(C1287&lt;&gt;0,E1287/C1287*100," ")</f>
        <v>93.5483870967742</v>
      </c>
      <c r="K1287" s="58">
        <v>2220507</v>
      </c>
      <c r="L1287" s="59" t="s">
        <v>1113</v>
      </c>
      <c r="M1287" s="60"/>
    </row>
    <row r="1288" ht="20.25" hidden="1" customHeight="1" spans="1:13">
      <c r="A1288" s="36">
        <v>22403</v>
      </c>
      <c r="B1288" s="36" t="s">
        <v>1133</v>
      </c>
      <c r="C1288" s="62">
        <f>SUM(C1289:C1293)</f>
        <v>0</v>
      </c>
      <c r="D1288" s="62">
        <f>SUM(D1289:D1293)</f>
        <v>0</v>
      </c>
      <c r="E1288" s="53">
        <f t="shared" si="116"/>
        <v>0</v>
      </c>
      <c r="F1288" s="20" t="str">
        <f t="shared" si="117"/>
        <v> </v>
      </c>
      <c r="K1288" s="58">
        <v>2220508</v>
      </c>
      <c r="L1288" s="59" t="s">
        <v>1115</v>
      </c>
      <c r="M1288" s="60"/>
    </row>
    <row r="1289" ht="20.25" hidden="1" customHeight="1" spans="1:13">
      <c r="A1289" s="34">
        <v>2240301</v>
      </c>
      <c r="B1289" s="35" t="s">
        <v>100</v>
      </c>
      <c r="C1289" s="61">
        <f>M1312</f>
        <v>0</v>
      </c>
      <c r="D1289" s="61"/>
      <c r="E1289" s="57">
        <f t="shared" si="116"/>
        <v>0</v>
      </c>
      <c r="F1289" s="27" t="str">
        <f t="shared" si="117"/>
        <v> </v>
      </c>
      <c r="K1289" s="58">
        <v>2220509</v>
      </c>
      <c r="L1289" s="59" t="s">
        <v>1117</v>
      </c>
      <c r="M1289" s="60"/>
    </row>
    <row r="1290" ht="20.25" hidden="1" customHeight="1" spans="1:13">
      <c r="A1290" s="34">
        <v>2240302</v>
      </c>
      <c r="B1290" s="35" t="s">
        <v>101</v>
      </c>
      <c r="C1290" s="61">
        <f>M1313</f>
        <v>0</v>
      </c>
      <c r="D1290" s="61"/>
      <c r="E1290" s="57">
        <f t="shared" si="116"/>
        <v>0</v>
      </c>
      <c r="F1290" s="27" t="str">
        <f t="shared" si="117"/>
        <v> </v>
      </c>
      <c r="K1290" s="58">
        <v>2220510</v>
      </c>
      <c r="L1290" s="59" t="s">
        <v>1119</v>
      </c>
      <c r="M1290" s="60"/>
    </row>
    <row r="1291" ht="20.25" hidden="1" customHeight="1" spans="1:13">
      <c r="A1291" s="34">
        <v>2240303</v>
      </c>
      <c r="B1291" s="35" t="s">
        <v>102</v>
      </c>
      <c r="C1291" s="61">
        <f>M1314</f>
        <v>0</v>
      </c>
      <c r="D1291" s="61"/>
      <c r="E1291" s="57">
        <f t="shared" si="116"/>
        <v>0</v>
      </c>
      <c r="F1291" s="27" t="str">
        <f t="shared" si="117"/>
        <v> </v>
      </c>
      <c r="K1291" s="58">
        <v>2220599</v>
      </c>
      <c r="L1291" s="59" t="s">
        <v>1120</v>
      </c>
      <c r="M1291" s="60"/>
    </row>
    <row r="1292" ht="20.25" hidden="1" customHeight="1" spans="1:13">
      <c r="A1292" s="34">
        <v>2240304</v>
      </c>
      <c r="B1292" s="35" t="s">
        <v>1134</v>
      </c>
      <c r="C1292" s="61">
        <f>M1315</f>
        <v>0</v>
      </c>
      <c r="D1292" s="61"/>
      <c r="E1292" s="57">
        <f t="shared" si="116"/>
        <v>0</v>
      </c>
      <c r="F1292" s="27" t="str">
        <f t="shared" si="117"/>
        <v> </v>
      </c>
      <c r="K1292" s="36">
        <v>224</v>
      </c>
      <c r="L1292" s="36" t="s">
        <v>25</v>
      </c>
      <c r="M1292" s="19"/>
    </row>
    <row r="1293" ht="20.25" hidden="1" customHeight="1" spans="1:13">
      <c r="A1293" s="34">
        <v>2240399</v>
      </c>
      <c r="B1293" s="35" t="s">
        <v>1135</v>
      </c>
      <c r="C1293" s="61">
        <f>M1316</f>
        <v>0</v>
      </c>
      <c r="D1293" s="61"/>
      <c r="E1293" s="57">
        <f t="shared" si="116"/>
        <v>0</v>
      </c>
      <c r="F1293" s="27" t="str">
        <f t="shared" si="117"/>
        <v> </v>
      </c>
      <c r="K1293" s="36">
        <v>22401</v>
      </c>
      <c r="L1293" s="36" t="s">
        <v>1122</v>
      </c>
      <c r="M1293" s="19"/>
    </row>
    <row r="1294" ht="20.25" hidden="1" customHeight="1" spans="1:13">
      <c r="A1294" s="36">
        <v>22404</v>
      </c>
      <c r="B1294" s="36" t="s">
        <v>1136</v>
      </c>
      <c r="C1294" s="62">
        <f>SUM(C1295:C1301)</f>
        <v>0</v>
      </c>
      <c r="D1294" s="62">
        <f>SUM(D1295:D1301)</f>
        <v>0</v>
      </c>
      <c r="E1294" s="53">
        <f t="shared" si="116"/>
        <v>0</v>
      </c>
      <c r="F1294" s="20" t="str">
        <f t="shared" si="117"/>
        <v> </v>
      </c>
      <c r="K1294" s="58">
        <v>2240101</v>
      </c>
      <c r="L1294" s="59" t="s">
        <v>100</v>
      </c>
      <c r="M1294" s="60"/>
    </row>
    <row r="1295" ht="20.25" hidden="1" customHeight="1" spans="1:13">
      <c r="A1295" s="34">
        <v>2240401</v>
      </c>
      <c r="B1295" s="35" t="s">
        <v>100</v>
      </c>
      <c r="C1295" s="61">
        <f t="shared" ref="C1295:C1301" si="118">M1318</f>
        <v>0</v>
      </c>
      <c r="D1295" s="61"/>
      <c r="E1295" s="57">
        <f t="shared" si="116"/>
        <v>0</v>
      </c>
      <c r="F1295" s="27" t="str">
        <f t="shared" si="117"/>
        <v> </v>
      </c>
      <c r="K1295" s="58">
        <v>2240102</v>
      </c>
      <c r="L1295" s="59" t="s">
        <v>101</v>
      </c>
      <c r="M1295" s="60"/>
    </row>
    <row r="1296" ht="20.25" hidden="1" customHeight="1" spans="1:13">
      <c r="A1296" s="34">
        <v>2240402</v>
      </c>
      <c r="B1296" s="35" t="s">
        <v>101</v>
      </c>
      <c r="C1296" s="61">
        <f t="shared" si="118"/>
        <v>0</v>
      </c>
      <c r="D1296" s="61"/>
      <c r="E1296" s="57">
        <f t="shared" si="116"/>
        <v>0</v>
      </c>
      <c r="F1296" s="27" t="str">
        <f t="shared" si="117"/>
        <v> </v>
      </c>
      <c r="K1296" s="58">
        <v>2240103</v>
      </c>
      <c r="L1296" s="59" t="s">
        <v>102</v>
      </c>
      <c r="M1296" s="60"/>
    </row>
    <row r="1297" ht="20.25" hidden="1" customHeight="1" spans="1:13">
      <c r="A1297" s="34">
        <v>2240403</v>
      </c>
      <c r="B1297" s="35" t="s">
        <v>102</v>
      </c>
      <c r="C1297" s="61">
        <f t="shared" si="118"/>
        <v>0</v>
      </c>
      <c r="D1297" s="61"/>
      <c r="E1297" s="57">
        <f t="shared" si="116"/>
        <v>0</v>
      </c>
      <c r="F1297" s="27" t="str">
        <f t="shared" si="117"/>
        <v> </v>
      </c>
      <c r="K1297" s="58">
        <v>2240104</v>
      </c>
      <c r="L1297" s="59" t="s">
        <v>1123</v>
      </c>
      <c r="M1297" s="60"/>
    </row>
    <row r="1298" ht="20.25" hidden="1" customHeight="1" spans="1:13">
      <c r="A1298" s="34">
        <v>2240404</v>
      </c>
      <c r="B1298" s="35" t="s">
        <v>1137</v>
      </c>
      <c r="C1298" s="61">
        <f t="shared" si="118"/>
        <v>0</v>
      </c>
      <c r="D1298" s="61"/>
      <c r="E1298" s="57">
        <f t="shared" si="116"/>
        <v>0</v>
      </c>
      <c r="F1298" s="27" t="str">
        <f t="shared" si="117"/>
        <v> </v>
      </c>
      <c r="K1298" s="58">
        <v>2240105</v>
      </c>
      <c r="L1298" s="59" t="s">
        <v>1124</v>
      </c>
      <c r="M1298" s="60"/>
    </row>
    <row r="1299" ht="20.25" hidden="1" customHeight="1" spans="1:13">
      <c r="A1299" s="34">
        <v>2240405</v>
      </c>
      <c r="B1299" s="35" t="s">
        <v>1138</v>
      </c>
      <c r="C1299" s="61">
        <f t="shared" si="118"/>
        <v>0</v>
      </c>
      <c r="D1299" s="61"/>
      <c r="E1299" s="57">
        <f t="shared" si="116"/>
        <v>0</v>
      </c>
      <c r="F1299" s="27" t="str">
        <f t="shared" si="117"/>
        <v> </v>
      </c>
      <c r="K1299" s="58">
        <v>2240106</v>
      </c>
      <c r="L1299" s="59" t="s">
        <v>1125</v>
      </c>
      <c r="M1299" s="60"/>
    </row>
    <row r="1300" ht="20.25" hidden="1" customHeight="1" spans="1:13">
      <c r="A1300" s="34">
        <v>2240450</v>
      </c>
      <c r="B1300" s="35" t="s">
        <v>109</v>
      </c>
      <c r="C1300" s="61">
        <f t="shared" si="118"/>
        <v>0</v>
      </c>
      <c r="D1300" s="61"/>
      <c r="E1300" s="57">
        <f t="shared" si="116"/>
        <v>0</v>
      </c>
      <c r="F1300" s="27" t="str">
        <f t="shared" si="117"/>
        <v> </v>
      </c>
      <c r="K1300" s="58">
        <v>2240107</v>
      </c>
      <c r="L1300" s="59" t="s">
        <v>1126</v>
      </c>
      <c r="M1300" s="60"/>
    </row>
    <row r="1301" ht="20.25" hidden="1" customHeight="1" spans="1:13">
      <c r="A1301" s="34">
        <v>2240499</v>
      </c>
      <c r="B1301" s="35" t="s">
        <v>1139</v>
      </c>
      <c r="C1301" s="61">
        <f t="shared" si="118"/>
        <v>0</v>
      </c>
      <c r="D1301" s="61"/>
      <c r="E1301" s="57">
        <f t="shared" si="116"/>
        <v>0</v>
      </c>
      <c r="F1301" s="27" t="str">
        <f t="shared" si="117"/>
        <v> </v>
      </c>
      <c r="K1301" s="58">
        <v>2240108</v>
      </c>
      <c r="L1301" s="59" t="s">
        <v>1127</v>
      </c>
      <c r="M1301" s="60"/>
    </row>
    <row r="1302" ht="20.25" hidden="1" customHeight="1" spans="1:13">
      <c r="A1302" s="36">
        <v>22405</v>
      </c>
      <c r="B1302" s="36" t="s">
        <v>1140</v>
      </c>
      <c r="C1302" s="62">
        <f>SUM(C1303:C1314)</f>
        <v>0</v>
      </c>
      <c r="D1302" s="62">
        <f>SUM(D1303:D1314)</f>
        <v>0</v>
      </c>
      <c r="E1302" s="53">
        <f t="shared" si="116"/>
        <v>0</v>
      </c>
      <c r="F1302" s="20" t="str">
        <f t="shared" si="117"/>
        <v> </v>
      </c>
      <c r="K1302" s="58">
        <v>2240109</v>
      </c>
      <c r="L1302" s="59" t="s">
        <v>1128</v>
      </c>
      <c r="M1302" s="60"/>
    </row>
    <row r="1303" ht="20.25" hidden="1" customHeight="1" spans="1:13">
      <c r="A1303" s="34">
        <v>2240501</v>
      </c>
      <c r="B1303" s="35" t="s">
        <v>100</v>
      </c>
      <c r="C1303" s="61">
        <f t="shared" ref="C1303:C1314" si="119">M1326</f>
        <v>0</v>
      </c>
      <c r="D1303" s="61"/>
      <c r="E1303" s="57">
        <f t="shared" si="116"/>
        <v>0</v>
      </c>
      <c r="F1303" s="27" t="str">
        <f t="shared" si="117"/>
        <v> </v>
      </c>
      <c r="K1303" s="58">
        <v>2240150</v>
      </c>
      <c r="L1303" s="59" t="s">
        <v>109</v>
      </c>
      <c r="M1303" s="60"/>
    </row>
    <row r="1304" ht="20.25" hidden="1" customHeight="1" spans="1:13">
      <c r="A1304" s="34">
        <v>2240502</v>
      </c>
      <c r="B1304" s="35" t="s">
        <v>101</v>
      </c>
      <c r="C1304" s="61">
        <f t="shared" si="119"/>
        <v>0</v>
      </c>
      <c r="D1304" s="61"/>
      <c r="E1304" s="57">
        <f t="shared" si="116"/>
        <v>0</v>
      </c>
      <c r="F1304" s="27" t="str">
        <f t="shared" si="117"/>
        <v> </v>
      </c>
      <c r="K1304" s="58">
        <v>2240199</v>
      </c>
      <c r="L1304" s="59" t="s">
        <v>1129</v>
      </c>
      <c r="M1304" s="60"/>
    </row>
    <row r="1305" ht="20.25" hidden="1" customHeight="1" spans="1:13">
      <c r="A1305" s="34">
        <v>2240503</v>
      </c>
      <c r="B1305" s="35" t="s">
        <v>102</v>
      </c>
      <c r="C1305" s="61">
        <f t="shared" si="119"/>
        <v>0</v>
      </c>
      <c r="D1305" s="61"/>
      <c r="E1305" s="57">
        <f t="shared" si="116"/>
        <v>0</v>
      </c>
      <c r="F1305" s="27" t="str">
        <f t="shared" si="117"/>
        <v> </v>
      </c>
      <c r="K1305" s="36">
        <v>22402</v>
      </c>
      <c r="L1305" s="36" t="s">
        <v>1130</v>
      </c>
      <c r="M1305" s="19"/>
    </row>
    <row r="1306" ht="20.25" hidden="1" customHeight="1" spans="1:13">
      <c r="A1306" s="34">
        <v>2240504</v>
      </c>
      <c r="B1306" s="35" t="s">
        <v>1141</v>
      </c>
      <c r="C1306" s="61">
        <f t="shared" si="119"/>
        <v>0</v>
      </c>
      <c r="D1306" s="61"/>
      <c r="E1306" s="57">
        <f t="shared" si="116"/>
        <v>0</v>
      </c>
      <c r="F1306" s="27" t="str">
        <f t="shared" si="117"/>
        <v> </v>
      </c>
      <c r="K1306" s="58">
        <v>2240201</v>
      </c>
      <c r="L1306" s="59" t="s">
        <v>100</v>
      </c>
      <c r="M1306" s="60"/>
    </row>
    <row r="1307" ht="20.25" hidden="1" customHeight="1" spans="1:13">
      <c r="A1307" s="34">
        <v>2240505</v>
      </c>
      <c r="B1307" s="35" t="s">
        <v>1142</v>
      </c>
      <c r="C1307" s="61">
        <f t="shared" si="119"/>
        <v>0</v>
      </c>
      <c r="D1307" s="61"/>
      <c r="E1307" s="57">
        <f t="shared" si="116"/>
        <v>0</v>
      </c>
      <c r="F1307" s="27" t="str">
        <f t="shared" si="117"/>
        <v> </v>
      </c>
      <c r="K1307" s="58">
        <v>2240202</v>
      </c>
      <c r="L1307" s="59" t="s">
        <v>101</v>
      </c>
      <c r="M1307" s="60"/>
    </row>
    <row r="1308" ht="20.25" hidden="1" customHeight="1" spans="1:13">
      <c r="A1308" s="34">
        <v>2240506</v>
      </c>
      <c r="B1308" s="35" t="s">
        <v>1143</v>
      </c>
      <c r="C1308" s="61">
        <f t="shared" si="119"/>
        <v>0</v>
      </c>
      <c r="D1308" s="61"/>
      <c r="E1308" s="57">
        <f t="shared" si="116"/>
        <v>0</v>
      </c>
      <c r="F1308" s="27" t="str">
        <f t="shared" si="117"/>
        <v> </v>
      </c>
      <c r="K1308" s="58">
        <v>2240203</v>
      </c>
      <c r="L1308" s="59" t="s">
        <v>102</v>
      </c>
      <c r="M1308" s="60"/>
    </row>
    <row r="1309" ht="20.25" hidden="1" customHeight="1" spans="1:13">
      <c r="A1309" s="34">
        <v>2240507</v>
      </c>
      <c r="B1309" s="35" t="s">
        <v>1144</v>
      </c>
      <c r="C1309" s="61">
        <f t="shared" si="119"/>
        <v>0</v>
      </c>
      <c r="D1309" s="61"/>
      <c r="E1309" s="57">
        <f t="shared" si="116"/>
        <v>0</v>
      </c>
      <c r="F1309" s="27" t="str">
        <f t="shared" si="117"/>
        <v> </v>
      </c>
      <c r="K1309" s="58">
        <v>2240204</v>
      </c>
      <c r="L1309" s="59" t="s">
        <v>1131</v>
      </c>
      <c r="M1309" s="60"/>
    </row>
    <row r="1310" ht="20.25" hidden="1" customHeight="1" spans="1:13">
      <c r="A1310" s="34">
        <v>2240508</v>
      </c>
      <c r="B1310" s="35" t="s">
        <v>1145</v>
      </c>
      <c r="C1310" s="61">
        <f t="shared" si="119"/>
        <v>0</v>
      </c>
      <c r="D1310" s="61"/>
      <c r="E1310" s="57">
        <f t="shared" si="116"/>
        <v>0</v>
      </c>
      <c r="F1310" s="27" t="str">
        <f t="shared" si="117"/>
        <v> </v>
      </c>
      <c r="K1310" s="58">
        <v>2240299</v>
      </c>
      <c r="L1310" s="59" t="s">
        <v>1132</v>
      </c>
      <c r="M1310" s="60"/>
    </row>
    <row r="1311" ht="20.25" hidden="1" customHeight="1" spans="1:13">
      <c r="A1311" s="34">
        <v>2240509</v>
      </c>
      <c r="B1311" s="35" t="s">
        <v>1146</v>
      </c>
      <c r="C1311" s="61">
        <f t="shared" si="119"/>
        <v>0</v>
      </c>
      <c r="D1311" s="61"/>
      <c r="E1311" s="57">
        <f t="shared" si="116"/>
        <v>0</v>
      </c>
      <c r="F1311" s="27" t="str">
        <f t="shared" si="117"/>
        <v> </v>
      </c>
      <c r="K1311" s="36">
        <v>22403</v>
      </c>
      <c r="L1311" s="36" t="s">
        <v>1133</v>
      </c>
      <c r="M1311" s="19"/>
    </row>
    <row r="1312" ht="20.25" hidden="1" customHeight="1" spans="1:13">
      <c r="A1312" s="34">
        <v>2240510</v>
      </c>
      <c r="B1312" s="35" t="s">
        <v>1147</v>
      </c>
      <c r="C1312" s="61">
        <f t="shared" si="119"/>
        <v>0</v>
      </c>
      <c r="D1312" s="61"/>
      <c r="E1312" s="57">
        <f t="shared" si="116"/>
        <v>0</v>
      </c>
      <c r="F1312" s="27" t="str">
        <f t="shared" si="117"/>
        <v> </v>
      </c>
      <c r="K1312" s="58">
        <v>2240301</v>
      </c>
      <c r="L1312" s="59" t="s">
        <v>100</v>
      </c>
      <c r="M1312" s="60"/>
    </row>
    <row r="1313" ht="20.25" hidden="1" customHeight="1" spans="1:13">
      <c r="A1313" s="34">
        <v>2240550</v>
      </c>
      <c r="B1313" s="35" t="s">
        <v>1148</v>
      </c>
      <c r="C1313" s="61">
        <f t="shared" si="119"/>
        <v>0</v>
      </c>
      <c r="D1313" s="61"/>
      <c r="E1313" s="57">
        <f t="shared" si="116"/>
        <v>0</v>
      </c>
      <c r="F1313" s="27" t="str">
        <f t="shared" si="117"/>
        <v> </v>
      </c>
      <c r="K1313" s="58">
        <v>2240302</v>
      </c>
      <c r="L1313" s="59" t="s">
        <v>101</v>
      </c>
      <c r="M1313" s="60"/>
    </row>
    <row r="1314" ht="20.25" hidden="1" customHeight="1" spans="1:13">
      <c r="A1314" s="34">
        <v>2240599</v>
      </c>
      <c r="B1314" s="35" t="s">
        <v>1149</v>
      </c>
      <c r="C1314" s="61">
        <f t="shared" si="119"/>
        <v>0</v>
      </c>
      <c r="D1314" s="61"/>
      <c r="E1314" s="57">
        <f t="shared" si="116"/>
        <v>0</v>
      </c>
      <c r="F1314" s="27" t="str">
        <f t="shared" si="117"/>
        <v> </v>
      </c>
      <c r="K1314" s="58">
        <v>2240303</v>
      </c>
      <c r="L1314" s="59" t="s">
        <v>102</v>
      </c>
      <c r="M1314" s="60"/>
    </row>
    <row r="1315" ht="20.25" customHeight="1" spans="1:13">
      <c r="A1315" s="36">
        <v>22406</v>
      </c>
      <c r="B1315" s="36" t="s">
        <v>1150</v>
      </c>
      <c r="C1315" s="55">
        <f>SUM(C1316:C1318)</f>
        <v>4</v>
      </c>
      <c r="D1315" s="55">
        <f>SUM(D1316:D1318)</f>
        <v>4</v>
      </c>
      <c r="E1315" s="53">
        <f t="shared" si="116"/>
        <v>0</v>
      </c>
      <c r="F1315" s="20">
        <f t="shared" si="117"/>
        <v>0</v>
      </c>
      <c r="K1315" s="58">
        <v>2240304</v>
      </c>
      <c r="L1315" s="59" t="s">
        <v>1134</v>
      </c>
      <c r="M1315" s="60"/>
    </row>
    <row r="1316" ht="20.25" customHeight="1" spans="1:13">
      <c r="A1316" s="34">
        <v>2240601</v>
      </c>
      <c r="B1316" s="35" t="s">
        <v>1151</v>
      </c>
      <c r="C1316" s="56">
        <v>2</v>
      </c>
      <c r="D1316" s="56">
        <v>2</v>
      </c>
      <c r="E1316" s="57">
        <f t="shared" si="116"/>
        <v>0</v>
      </c>
      <c r="F1316" s="27">
        <f t="shared" si="117"/>
        <v>0</v>
      </c>
      <c r="K1316" s="58">
        <v>2240399</v>
      </c>
      <c r="L1316" s="59" t="s">
        <v>1135</v>
      </c>
      <c r="M1316" s="60"/>
    </row>
    <row r="1317" ht="20.25" hidden="1" customHeight="1" spans="1:13">
      <c r="A1317" s="34">
        <v>2240602</v>
      </c>
      <c r="B1317" s="35" t="s">
        <v>1152</v>
      </c>
      <c r="C1317" s="56">
        <f>M1340</f>
        <v>0</v>
      </c>
      <c r="D1317" s="56"/>
      <c r="E1317" s="57">
        <f t="shared" si="116"/>
        <v>0</v>
      </c>
      <c r="F1317" s="27" t="str">
        <f t="shared" si="117"/>
        <v> </v>
      </c>
      <c r="K1317" s="36">
        <v>22404</v>
      </c>
      <c r="L1317" s="36" t="s">
        <v>1136</v>
      </c>
      <c r="M1317" s="19"/>
    </row>
    <row r="1318" ht="20.25" customHeight="1" spans="1:13">
      <c r="A1318" s="34">
        <v>2240699</v>
      </c>
      <c r="B1318" s="35" t="s">
        <v>1153</v>
      </c>
      <c r="C1318" s="56">
        <v>2</v>
      </c>
      <c r="D1318" s="56">
        <v>2</v>
      </c>
      <c r="E1318" s="57">
        <f t="shared" si="116"/>
        <v>0</v>
      </c>
      <c r="F1318" s="27">
        <f t="shared" si="117"/>
        <v>0</v>
      </c>
      <c r="K1318" s="58">
        <v>2240401</v>
      </c>
      <c r="L1318" s="59" t="s">
        <v>100</v>
      </c>
      <c r="M1318" s="60"/>
    </row>
    <row r="1319" ht="20.25" hidden="1" customHeight="1" spans="1:13">
      <c r="A1319" s="36">
        <v>22407</v>
      </c>
      <c r="B1319" s="36" t="s">
        <v>1154</v>
      </c>
      <c r="C1319" s="55">
        <f>SUM(C1320:C1322)</f>
        <v>0</v>
      </c>
      <c r="D1319" s="55">
        <f>SUM(D1320:D1322)</f>
        <v>0</v>
      </c>
      <c r="E1319" s="53">
        <f t="shared" si="116"/>
        <v>0</v>
      </c>
      <c r="F1319" s="20" t="str">
        <f t="shared" si="117"/>
        <v> </v>
      </c>
      <c r="K1319" s="58">
        <v>2240402</v>
      </c>
      <c r="L1319" s="59" t="s">
        <v>101</v>
      </c>
      <c r="M1319" s="60"/>
    </row>
    <row r="1320" ht="20.25" hidden="1" customHeight="1" spans="1:13">
      <c r="A1320" s="34">
        <v>2240703</v>
      </c>
      <c r="B1320" s="35" t="s">
        <v>1155</v>
      </c>
      <c r="C1320" s="56">
        <f>M1343+M1344+M1345</f>
        <v>0</v>
      </c>
      <c r="D1320" s="56"/>
      <c r="E1320" s="57">
        <f t="shared" si="116"/>
        <v>0</v>
      </c>
      <c r="F1320" s="27" t="str">
        <f t="shared" si="117"/>
        <v> </v>
      </c>
      <c r="K1320" s="58">
        <v>2240403</v>
      </c>
      <c r="L1320" s="59" t="s">
        <v>102</v>
      </c>
      <c r="M1320" s="60"/>
    </row>
    <row r="1321" ht="20.25" hidden="1" customHeight="1" spans="1:13">
      <c r="A1321" s="34">
        <v>2240704</v>
      </c>
      <c r="B1321" s="35" t="s">
        <v>1156</v>
      </c>
      <c r="C1321" s="56">
        <f>M1346</f>
        <v>0</v>
      </c>
      <c r="D1321" s="56"/>
      <c r="E1321" s="57">
        <f t="shared" si="116"/>
        <v>0</v>
      </c>
      <c r="F1321" s="27" t="str">
        <f t="shared" si="117"/>
        <v> </v>
      </c>
      <c r="K1321" s="58">
        <v>2240404</v>
      </c>
      <c r="L1321" s="59" t="s">
        <v>1137</v>
      </c>
      <c r="M1321" s="60"/>
    </row>
    <row r="1322" ht="20.25" hidden="1" customHeight="1" spans="1:13">
      <c r="A1322" s="34">
        <v>2240799</v>
      </c>
      <c r="B1322" s="35" t="s">
        <v>1157</v>
      </c>
      <c r="C1322" s="56">
        <f>M1347</f>
        <v>0</v>
      </c>
      <c r="D1322" s="56"/>
      <c r="E1322" s="57">
        <f t="shared" si="116"/>
        <v>0</v>
      </c>
      <c r="F1322" s="27" t="str">
        <f t="shared" si="117"/>
        <v> </v>
      </c>
      <c r="K1322" s="58">
        <v>2240405</v>
      </c>
      <c r="L1322" s="59" t="s">
        <v>1138</v>
      </c>
      <c r="M1322" s="60"/>
    </row>
    <row r="1323" ht="20.25" hidden="1" customHeight="1" spans="1:13">
      <c r="A1323" s="36">
        <v>22499</v>
      </c>
      <c r="B1323" s="36" t="s">
        <v>1158</v>
      </c>
      <c r="C1323" s="62">
        <f>C1324</f>
        <v>0</v>
      </c>
      <c r="D1323" s="62">
        <f>D1324</f>
        <v>0</v>
      </c>
      <c r="E1323" s="53">
        <f t="shared" si="116"/>
        <v>0</v>
      </c>
      <c r="F1323" s="20" t="str">
        <f t="shared" si="117"/>
        <v> </v>
      </c>
      <c r="K1323" s="58">
        <v>2240450</v>
      </c>
      <c r="L1323" s="59" t="s">
        <v>109</v>
      </c>
      <c r="M1323" s="60"/>
    </row>
    <row r="1324" s="41" customFormat="1" ht="20.25" hidden="1" customHeight="1" spans="1:13">
      <c r="A1324" s="34">
        <v>2249999</v>
      </c>
      <c r="B1324" s="35" t="s">
        <v>1159</v>
      </c>
      <c r="C1324" s="61">
        <f>M1348</f>
        <v>0</v>
      </c>
      <c r="D1324" s="61"/>
      <c r="E1324" s="57">
        <f t="shared" si="116"/>
        <v>0</v>
      </c>
      <c r="F1324" s="27" t="str">
        <f t="shared" si="117"/>
        <v> </v>
      </c>
      <c r="I1324" s="70"/>
      <c r="K1324" s="58">
        <v>2240499</v>
      </c>
      <c r="L1324" s="59" t="s">
        <v>1139</v>
      </c>
      <c r="M1324" s="60"/>
    </row>
    <row r="1325" ht="20.25" hidden="1" customHeight="1" spans="1:13">
      <c r="A1325" s="36">
        <v>227</v>
      </c>
      <c r="B1325" s="36" t="s">
        <v>26</v>
      </c>
      <c r="C1325" s="55">
        <f>M1349</f>
        <v>0</v>
      </c>
      <c r="D1325" s="55">
        <f>N1349</f>
        <v>0</v>
      </c>
      <c r="E1325" s="53">
        <f t="shared" si="116"/>
        <v>0</v>
      </c>
      <c r="F1325" s="20" t="str">
        <f t="shared" si="117"/>
        <v> </v>
      </c>
      <c r="K1325" s="36">
        <v>22405</v>
      </c>
      <c r="L1325" s="36" t="s">
        <v>1140</v>
      </c>
      <c r="M1325" s="19"/>
    </row>
    <row r="1326" ht="20.25" hidden="1" customHeight="1" spans="1:13">
      <c r="A1326" s="36">
        <v>229</v>
      </c>
      <c r="B1326" s="36" t="s">
        <v>27</v>
      </c>
      <c r="C1326" s="55">
        <f>C1327+C1329</f>
        <v>0</v>
      </c>
      <c r="D1326" s="55">
        <f>D1327+D1329</f>
        <v>0</v>
      </c>
      <c r="E1326" s="53">
        <f t="shared" si="116"/>
        <v>0</v>
      </c>
      <c r="F1326" s="20" t="str">
        <f t="shared" si="117"/>
        <v> </v>
      </c>
      <c r="K1326" s="58">
        <v>2240501</v>
      </c>
      <c r="L1326" s="59" t="s">
        <v>100</v>
      </c>
      <c r="M1326" s="60"/>
    </row>
    <row r="1327" ht="20.25" hidden="1" customHeight="1" spans="1:13">
      <c r="A1327" s="36">
        <v>22902</v>
      </c>
      <c r="B1327" s="36" t="s">
        <v>1160</v>
      </c>
      <c r="C1327" s="55">
        <f>C1328</f>
        <v>0</v>
      </c>
      <c r="D1327" s="55">
        <f>D1328</f>
        <v>0</v>
      </c>
      <c r="E1327" s="53">
        <f t="shared" si="116"/>
        <v>0</v>
      </c>
      <c r="F1327" s="20" t="str">
        <f t="shared" si="117"/>
        <v> </v>
      </c>
      <c r="K1327" s="58">
        <v>2240502</v>
      </c>
      <c r="L1327" s="59" t="s">
        <v>101</v>
      </c>
      <c r="M1327" s="60"/>
    </row>
    <row r="1328" s="41" customFormat="1" ht="20.25" hidden="1" customHeight="1" spans="1:13">
      <c r="A1328" s="34">
        <v>2290201</v>
      </c>
      <c r="B1328" s="35" t="s">
        <v>1161</v>
      </c>
      <c r="C1328" s="56">
        <f>M1351</f>
        <v>0</v>
      </c>
      <c r="D1328" s="56"/>
      <c r="E1328" s="57">
        <f t="shared" si="116"/>
        <v>0</v>
      </c>
      <c r="F1328" s="27" t="str">
        <f t="shared" si="117"/>
        <v> </v>
      </c>
      <c r="I1328" s="70"/>
      <c r="K1328" s="58">
        <v>2240503</v>
      </c>
      <c r="L1328" s="59" t="s">
        <v>102</v>
      </c>
      <c r="M1328" s="60"/>
    </row>
    <row r="1329" ht="20.25" hidden="1" customHeight="1" spans="1:13">
      <c r="A1329" s="36">
        <v>22999</v>
      </c>
      <c r="B1329" s="36" t="s">
        <v>1008</v>
      </c>
      <c r="C1329" s="55">
        <f>C1330</f>
        <v>0</v>
      </c>
      <c r="D1329" s="55">
        <f>D1330</f>
        <v>0</v>
      </c>
      <c r="E1329" s="53">
        <f t="shared" si="116"/>
        <v>0</v>
      </c>
      <c r="F1329" s="20" t="str">
        <f t="shared" si="117"/>
        <v> </v>
      </c>
      <c r="K1329" s="58">
        <v>2240504</v>
      </c>
      <c r="L1329" s="59" t="s">
        <v>1141</v>
      </c>
      <c r="M1329" s="60"/>
    </row>
    <row r="1330" ht="20.25" hidden="1" customHeight="1" spans="1:13">
      <c r="A1330" s="34">
        <v>2299999</v>
      </c>
      <c r="B1330" s="35" t="s">
        <v>27</v>
      </c>
      <c r="C1330" s="56">
        <f>M1353</f>
        <v>0</v>
      </c>
      <c r="D1330" s="56"/>
      <c r="E1330" s="57">
        <f t="shared" si="116"/>
        <v>0</v>
      </c>
      <c r="F1330" s="27" t="str">
        <f t="shared" si="117"/>
        <v> </v>
      </c>
      <c r="K1330" s="58">
        <v>2240505</v>
      </c>
      <c r="L1330" s="59" t="s">
        <v>1142</v>
      </c>
      <c r="M1330" s="60"/>
    </row>
    <row r="1331" ht="20.25" hidden="1" customHeight="1" spans="1:13">
      <c r="A1331" s="36">
        <v>232</v>
      </c>
      <c r="B1331" s="36" t="s">
        <v>28</v>
      </c>
      <c r="C1331" s="55">
        <f>C1332+C1333+C1334</f>
        <v>0</v>
      </c>
      <c r="D1331" s="55">
        <f>D1332+D1333+D1334</f>
        <v>0</v>
      </c>
      <c r="E1331" s="53">
        <f t="shared" si="116"/>
        <v>0</v>
      </c>
      <c r="F1331" s="20" t="str">
        <f t="shared" si="117"/>
        <v> </v>
      </c>
      <c r="K1331" s="58">
        <v>2240506</v>
      </c>
      <c r="L1331" s="59" t="s">
        <v>1143</v>
      </c>
      <c r="M1331" s="60"/>
    </row>
    <row r="1332" ht="20.25" hidden="1" customHeight="1" spans="1:13">
      <c r="A1332" s="36">
        <v>23201</v>
      </c>
      <c r="B1332" s="36" t="s">
        <v>1162</v>
      </c>
      <c r="C1332" s="55">
        <f>M1355</f>
        <v>0</v>
      </c>
      <c r="D1332" s="55">
        <f>N1355</f>
        <v>0</v>
      </c>
      <c r="E1332" s="53">
        <f t="shared" si="116"/>
        <v>0</v>
      </c>
      <c r="F1332" s="20" t="str">
        <f t="shared" si="117"/>
        <v> </v>
      </c>
      <c r="K1332" s="58">
        <v>2240507</v>
      </c>
      <c r="L1332" s="59" t="s">
        <v>1144</v>
      </c>
      <c r="M1332" s="60"/>
    </row>
    <row r="1333" ht="20.25" hidden="1" customHeight="1" spans="1:13">
      <c r="A1333" s="36">
        <v>23202</v>
      </c>
      <c r="B1333" s="36" t="s">
        <v>1163</v>
      </c>
      <c r="C1333" s="55">
        <f>M1356</f>
        <v>0</v>
      </c>
      <c r="D1333" s="55">
        <f>N1356</f>
        <v>0</v>
      </c>
      <c r="E1333" s="53">
        <f t="shared" si="116"/>
        <v>0</v>
      </c>
      <c r="F1333" s="20" t="str">
        <f t="shared" si="117"/>
        <v> </v>
      </c>
      <c r="K1333" s="58">
        <v>2240508</v>
      </c>
      <c r="L1333" s="59" t="s">
        <v>1145</v>
      </c>
      <c r="M1333" s="60"/>
    </row>
    <row r="1334" ht="20.25" hidden="1" customHeight="1" spans="1:13">
      <c r="A1334" s="36">
        <v>23203</v>
      </c>
      <c r="B1334" s="36" t="s">
        <v>1164</v>
      </c>
      <c r="C1334" s="55">
        <f>SUM(C1335:C1338)</f>
        <v>0</v>
      </c>
      <c r="D1334" s="55">
        <f>SUM(D1335:D1338)</f>
        <v>0</v>
      </c>
      <c r="E1334" s="53">
        <f t="shared" si="116"/>
        <v>0</v>
      </c>
      <c r="F1334" s="20" t="str">
        <f t="shared" si="117"/>
        <v> </v>
      </c>
      <c r="K1334" s="58">
        <v>2240509</v>
      </c>
      <c r="L1334" s="59" t="s">
        <v>1146</v>
      </c>
      <c r="M1334" s="60"/>
    </row>
    <row r="1335" ht="20.25" hidden="1" customHeight="1" spans="1:13">
      <c r="A1335" s="34">
        <v>2320301</v>
      </c>
      <c r="B1335" s="35" t="s">
        <v>1165</v>
      </c>
      <c r="C1335" s="56">
        <f>M1358</f>
        <v>0</v>
      </c>
      <c r="D1335" s="56"/>
      <c r="E1335" s="57">
        <f t="shared" si="116"/>
        <v>0</v>
      </c>
      <c r="F1335" s="27" t="str">
        <f t="shared" si="117"/>
        <v> </v>
      </c>
      <c r="K1335" s="58">
        <v>2240510</v>
      </c>
      <c r="L1335" s="59" t="s">
        <v>1147</v>
      </c>
      <c r="M1335" s="60"/>
    </row>
    <row r="1336" ht="20.25" hidden="1" customHeight="1" spans="1:13">
      <c r="A1336" s="34">
        <v>2320302</v>
      </c>
      <c r="B1336" s="35" t="s">
        <v>1166</v>
      </c>
      <c r="C1336" s="56">
        <f>M1359</f>
        <v>0</v>
      </c>
      <c r="D1336" s="56"/>
      <c r="E1336" s="57">
        <f t="shared" si="116"/>
        <v>0</v>
      </c>
      <c r="F1336" s="27" t="str">
        <f t="shared" si="117"/>
        <v> </v>
      </c>
      <c r="K1336" s="58">
        <v>2240550</v>
      </c>
      <c r="L1336" s="59" t="s">
        <v>1148</v>
      </c>
      <c r="M1336" s="60"/>
    </row>
    <row r="1337" ht="20.25" hidden="1" customHeight="1" spans="1:13">
      <c r="A1337" s="34">
        <v>2320303</v>
      </c>
      <c r="B1337" s="35" t="s">
        <v>1167</v>
      </c>
      <c r="C1337" s="56">
        <f>M1360</f>
        <v>0</v>
      </c>
      <c r="D1337" s="56"/>
      <c r="E1337" s="57">
        <f t="shared" si="116"/>
        <v>0</v>
      </c>
      <c r="F1337" s="27" t="str">
        <f t="shared" si="117"/>
        <v> </v>
      </c>
      <c r="K1337" s="58">
        <v>2240599</v>
      </c>
      <c r="L1337" s="59" t="s">
        <v>1149</v>
      </c>
      <c r="M1337" s="60"/>
    </row>
    <row r="1338" ht="20.25" hidden="1" customHeight="1" spans="1:13">
      <c r="A1338" s="34">
        <v>2320399</v>
      </c>
      <c r="B1338" s="35" t="s">
        <v>1168</v>
      </c>
      <c r="C1338" s="56">
        <f>M1361</f>
        <v>0</v>
      </c>
      <c r="D1338" s="56"/>
      <c r="E1338" s="57">
        <f t="shared" si="116"/>
        <v>0</v>
      </c>
      <c r="F1338" s="27" t="str">
        <f t="shared" si="117"/>
        <v> </v>
      </c>
      <c r="K1338" s="36">
        <v>22406</v>
      </c>
      <c r="L1338" s="36" t="s">
        <v>1150</v>
      </c>
      <c r="M1338" s="19"/>
    </row>
    <row r="1339" ht="20.25" hidden="1" customHeight="1" spans="1:13">
      <c r="A1339" s="36">
        <v>233</v>
      </c>
      <c r="B1339" s="36" t="s">
        <v>29</v>
      </c>
      <c r="C1339" s="55">
        <f>SUM(C1340:C1342)</f>
        <v>0</v>
      </c>
      <c r="D1339" s="55">
        <f>SUM(D1340:D1342)</f>
        <v>0</v>
      </c>
      <c r="E1339" s="53">
        <f t="shared" si="116"/>
        <v>0</v>
      </c>
      <c r="F1339" s="20" t="str">
        <f t="shared" si="117"/>
        <v> </v>
      </c>
      <c r="K1339" s="58">
        <v>2240601</v>
      </c>
      <c r="L1339" s="59" t="s">
        <v>1151</v>
      </c>
      <c r="M1339" s="60"/>
    </row>
    <row r="1340" ht="20.25" hidden="1" customHeight="1" spans="1:13">
      <c r="A1340" s="34">
        <v>23301</v>
      </c>
      <c r="B1340" s="34" t="s">
        <v>1169</v>
      </c>
      <c r="C1340" s="61">
        <f>M1363</f>
        <v>0</v>
      </c>
      <c r="D1340" s="61"/>
      <c r="E1340" s="57">
        <f t="shared" si="116"/>
        <v>0</v>
      </c>
      <c r="F1340" s="27" t="str">
        <f t="shared" si="117"/>
        <v> </v>
      </c>
      <c r="K1340" s="58">
        <v>2240602</v>
      </c>
      <c r="L1340" s="59" t="s">
        <v>1152</v>
      </c>
      <c r="M1340" s="60"/>
    </row>
    <row r="1341" ht="20.25" hidden="1" customHeight="1" spans="1:13">
      <c r="A1341" s="34">
        <v>23302</v>
      </c>
      <c r="B1341" s="34" t="s">
        <v>1170</v>
      </c>
      <c r="C1341" s="61">
        <f>M1364</f>
        <v>0</v>
      </c>
      <c r="D1341" s="61"/>
      <c r="E1341" s="57">
        <f t="shared" si="116"/>
        <v>0</v>
      </c>
      <c r="F1341" s="27" t="str">
        <f t="shared" si="117"/>
        <v> </v>
      </c>
      <c r="K1341" s="58">
        <v>2240699</v>
      </c>
      <c r="L1341" s="59" t="s">
        <v>1153</v>
      </c>
      <c r="M1341" s="60"/>
    </row>
    <row r="1342" ht="20.25" hidden="1" customHeight="1" spans="1:13">
      <c r="A1342" s="34">
        <v>23303</v>
      </c>
      <c r="B1342" s="34" t="s">
        <v>1171</v>
      </c>
      <c r="C1342" s="61">
        <f>M1365</f>
        <v>0</v>
      </c>
      <c r="D1342" s="61"/>
      <c r="E1342" s="57">
        <f t="shared" si="116"/>
        <v>0</v>
      </c>
      <c r="F1342" s="27" t="str">
        <f t="shared" si="117"/>
        <v> </v>
      </c>
      <c r="K1342" s="36">
        <v>22407</v>
      </c>
      <c r="L1342" s="36" t="s">
        <v>1154</v>
      </c>
      <c r="M1342" s="19"/>
    </row>
    <row r="1343" ht="20.45" customHeight="1" spans="1:13">
      <c r="A1343" s="30" t="s">
        <v>30</v>
      </c>
      <c r="B1343" s="31"/>
      <c r="C1343" s="55">
        <f>C1344+C1345</f>
        <v>2027</v>
      </c>
      <c r="D1343" s="55">
        <f>D1344+D1345</f>
        <v>2161</v>
      </c>
      <c r="E1343" s="53">
        <f t="shared" si="116"/>
        <v>134</v>
      </c>
      <c r="F1343" s="20">
        <f t="shared" si="117"/>
        <v>6.61075481006413</v>
      </c>
      <c r="K1343" s="58">
        <v>2240701</v>
      </c>
      <c r="L1343" s="59" t="s">
        <v>1172</v>
      </c>
      <c r="M1343" s="60"/>
    </row>
    <row r="1344" ht="20.45" hidden="1" customHeight="1" spans="1:13">
      <c r="A1344" s="36">
        <v>2300601</v>
      </c>
      <c r="B1344" s="33" t="s">
        <v>1173</v>
      </c>
      <c r="C1344" s="55"/>
      <c r="D1344" s="55"/>
      <c r="E1344" s="53">
        <f t="shared" si="116"/>
        <v>0</v>
      </c>
      <c r="F1344" s="20" t="str">
        <f t="shared" si="117"/>
        <v> </v>
      </c>
      <c r="K1344" s="58">
        <v>2240702</v>
      </c>
      <c r="L1344" s="59" t="s">
        <v>1174</v>
      </c>
      <c r="M1344" s="60"/>
    </row>
    <row r="1345" ht="20.45" customHeight="1" spans="1:13">
      <c r="A1345" s="36">
        <v>2300602</v>
      </c>
      <c r="B1345" s="33" t="s">
        <v>1175</v>
      </c>
      <c r="C1345" s="55">
        <f>SUM(C1346:C1348)</f>
        <v>2027</v>
      </c>
      <c r="D1345" s="55">
        <f>SUM(D1346:D1348)</f>
        <v>2161</v>
      </c>
      <c r="E1345" s="53">
        <f t="shared" si="116"/>
        <v>134</v>
      </c>
      <c r="F1345" s="20">
        <f t="shared" si="117"/>
        <v>6.61075481006413</v>
      </c>
      <c r="K1345" s="58">
        <v>2240703</v>
      </c>
      <c r="L1345" s="59" t="s">
        <v>1155</v>
      </c>
      <c r="M1345" s="60"/>
    </row>
    <row r="1346" ht="20.45" customHeight="1" spans="1:13">
      <c r="A1346" s="34"/>
      <c r="B1346" s="35" t="s">
        <v>1176</v>
      </c>
      <c r="C1346" s="56">
        <v>955</v>
      </c>
      <c r="D1346" s="56">
        <v>1005</v>
      </c>
      <c r="E1346" s="57">
        <f t="shared" si="116"/>
        <v>50</v>
      </c>
      <c r="F1346" s="27">
        <f t="shared" si="117"/>
        <v>5.23560209424084</v>
      </c>
      <c r="K1346" s="58">
        <v>2240704</v>
      </c>
      <c r="L1346" s="59" t="s">
        <v>1156</v>
      </c>
      <c r="M1346" s="60"/>
    </row>
    <row r="1347" ht="20.45" customHeight="1" spans="1:13">
      <c r="A1347" s="34"/>
      <c r="B1347" s="35" t="s">
        <v>1177</v>
      </c>
      <c r="C1347" s="56">
        <v>892</v>
      </c>
      <c r="D1347" s="56">
        <v>960</v>
      </c>
      <c r="E1347" s="57">
        <f t="shared" si="116"/>
        <v>68</v>
      </c>
      <c r="F1347" s="27">
        <f t="shared" si="117"/>
        <v>7.62331838565022</v>
      </c>
      <c r="K1347" s="58">
        <v>2240799</v>
      </c>
      <c r="L1347" s="59" t="s">
        <v>1157</v>
      </c>
      <c r="M1347" s="60"/>
    </row>
    <row r="1348" ht="20.45" customHeight="1" spans="1:13">
      <c r="A1348" s="34"/>
      <c r="B1348" s="35" t="s">
        <v>1178</v>
      </c>
      <c r="C1348" s="56">
        <v>180</v>
      </c>
      <c r="D1348" s="56">
        <v>196</v>
      </c>
      <c r="E1348" s="57">
        <f t="shared" si="116"/>
        <v>16</v>
      </c>
      <c r="F1348" s="27">
        <f t="shared" si="117"/>
        <v>8.88888888888889</v>
      </c>
      <c r="K1348" s="69">
        <v>22499</v>
      </c>
      <c r="L1348" s="69" t="s">
        <v>1158</v>
      </c>
      <c r="M1348" s="60"/>
    </row>
    <row r="1349" ht="20.45" customHeight="1" spans="1:13">
      <c r="A1349" s="30" t="s">
        <v>31</v>
      </c>
      <c r="B1349" s="31"/>
      <c r="C1349" s="55">
        <f>C1350</f>
        <v>0</v>
      </c>
      <c r="D1349" s="55">
        <f>D1350</f>
        <v>0</v>
      </c>
      <c r="E1349" s="53">
        <f t="shared" ref="E1349:E1355" si="120">D1349-C1349</f>
        <v>0</v>
      </c>
      <c r="F1349" s="20" t="str">
        <f t="shared" ref="F1349:F1355" si="121">IF(C1349&lt;&gt;0,E1349/C1349*100," ")</f>
        <v> </v>
      </c>
      <c r="K1349" s="69">
        <v>227</v>
      </c>
      <c r="L1349" s="69" t="s">
        <v>26</v>
      </c>
      <c r="M1349" s="60"/>
    </row>
    <row r="1350" ht="20.45" hidden="1" customHeight="1" spans="1:13">
      <c r="A1350" s="34">
        <v>23103</v>
      </c>
      <c r="B1350" s="34" t="s">
        <v>1179</v>
      </c>
      <c r="C1350" s="56">
        <f>C1351</f>
        <v>0</v>
      </c>
      <c r="D1350" s="56"/>
      <c r="E1350" s="57">
        <f t="shared" si="120"/>
        <v>0</v>
      </c>
      <c r="F1350" s="27" t="str">
        <f t="shared" si="121"/>
        <v> </v>
      </c>
      <c r="K1350" s="36">
        <v>229</v>
      </c>
      <c r="L1350" s="36" t="s">
        <v>27</v>
      </c>
      <c r="M1350" s="19"/>
    </row>
    <row r="1351" ht="20.45" hidden="1" customHeight="1" spans="1:13">
      <c r="A1351" s="34">
        <v>2310301</v>
      </c>
      <c r="B1351" s="35" t="s">
        <v>1180</v>
      </c>
      <c r="C1351" s="56"/>
      <c r="D1351" s="56"/>
      <c r="E1351" s="57">
        <f t="shared" si="120"/>
        <v>0</v>
      </c>
      <c r="F1351" s="27" t="str">
        <f t="shared" si="121"/>
        <v> </v>
      </c>
      <c r="K1351" s="69">
        <v>22902</v>
      </c>
      <c r="L1351" s="69" t="s">
        <v>1160</v>
      </c>
      <c r="M1351" s="60"/>
    </row>
    <row r="1352" ht="20.45" customHeight="1" spans="1:13">
      <c r="A1352" s="30" t="s">
        <v>32</v>
      </c>
      <c r="B1352" s="31"/>
      <c r="C1352" s="55">
        <v>0</v>
      </c>
      <c r="D1352" s="55">
        <v>0</v>
      </c>
      <c r="E1352" s="53">
        <f t="shared" si="120"/>
        <v>0</v>
      </c>
      <c r="F1352" s="20" t="str">
        <f t="shared" si="121"/>
        <v> </v>
      </c>
      <c r="K1352" s="36">
        <v>22999</v>
      </c>
      <c r="L1352" s="36" t="s">
        <v>1008</v>
      </c>
      <c r="M1352" s="19"/>
    </row>
    <row r="1353" ht="20.45" hidden="1" customHeight="1" spans="1:13">
      <c r="A1353" s="34">
        <v>23009</v>
      </c>
      <c r="B1353" s="38" t="s">
        <v>1181</v>
      </c>
      <c r="C1353" s="55">
        <f>C1355-C6-C1343-C1349</f>
        <v>-1</v>
      </c>
      <c r="D1353" s="55"/>
      <c r="E1353" s="53">
        <f t="shared" si="120"/>
        <v>1</v>
      </c>
      <c r="F1353" s="27">
        <f t="shared" si="121"/>
        <v>-100</v>
      </c>
      <c r="K1353" s="58">
        <v>2299901</v>
      </c>
      <c r="L1353" s="59" t="s">
        <v>27</v>
      </c>
      <c r="M1353" s="60"/>
    </row>
    <row r="1354" ht="20.45" customHeight="1" spans="1:13">
      <c r="A1354" s="30" t="s">
        <v>33</v>
      </c>
      <c r="B1354" s="31"/>
      <c r="C1354" s="55">
        <v>0</v>
      </c>
      <c r="D1354" s="55">
        <v>0</v>
      </c>
      <c r="E1354" s="53">
        <f t="shared" si="120"/>
        <v>0</v>
      </c>
      <c r="F1354" s="27" t="str">
        <f t="shared" si="121"/>
        <v> </v>
      </c>
      <c r="K1354" s="36">
        <v>232</v>
      </c>
      <c r="L1354" s="36" t="s">
        <v>28</v>
      </c>
      <c r="M1354" s="19"/>
    </row>
    <row r="1355" ht="20.45" customHeight="1" spans="1:13">
      <c r="A1355" s="39" t="s">
        <v>35</v>
      </c>
      <c r="B1355" s="39"/>
      <c r="C1355" s="55">
        <v>18982</v>
      </c>
      <c r="D1355" s="55">
        <f>乡镇一般预算收入!D70</f>
        <v>20654</v>
      </c>
      <c r="E1355" s="53">
        <f t="shared" si="120"/>
        <v>1672</v>
      </c>
      <c r="F1355" s="20">
        <f t="shared" si="121"/>
        <v>8.80834474765567</v>
      </c>
      <c r="K1355" s="58">
        <v>23201</v>
      </c>
      <c r="L1355" s="69" t="s">
        <v>1162</v>
      </c>
      <c r="M1355" s="60"/>
    </row>
    <row r="1356" ht="17.45" customHeight="1" spans="11:13">
      <c r="K1356" s="58">
        <v>23202</v>
      </c>
      <c r="L1356" s="69" t="s">
        <v>1163</v>
      </c>
      <c r="M1356" s="60"/>
    </row>
    <row r="1357" ht="17.45" customHeight="1" spans="11:13">
      <c r="K1357" s="34">
        <v>23203</v>
      </c>
      <c r="L1357" s="34" t="s">
        <v>1164</v>
      </c>
      <c r="M1357" s="19"/>
    </row>
    <row r="1358" ht="17.45" customHeight="1" spans="11:13">
      <c r="K1358" s="58">
        <v>2320301</v>
      </c>
      <c r="L1358" s="59" t="s">
        <v>1165</v>
      </c>
      <c r="M1358" s="60"/>
    </row>
    <row r="1359" ht="14.25" spans="11:13">
      <c r="K1359" s="58">
        <v>2320302</v>
      </c>
      <c r="L1359" s="59" t="s">
        <v>1166</v>
      </c>
      <c r="M1359" s="60"/>
    </row>
    <row r="1360" ht="14.25" spans="11:13">
      <c r="K1360" s="58">
        <v>2320303</v>
      </c>
      <c r="L1360" s="59" t="s">
        <v>1167</v>
      </c>
      <c r="M1360" s="60"/>
    </row>
    <row r="1361" ht="14.25" spans="11:13">
      <c r="K1361" s="58">
        <v>2320304</v>
      </c>
      <c r="L1361" s="59" t="s">
        <v>1168</v>
      </c>
      <c r="M1361" s="60"/>
    </row>
    <row r="1362" ht="14.25" spans="11:13">
      <c r="K1362" s="36">
        <v>233</v>
      </c>
      <c r="L1362" s="36" t="s">
        <v>29</v>
      </c>
      <c r="M1362" s="19"/>
    </row>
    <row r="1363" ht="14.25" spans="11:13">
      <c r="K1363" s="58">
        <v>23301</v>
      </c>
      <c r="L1363" s="58" t="s">
        <v>1169</v>
      </c>
      <c r="M1363" s="60"/>
    </row>
    <row r="1364" ht="14.25" spans="11:13">
      <c r="K1364" s="58">
        <v>23302</v>
      </c>
      <c r="L1364" s="58" t="s">
        <v>1170</v>
      </c>
      <c r="M1364" s="60"/>
    </row>
    <row r="1365" ht="14.25" spans="11:13">
      <c r="K1365" s="58">
        <v>23303</v>
      </c>
      <c r="L1365" s="58" t="s">
        <v>1171</v>
      </c>
      <c r="M1365" s="60"/>
    </row>
    <row r="1366" spans="13:13">
      <c r="M1366" s="71"/>
    </row>
  </sheetData>
  <mergeCells count="8">
    <mergeCell ref="A2:F2"/>
    <mergeCell ref="A3:F3"/>
    <mergeCell ref="A6:B6"/>
    <mergeCell ref="A1343:B1343"/>
    <mergeCell ref="A1349:B1349"/>
    <mergeCell ref="A1352:B1352"/>
    <mergeCell ref="A1354:B1354"/>
    <mergeCell ref="A1355:B1355"/>
  </mergeCells>
  <pageMargins left="0.700694444444445" right="0.700694444444445" top="0.751388888888889" bottom="0.751388888888889" header="0.298611111111111" footer="0.298611111111111"/>
  <pageSetup paperSize="9" scale="87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5"/>
  <sheetViews>
    <sheetView tabSelected="1" topLeftCell="A13" workbookViewId="0">
      <selection activeCell="G15" sqref="G15"/>
    </sheetView>
  </sheetViews>
  <sheetFormatPr defaultColWidth="9" defaultRowHeight="15.75" outlineLevelCol="6"/>
  <cols>
    <col min="1" max="1" width="13" style="5" customWidth="1"/>
    <col min="2" max="2" width="43.7433628318584" style="5" customWidth="1"/>
    <col min="3" max="4" width="12.5044247787611" style="6" customWidth="1"/>
    <col min="5" max="5" width="12.5044247787611" style="7" customWidth="1"/>
    <col min="6" max="6" width="12.8761061946903" style="8" customWidth="1"/>
    <col min="7" max="16384" width="9" style="5"/>
  </cols>
  <sheetData>
    <row r="1" spans="1:1">
      <c r="A1" s="4" t="s">
        <v>1182</v>
      </c>
    </row>
    <row r="2" ht="25.1" spans="1:6">
      <c r="A2" s="9" t="s">
        <v>96</v>
      </c>
      <c r="B2" s="9"/>
      <c r="C2" s="10"/>
      <c r="D2" s="10"/>
      <c r="E2" s="10"/>
      <c r="F2" s="9"/>
    </row>
    <row r="3" ht="19.5" customHeight="1" spans="1:6">
      <c r="A3" s="11" t="s">
        <v>1183</v>
      </c>
      <c r="B3" s="11"/>
      <c r="C3" s="12"/>
      <c r="D3" s="12"/>
      <c r="E3" s="12"/>
      <c r="F3" s="13" t="s">
        <v>38</v>
      </c>
    </row>
    <row r="4" s="1" customFormat="1" ht="36.75" customHeight="1" spans="1:6">
      <c r="A4" s="14" t="s">
        <v>7</v>
      </c>
      <c r="B4" s="14" t="s">
        <v>8</v>
      </c>
      <c r="C4" s="15" t="s">
        <v>9</v>
      </c>
      <c r="D4" s="15" t="s">
        <v>10</v>
      </c>
      <c r="E4" s="15" t="s">
        <v>39</v>
      </c>
      <c r="F4" s="16" t="s">
        <v>11</v>
      </c>
    </row>
    <row r="5" s="2" customFormat="1" ht="20.25" customHeight="1" spans="1:6">
      <c r="A5" s="17" t="s">
        <v>13</v>
      </c>
      <c r="B5" s="18"/>
      <c r="C5" s="19">
        <f>C6+C11+C22+C30+C37+C41+C44+C48+C51+C57+C60+C65+C68</f>
        <v>16956</v>
      </c>
      <c r="D5" s="19">
        <f>D6+D11+D22+D30+D37+D41+D44+D48+D51+D57+D60+D65+D68</f>
        <v>18493</v>
      </c>
      <c r="E5" s="19">
        <f>D5-C5</f>
        <v>1537</v>
      </c>
      <c r="F5" s="20">
        <f>IF(C5&lt;&gt;0,E5/C5*100," ")</f>
        <v>9.06463788629394</v>
      </c>
    </row>
    <row r="6" s="2" customFormat="1" ht="20.25" customHeight="1" spans="1:6">
      <c r="A6" s="21">
        <v>501</v>
      </c>
      <c r="B6" s="21" t="s">
        <v>1184</v>
      </c>
      <c r="C6" s="22">
        <f>SUM(C7:C10)</f>
        <v>2541</v>
      </c>
      <c r="D6" s="22">
        <f>SUM(D7:D10)</f>
        <v>2788</v>
      </c>
      <c r="E6" s="19">
        <f t="shared" ref="E6:E69" si="0">D6-C6</f>
        <v>247</v>
      </c>
      <c r="F6" s="20">
        <f t="shared" ref="F6:F69" si="1">IF(C6&lt;&gt;0,E6/C6*100," ")</f>
        <v>9.72058244785518</v>
      </c>
    </row>
    <row r="7" s="3" customFormat="1" ht="20.25" customHeight="1" spans="1:6">
      <c r="A7" s="23">
        <v>50101</v>
      </c>
      <c r="B7" s="24" t="s">
        <v>1185</v>
      </c>
      <c r="C7" s="25">
        <v>1852</v>
      </c>
      <c r="D7" s="25">
        <v>1950</v>
      </c>
      <c r="E7" s="26">
        <f t="shared" si="0"/>
        <v>98</v>
      </c>
      <c r="F7" s="27">
        <f t="shared" si="1"/>
        <v>5.29157667386609</v>
      </c>
    </row>
    <row r="8" s="3" customFormat="1" ht="20.25" customHeight="1" spans="1:6">
      <c r="A8" s="23">
        <v>50102</v>
      </c>
      <c r="B8" s="24" t="s">
        <v>1186</v>
      </c>
      <c r="C8" s="25">
        <v>486</v>
      </c>
      <c r="D8" s="25">
        <v>520</v>
      </c>
      <c r="E8" s="26">
        <f t="shared" si="0"/>
        <v>34</v>
      </c>
      <c r="F8" s="27">
        <f t="shared" si="1"/>
        <v>6.99588477366255</v>
      </c>
    </row>
    <row r="9" s="3" customFormat="1" ht="20.25" customHeight="1" spans="1:6">
      <c r="A9" s="23">
        <v>50103</v>
      </c>
      <c r="B9" s="24" t="s">
        <v>1060</v>
      </c>
      <c r="C9" s="25">
        <v>159</v>
      </c>
      <c r="D9" s="25">
        <v>168</v>
      </c>
      <c r="E9" s="26">
        <f t="shared" si="0"/>
        <v>9</v>
      </c>
      <c r="F9" s="27">
        <f t="shared" si="1"/>
        <v>5.66037735849057</v>
      </c>
    </row>
    <row r="10" s="3" customFormat="1" ht="20.25" customHeight="1" spans="1:6">
      <c r="A10" s="23">
        <v>50199</v>
      </c>
      <c r="B10" s="24" t="s">
        <v>1187</v>
      </c>
      <c r="C10" s="25">
        <v>44</v>
      </c>
      <c r="D10" s="25">
        <v>150</v>
      </c>
      <c r="E10" s="26">
        <f t="shared" si="0"/>
        <v>106</v>
      </c>
      <c r="F10" s="27">
        <f t="shared" si="1"/>
        <v>240.909090909091</v>
      </c>
    </row>
    <row r="11" s="2" customFormat="1" ht="20.25" customHeight="1" spans="1:6">
      <c r="A11" s="21">
        <v>502</v>
      </c>
      <c r="B11" s="21" t="s">
        <v>1188</v>
      </c>
      <c r="C11" s="22">
        <f>SUM(C12:C21)</f>
        <v>3758</v>
      </c>
      <c r="D11" s="22">
        <f>SUM(D12:D21)</f>
        <v>4042</v>
      </c>
      <c r="E11" s="19">
        <f t="shared" si="0"/>
        <v>284</v>
      </c>
      <c r="F11" s="20">
        <f t="shared" si="1"/>
        <v>7.55721128259713</v>
      </c>
    </row>
    <row r="12" s="3" customFormat="1" ht="20.25" customHeight="1" spans="1:6">
      <c r="A12" s="23">
        <v>50201</v>
      </c>
      <c r="B12" s="24" t="s">
        <v>1189</v>
      </c>
      <c r="C12" s="25">
        <v>631</v>
      </c>
      <c r="D12" s="25">
        <v>692</v>
      </c>
      <c r="E12" s="26">
        <f t="shared" si="0"/>
        <v>61</v>
      </c>
      <c r="F12" s="27">
        <f t="shared" si="1"/>
        <v>9.66719492868463</v>
      </c>
    </row>
    <row r="13" s="3" customFormat="1" ht="20.25" customHeight="1" spans="1:6">
      <c r="A13" s="23">
        <v>50202</v>
      </c>
      <c r="B13" s="24" t="s">
        <v>1190</v>
      </c>
      <c r="C13" s="25">
        <v>5</v>
      </c>
      <c r="D13" s="25">
        <v>3</v>
      </c>
      <c r="E13" s="26">
        <f t="shared" si="0"/>
        <v>-2</v>
      </c>
      <c r="F13" s="27">
        <f t="shared" si="1"/>
        <v>-40</v>
      </c>
    </row>
    <row r="14" s="3" customFormat="1" ht="20.25" customHeight="1" spans="1:6">
      <c r="A14" s="23">
        <v>50203</v>
      </c>
      <c r="B14" s="24" t="s">
        <v>1191</v>
      </c>
      <c r="C14" s="25">
        <v>28</v>
      </c>
      <c r="D14" s="25">
        <v>28</v>
      </c>
      <c r="E14" s="26">
        <f t="shared" si="0"/>
        <v>0</v>
      </c>
      <c r="F14" s="27">
        <f t="shared" si="1"/>
        <v>0</v>
      </c>
    </row>
    <row r="15" s="3" customFormat="1" ht="20.25" customHeight="1" spans="1:6">
      <c r="A15" s="23">
        <v>50204</v>
      </c>
      <c r="B15" s="24" t="s">
        <v>1192</v>
      </c>
      <c r="C15" s="25">
        <v>8</v>
      </c>
      <c r="D15" s="25">
        <v>8</v>
      </c>
      <c r="E15" s="26">
        <f t="shared" si="0"/>
        <v>0</v>
      </c>
      <c r="F15" s="27">
        <f t="shared" si="1"/>
        <v>0</v>
      </c>
    </row>
    <row r="16" s="3" customFormat="1" ht="20.25" customHeight="1" spans="1:6">
      <c r="A16" s="23">
        <v>50205</v>
      </c>
      <c r="B16" s="24" t="s">
        <v>1193</v>
      </c>
      <c r="C16" s="25">
        <v>1273</v>
      </c>
      <c r="D16" s="25">
        <v>1380</v>
      </c>
      <c r="E16" s="26">
        <f t="shared" si="0"/>
        <v>107</v>
      </c>
      <c r="F16" s="27">
        <f t="shared" si="1"/>
        <v>8.40534171249018</v>
      </c>
    </row>
    <row r="17" s="3" customFormat="1" ht="20.25" customHeight="1" spans="1:6">
      <c r="A17" s="23">
        <v>50206</v>
      </c>
      <c r="B17" s="24" t="s">
        <v>1194</v>
      </c>
      <c r="C17" s="25">
        <v>36</v>
      </c>
      <c r="D17" s="25">
        <v>36</v>
      </c>
      <c r="E17" s="26">
        <f t="shared" si="0"/>
        <v>0</v>
      </c>
      <c r="F17" s="27">
        <f t="shared" si="1"/>
        <v>0</v>
      </c>
    </row>
    <row r="18" s="3" customFormat="1" ht="20.25" customHeight="1" spans="1:6">
      <c r="A18" s="23">
        <v>50207</v>
      </c>
      <c r="B18" s="24" t="s">
        <v>1195</v>
      </c>
      <c r="C18" s="25">
        <v>0</v>
      </c>
      <c r="D18" s="25">
        <v>0</v>
      </c>
      <c r="E18" s="26">
        <f t="shared" si="0"/>
        <v>0</v>
      </c>
      <c r="F18" s="27" t="str">
        <f t="shared" si="1"/>
        <v> </v>
      </c>
    </row>
    <row r="19" s="3" customFormat="1" ht="20.25" customHeight="1" spans="1:6">
      <c r="A19" s="23">
        <v>50208</v>
      </c>
      <c r="B19" s="24" t="s">
        <v>1196</v>
      </c>
      <c r="C19" s="25">
        <v>17</v>
      </c>
      <c r="D19" s="25">
        <v>17</v>
      </c>
      <c r="E19" s="26">
        <f t="shared" si="0"/>
        <v>0</v>
      </c>
      <c r="F19" s="27">
        <f t="shared" si="1"/>
        <v>0</v>
      </c>
    </row>
    <row r="20" s="3" customFormat="1" ht="20.25" customHeight="1" spans="1:6">
      <c r="A20" s="23">
        <v>50209</v>
      </c>
      <c r="B20" s="24" t="s">
        <v>1197</v>
      </c>
      <c r="C20" s="25">
        <v>16</v>
      </c>
      <c r="D20" s="25">
        <v>16</v>
      </c>
      <c r="E20" s="26">
        <f t="shared" si="0"/>
        <v>0</v>
      </c>
      <c r="F20" s="27">
        <f t="shared" si="1"/>
        <v>0</v>
      </c>
    </row>
    <row r="21" s="3" customFormat="1" ht="20.25" customHeight="1" spans="1:6">
      <c r="A21" s="23">
        <v>50299</v>
      </c>
      <c r="B21" s="24" t="s">
        <v>1198</v>
      </c>
      <c r="C21" s="25">
        <v>1744</v>
      </c>
      <c r="D21" s="25">
        <v>1862</v>
      </c>
      <c r="E21" s="26">
        <f t="shared" si="0"/>
        <v>118</v>
      </c>
      <c r="F21" s="27">
        <f t="shared" si="1"/>
        <v>6.76605504587156</v>
      </c>
    </row>
    <row r="22" s="2" customFormat="1" ht="20.25" customHeight="1" spans="1:6">
      <c r="A22" s="21">
        <v>503</v>
      </c>
      <c r="B22" s="21" t="s">
        <v>1199</v>
      </c>
      <c r="C22" s="22">
        <f>SUM(C23:C29)</f>
        <v>842</v>
      </c>
      <c r="D22" s="22">
        <f>SUM(D23:D29)</f>
        <v>926</v>
      </c>
      <c r="E22" s="19">
        <f t="shared" si="0"/>
        <v>84</v>
      </c>
      <c r="F22" s="20">
        <f t="shared" si="1"/>
        <v>9.97624703087886</v>
      </c>
    </row>
    <row r="23" s="3" customFormat="1" ht="20.25" hidden="1" customHeight="1" spans="1:6">
      <c r="A23" s="23">
        <v>50301</v>
      </c>
      <c r="B23" s="24" t="s">
        <v>1200</v>
      </c>
      <c r="C23" s="25">
        <v>0</v>
      </c>
      <c r="D23" s="25"/>
      <c r="E23" s="26">
        <f t="shared" si="0"/>
        <v>0</v>
      </c>
      <c r="F23" s="27" t="str">
        <f t="shared" si="1"/>
        <v> </v>
      </c>
    </row>
    <row r="24" s="3" customFormat="1" ht="20.25" customHeight="1" spans="1:6">
      <c r="A24" s="23">
        <v>50302</v>
      </c>
      <c r="B24" s="24" t="s">
        <v>1201</v>
      </c>
      <c r="C24" s="25">
        <v>691</v>
      </c>
      <c r="D24" s="25">
        <v>750</v>
      </c>
      <c r="E24" s="26">
        <f t="shared" si="0"/>
        <v>59</v>
      </c>
      <c r="F24" s="27">
        <f t="shared" si="1"/>
        <v>8.5383502170767</v>
      </c>
    </row>
    <row r="25" s="3" customFormat="1" ht="20.25" customHeight="1" spans="1:6">
      <c r="A25" s="23">
        <v>50303</v>
      </c>
      <c r="B25" s="24" t="s">
        <v>1202</v>
      </c>
      <c r="C25" s="25">
        <v>0</v>
      </c>
      <c r="D25" s="25">
        <v>18</v>
      </c>
      <c r="E25" s="26">
        <f t="shared" si="0"/>
        <v>18</v>
      </c>
      <c r="F25" s="27">
        <v>100</v>
      </c>
    </row>
    <row r="26" s="3" customFormat="1" ht="20.25" customHeight="1" spans="1:6">
      <c r="A26" s="23">
        <v>50305</v>
      </c>
      <c r="B26" s="24" t="s">
        <v>1203</v>
      </c>
      <c r="C26" s="25">
        <v>76</v>
      </c>
      <c r="D26" s="25">
        <v>80</v>
      </c>
      <c r="E26" s="26">
        <f t="shared" si="0"/>
        <v>4</v>
      </c>
      <c r="F26" s="27">
        <f t="shared" si="1"/>
        <v>5.26315789473684</v>
      </c>
    </row>
    <row r="27" s="3" customFormat="1" ht="20.25" customHeight="1" spans="1:6">
      <c r="A27" s="23">
        <v>50306</v>
      </c>
      <c r="B27" s="24" t="s">
        <v>1204</v>
      </c>
      <c r="C27" s="25">
        <v>75</v>
      </c>
      <c r="D27" s="25">
        <v>78</v>
      </c>
      <c r="E27" s="26">
        <f t="shared" si="0"/>
        <v>3</v>
      </c>
      <c r="F27" s="27">
        <f t="shared" si="1"/>
        <v>4</v>
      </c>
    </row>
    <row r="28" s="3" customFormat="1" ht="20.25" hidden="1" customHeight="1" spans="1:6">
      <c r="A28" s="23">
        <v>50307</v>
      </c>
      <c r="B28" s="24" t="s">
        <v>1205</v>
      </c>
      <c r="C28" s="25">
        <v>0</v>
      </c>
      <c r="D28" s="25"/>
      <c r="E28" s="26">
        <f t="shared" si="0"/>
        <v>0</v>
      </c>
      <c r="F28" s="27" t="str">
        <f t="shared" si="1"/>
        <v> </v>
      </c>
    </row>
    <row r="29" s="3" customFormat="1" ht="20.25" hidden="1" customHeight="1" spans="1:6">
      <c r="A29" s="23">
        <v>50399</v>
      </c>
      <c r="B29" s="24" t="s">
        <v>1206</v>
      </c>
      <c r="C29" s="25">
        <v>0</v>
      </c>
      <c r="D29" s="25"/>
      <c r="E29" s="26">
        <f t="shared" si="0"/>
        <v>0</v>
      </c>
      <c r="F29" s="27" t="str">
        <f t="shared" si="1"/>
        <v> </v>
      </c>
    </row>
    <row r="30" s="2" customFormat="1" ht="20.25" hidden="1" customHeight="1" spans="1:7">
      <c r="A30" s="21">
        <v>504</v>
      </c>
      <c r="B30" s="21" t="s">
        <v>1207</v>
      </c>
      <c r="C30" s="22">
        <f>SUM(C31:C36)</f>
        <v>0</v>
      </c>
      <c r="D30" s="22">
        <f>SUM(D31:D36)</f>
        <v>0</v>
      </c>
      <c r="E30" s="19">
        <f t="shared" si="0"/>
        <v>0</v>
      </c>
      <c r="F30" s="20" t="str">
        <f t="shared" si="1"/>
        <v> </v>
      </c>
      <c r="G30" s="3"/>
    </row>
    <row r="31" s="3" customFormat="1" ht="20.25" hidden="1" customHeight="1" spans="1:6">
      <c r="A31" s="23">
        <v>50401</v>
      </c>
      <c r="B31" s="24" t="s">
        <v>1200</v>
      </c>
      <c r="C31" s="28">
        <v>0</v>
      </c>
      <c r="D31" s="29"/>
      <c r="E31" s="26">
        <f t="shared" si="0"/>
        <v>0</v>
      </c>
      <c r="F31" s="27" t="str">
        <f t="shared" si="1"/>
        <v> </v>
      </c>
    </row>
    <row r="32" s="3" customFormat="1" ht="20.25" hidden="1" customHeight="1" spans="1:6">
      <c r="A32" s="23">
        <v>50402</v>
      </c>
      <c r="B32" s="24" t="s">
        <v>1201</v>
      </c>
      <c r="C32" s="25">
        <v>0</v>
      </c>
      <c r="D32" s="25"/>
      <c r="E32" s="26">
        <f t="shared" si="0"/>
        <v>0</v>
      </c>
      <c r="F32" s="27" t="str">
        <f t="shared" si="1"/>
        <v> </v>
      </c>
    </row>
    <row r="33" s="3" customFormat="1" ht="20.25" hidden="1" customHeight="1" spans="1:6">
      <c r="A33" s="23">
        <v>50403</v>
      </c>
      <c r="B33" s="24" t="s">
        <v>1202</v>
      </c>
      <c r="C33" s="28">
        <v>0</v>
      </c>
      <c r="D33" s="29"/>
      <c r="E33" s="26">
        <f t="shared" si="0"/>
        <v>0</v>
      </c>
      <c r="F33" s="27" t="str">
        <f t="shared" si="1"/>
        <v> </v>
      </c>
    </row>
    <row r="34" s="3" customFormat="1" ht="20.25" hidden="1" customHeight="1" spans="1:6">
      <c r="A34" s="23">
        <v>50404</v>
      </c>
      <c r="B34" s="24" t="s">
        <v>1204</v>
      </c>
      <c r="C34" s="25">
        <v>0</v>
      </c>
      <c r="D34" s="25"/>
      <c r="E34" s="26">
        <f t="shared" si="0"/>
        <v>0</v>
      </c>
      <c r="F34" s="27" t="str">
        <f t="shared" si="1"/>
        <v> </v>
      </c>
    </row>
    <row r="35" s="3" customFormat="1" ht="20.25" hidden="1" customHeight="1" spans="1:6">
      <c r="A35" s="23">
        <v>50405</v>
      </c>
      <c r="B35" s="24" t="s">
        <v>1205</v>
      </c>
      <c r="C35" s="28">
        <v>0</v>
      </c>
      <c r="D35" s="29"/>
      <c r="E35" s="26">
        <f t="shared" si="0"/>
        <v>0</v>
      </c>
      <c r="F35" s="27" t="str">
        <f t="shared" si="1"/>
        <v> </v>
      </c>
    </row>
    <row r="36" s="3" customFormat="1" ht="20.25" hidden="1" customHeight="1" spans="1:6">
      <c r="A36" s="23">
        <v>50499</v>
      </c>
      <c r="B36" s="24" t="s">
        <v>1206</v>
      </c>
      <c r="C36" s="28">
        <v>0</v>
      </c>
      <c r="D36" s="29"/>
      <c r="E36" s="26">
        <f t="shared" si="0"/>
        <v>0</v>
      </c>
      <c r="F36" s="27" t="str">
        <f t="shared" si="1"/>
        <v> </v>
      </c>
    </row>
    <row r="37" s="2" customFormat="1" ht="20.25" customHeight="1" spans="1:7">
      <c r="A37" s="21">
        <v>505</v>
      </c>
      <c r="B37" s="21" t="s">
        <v>1208</v>
      </c>
      <c r="C37" s="22">
        <f>SUM(C38:C40)</f>
        <v>4424</v>
      </c>
      <c r="D37" s="22">
        <f>SUM(D38:D40)</f>
        <v>4846</v>
      </c>
      <c r="E37" s="19">
        <f t="shared" si="0"/>
        <v>422</v>
      </c>
      <c r="F37" s="20">
        <f t="shared" si="1"/>
        <v>9.53887884267631</v>
      </c>
      <c r="G37" s="3"/>
    </row>
    <row r="38" s="3" customFormat="1" ht="20.25" customHeight="1" spans="1:6">
      <c r="A38" s="23">
        <v>50501</v>
      </c>
      <c r="B38" s="24" t="s">
        <v>1209</v>
      </c>
      <c r="C38" s="25">
        <v>3908</v>
      </c>
      <c r="D38" s="25">
        <v>4281</v>
      </c>
      <c r="E38" s="26">
        <f t="shared" si="0"/>
        <v>373</v>
      </c>
      <c r="F38" s="27">
        <f t="shared" si="1"/>
        <v>9.54452405322415</v>
      </c>
    </row>
    <row r="39" s="3" customFormat="1" ht="20.25" customHeight="1" spans="1:6">
      <c r="A39" s="23">
        <v>50502</v>
      </c>
      <c r="B39" s="24" t="s">
        <v>1210</v>
      </c>
      <c r="C39" s="25">
        <v>516</v>
      </c>
      <c r="D39" s="25">
        <v>565</v>
      </c>
      <c r="E39" s="26">
        <f t="shared" si="0"/>
        <v>49</v>
      </c>
      <c r="F39" s="27">
        <f t="shared" si="1"/>
        <v>9.49612403100775</v>
      </c>
    </row>
    <row r="40" s="3" customFormat="1" ht="20.25" hidden="1" customHeight="1" spans="1:6">
      <c r="A40" s="23">
        <v>50599</v>
      </c>
      <c r="B40" s="24" t="s">
        <v>1211</v>
      </c>
      <c r="C40" s="25">
        <v>0</v>
      </c>
      <c r="D40" s="25"/>
      <c r="E40" s="26">
        <f t="shared" si="0"/>
        <v>0</v>
      </c>
      <c r="F40" s="27" t="str">
        <f t="shared" si="1"/>
        <v> </v>
      </c>
    </row>
    <row r="41" s="2" customFormat="1" ht="20.25" customHeight="1" spans="1:7">
      <c r="A41" s="21">
        <v>506</v>
      </c>
      <c r="B41" s="21" t="s">
        <v>1212</v>
      </c>
      <c r="C41" s="22">
        <f>SUM(C42:C43)</f>
        <v>229</v>
      </c>
      <c r="D41" s="22">
        <f>SUM(D42:D43)</f>
        <v>248</v>
      </c>
      <c r="E41" s="19">
        <f t="shared" si="0"/>
        <v>19</v>
      </c>
      <c r="F41" s="20">
        <f t="shared" si="1"/>
        <v>8.29694323144105</v>
      </c>
      <c r="G41" s="3"/>
    </row>
    <row r="42" s="3" customFormat="1" ht="20.25" customHeight="1" spans="1:6">
      <c r="A42" s="23">
        <v>50601</v>
      </c>
      <c r="B42" s="24" t="s">
        <v>1213</v>
      </c>
      <c r="C42" s="25">
        <v>229</v>
      </c>
      <c r="D42" s="25">
        <v>248</v>
      </c>
      <c r="E42" s="26">
        <f t="shared" si="0"/>
        <v>19</v>
      </c>
      <c r="F42" s="27">
        <f t="shared" si="1"/>
        <v>8.29694323144105</v>
      </c>
    </row>
    <row r="43" s="3" customFormat="1" ht="20.25" hidden="1" customHeight="1" spans="1:6">
      <c r="A43" s="23">
        <v>50602</v>
      </c>
      <c r="B43" s="24" t="s">
        <v>1214</v>
      </c>
      <c r="C43" s="25">
        <v>0</v>
      </c>
      <c r="D43" s="25"/>
      <c r="E43" s="26">
        <f t="shared" si="0"/>
        <v>0</v>
      </c>
      <c r="F43" s="27" t="str">
        <f t="shared" si="1"/>
        <v> </v>
      </c>
    </row>
    <row r="44" s="2" customFormat="1" ht="20.25" customHeight="1" spans="1:7">
      <c r="A44" s="21">
        <v>507</v>
      </c>
      <c r="B44" s="21" t="s">
        <v>1215</v>
      </c>
      <c r="C44" s="22">
        <f>SUM(C45:C47)</f>
        <v>57</v>
      </c>
      <c r="D44" s="22">
        <f>SUM(D45:D47)</f>
        <v>62</v>
      </c>
      <c r="E44" s="19">
        <f t="shared" si="0"/>
        <v>5</v>
      </c>
      <c r="F44" s="20">
        <f t="shared" si="1"/>
        <v>8.7719298245614</v>
      </c>
      <c r="G44" s="3"/>
    </row>
    <row r="45" s="3" customFormat="1" ht="20.25" hidden="1" customHeight="1" spans="1:6">
      <c r="A45" s="23">
        <v>50701</v>
      </c>
      <c r="B45" s="24" t="s">
        <v>1216</v>
      </c>
      <c r="C45" s="25">
        <v>0</v>
      </c>
      <c r="D45" s="25"/>
      <c r="E45" s="26">
        <f t="shared" si="0"/>
        <v>0</v>
      </c>
      <c r="F45" s="27" t="str">
        <f t="shared" si="1"/>
        <v> </v>
      </c>
    </row>
    <row r="46" s="3" customFormat="1" ht="20.25" hidden="1" customHeight="1" spans="1:6">
      <c r="A46" s="23">
        <v>50702</v>
      </c>
      <c r="B46" s="24" t="s">
        <v>1217</v>
      </c>
      <c r="C46" s="25">
        <v>0</v>
      </c>
      <c r="D46" s="25"/>
      <c r="E46" s="26">
        <f t="shared" si="0"/>
        <v>0</v>
      </c>
      <c r="F46" s="27" t="str">
        <f t="shared" si="1"/>
        <v> </v>
      </c>
    </row>
    <row r="47" s="3" customFormat="1" ht="20.25" customHeight="1" spans="1:6">
      <c r="A47" s="23">
        <v>50799</v>
      </c>
      <c r="B47" s="24" t="s">
        <v>1218</v>
      </c>
      <c r="C47" s="25">
        <v>57</v>
      </c>
      <c r="D47" s="25">
        <v>62</v>
      </c>
      <c r="E47" s="26">
        <f t="shared" si="0"/>
        <v>5</v>
      </c>
      <c r="F47" s="27">
        <f t="shared" si="1"/>
        <v>8.7719298245614</v>
      </c>
    </row>
    <row r="48" s="2" customFormat="1" ht="20.25" hidden="1" customHeight="1" spans="1:7">
      <c r="A48" s="21">
        <v>508</v>
      </c>
      <c r="B48" s="21" t="s">
        <v>1219</v>
      </c>
      <c r="C48" s="22">
        <f>SUM(C49:C50)</f>
        <v>0</v>
      </c>
      <c r="D48" s="22">
        <f>SUM(D49:D50)</f>
        <v>0</v>
      </c>
      <c r="E48" s="19">
        <f t="shared" si="0"/>
        <v>0</v>
      </c>
      <c r="F48" s="20" t="str">
        <f t="shared" si="1"/>
        <v> </v>
      </c>
      <c r="G48" s="3"/>
    </row>
    <row r="49" s="3" customFormat="1" ht="20.25" hidden="1" customHeight="1" spans="1:6">
      <c r="A49" s="23">
        <v>50801</v>
      </c>
      <c r="B49" s="24" t="s">
        <v>1220</v>
      </c>
      <c r="C49" s="25">
        <v>0</v>
      </c>
      <c r="D49" s="25"/>
      <c r="E49" s="26">
        <f t="shared" si="0"/>
        <v>0</v>
      </c>
      <c r="F49" s="27" t="str">
        <f t="shared" si="1"/>
        <v> </v>
      </c>
    </row>
    <row r="50" s="3" customFormat="1" ht="20.25" hidden="1" customHeight="1" spans="1:6">
      <c r="A50" s="23">
        <v>50802</v>
      </c>
      <c r="B50" s="24" t="s">
        <v>1221</v>
      </c>
      <c r="C50" s="28">
        <v>0</v>
      </c>
      <c r="D50" s="29"/>
      <c r="E50" s="26">
        <f t="shared" si="0"/>
        <v>0</v>
      </c>
      <c r="F50" s="27" t="str">
        <f t="shared" si="1"/>
        <v> </v>
      </c>
    </row>
    <row r="51" s="2" customFormat="1" ht="20.25" customHeight="1" spans="1:7">
      <c r="A51" s="21">
        <v>509</v>
      </c>
      <c r="B51" s="21" t="s">
        <v>1222</v>
      </c>
      <c r="C51" s="22">
        <f>SUM(C52:C56)</f>
        <v>5105</v>
      </c>
      <c r="D51" s="22">
        <f>SUM(D52:D56)</f>
        <v>5581</v>
      </c>
      <c r="E51" s="19">
        <f t="shared" si="0"/>
        <v>476</v>
      </c>
      <c r="F51" s="20">
        <f t="shared" si="1"/>
        <v>9.32419196865818</v>
      </c>
      <c r="G51" s="3"/>
    </row>
    <row r="52" s="3" customFormat="1" ht="20.25" customHeight="1" spans="1:6">
      <c r="A52" s="23">
        <v>50901</v>
      </c>
      <c r="B52" s="24" t="s">
        <v>1223</v>
      </c>
      <c r="C52" s="25">
        <v>2385</v>
      </c>
      <c r="D52" s="25">
        <v>2605</v>
      </c>
      <c r="E52" s="26">
        <f t="shared" si="0"/>
        <v>220</v>
      </c>
      <c r="F52" s="27">
        <f t="shared" si="1"/>
        <v>9.22431865828092</v>
      </c>
    </row>
    <row r="53" s="3" customFormat="1" ht="20.25" customHeight="1" spans="1:6">
      <c r="A53" s="23">
        <v>50902</v>
      </c>
      <c r="B53" s="24" t="s">
        <v>1224</v>
      </c>
      <c r="C53" s="25">
        <v>35</v>
      </c>
      <c r="D53" s="25">
        <v>36</v>
      </c>
      <c r="E53" s="26">
        <f t="shared" si="0"/>
        <v>1</v>
      </c>
      <c r="F53" s="27">
        <f t="shared" si="1"/>
        <v>2.85714285714286</v>
      </c>
    </row>
    <row r="54" s="3" customFormat="1" ht="20.25" customHeight="1" spans="1:6">
      <c r="A54" s="23">
        <v>50903</v>
      </c>
      <c r="B54" s="24" t="s">
        <v>1225</v>
      </c>
      <c r="C54" s="25">
        <v>678</v>
      </c>
      <c r="D54" s="25">
        <v>740</v>
      </c>
      <c r="E54" s="26">
        <f t="shared" si="0"/>
        <v>62</v>
      </c>
      <c r="F54" s="27">
        <f t="shared" si="1"/>
        <v>9.14454277286136</v>
      </c>
    </row>
    <row r="55" s="3" customFormat="1" ht="20.25" customHeight="1" spans="1:6">
      <c r="A55" s="23">
        <v>50905</v>
      </c>
      <c r="B55" s="24" t="s">
        <v>1226</v>
      </c>
      <c r="C55" s="25">
        <v>247</v>
      </c>
      <c r="D55" s="25">
        <v>270</v>
      </c>
      <c r="E55" s="26">
        <f t="shared" si="0"/>
        <v>23</v>
      </c>
      <c r="F55" s="27">
        <f t="shared" si="1"/>
        <v>9.31174089068826</v>
      </c>
    </row>
    <row r="56" s="3" customFormat="1" ht="20.25" customHeight="1" spans="1:6">
      <c r="A56" s="23">
        <v>50999</v>
      </c>
      <c r="B56" s="24" t="s">
        <v>1227</v>
      </c>
      <c r="C56" s="25">
        <v>1760</v>
      </c>
      <c r="D56" s="25">
        <v>1930</v>
      </c>
      <c r="E56" s="26">
        <f t="shared" si="0"/>
        <v>170</v>
      </c>
      <c r="F56" s="27">
        <f t="shared" si="1"/>
        <v>9.65909090909091</v>
      </c>
    </row>
    <row r="57" s="2" customFormat="1" ht="20.25" hidden="1" customHeight="1" spans="1:7">
      <c r="A57" s="21">
        <v>510</v>
      </c>
      <c r="B57" s="21" t="s">
        <v>1228</v>
      </c>
      <c r="C57" s="22">
        <f>SUM(C58:C59)</f>
        <v>0</v>
      </c>
      <c r="D57" s="22">
        <f>SUM(D58:D59)</f>
        <v>0</v>
      </c>
      <c r="E57" s="19">
        <f t="shared" si="0"/>
        <v>0</v>
      </c>
      <c r="F57" s="20" t="str">
        <f t="shared" si="1"/>
        <v> </v>
      </c>
      <c r="G57" s="3"/>
    </row>
    <row r="58" s="3" customFormat="1" ht="20.25" hidden="1" customHeight="1" spans="1:6">
      <c r="A58" s="23">
        <v>51002</v>
      </c>
      <c r="B58" s="24" t="s">
        <v>1229</v>
      </c>
      <c r="C58" s="25">
        <v>0</v>
      </c>
      <c r="D58" s="25"/>
      <c r="E58" s="26">
        <f t="shared" si="0"/>
        <v>0</v>
      </c>
      <c r="F58" s="27" t="str">
        <f t="shared" si="1"/>
        <v> </v>
      </c>
    </row>
    <row r="59" s="3" customFormat="1" ht="20.25" hidden="1" customHeight="1" spans="1:6">
      <c r="A59" s="23">
        <v>51003</v>
      </c>
      <c r="B59" s="24" t="s">
        <v>1230</v>
      </c>
      <c r="C59" s="28">
        <v>0</v>
      </c>
      <c r="D59" s="29"/>
      <c r="E59" s="26">
        <f t="shared" si="0"/>
        <v>0</v>
      </c>
      <c r="F59" s="27" t="str">
        <f t="shared" si="1"/>
        <v> </v>
      </c>
    </row>
    <row r="60" s="2" customFormat="1" ht="20.25" hidden="1" customHeight="1" spans="1:7">
      <c r="A60" s="21">
        <v>511</v>
      </c>
      <c r="B60" s="21" t="s">
        <v>1231</v>
      </c>
      <c r="C60" s="22">
        <f>SUM(C61:C64)</f>
        <v>0</v>
      </c>
      <c r="D60" s="22">
        <f>SUM(D61:D64)</f>
        <v>0</v>
      </c>
      <c r="E60" s="19">
        <f t="shared" si="0"/>
        <v>0</v>
      </c>
      <c r="F60" s="20" t="str">
        <f t="shared" si="1"/>
        <v> </v>
      </c>
      <c r="G60" s="3"/>
    </row>
    <row r="61" s="3" customFormat="1" ht="20.25" hidden="1" customHeight="1" spans="1:6">
      <c r="A61" s="23">
        <v>51101</v>
      </c>
      <c r="B61" s="24" t="s">
        <v>1232</v>
      </c>
      <c r="C61" s="25">
        <v>0</v>
      </c>
      <c r="D61" s="25"/>
      <c r="E61" s="26">
        <f t="shared" si="0"/>
        <v>0</v>
      </c>
      <c r="F61" s="27" t="str">
        <f t="shared" si="1"/>
        <v> </v>
      </c>
    </row>
    <row r="62" s="3" customFormat="1" ht="20.25" hidden="1" customHeight="1" spans="1:6">
      <c r="A62" s="23">
        <v>51102</v>
      </c>
      <c r="B62" s="24" t="s">
        <v>1233</v>
      </c>
      <c r="C62" s="25">
        <v>0</v>
      </c>
      <c r="D62" s="25"/>
      <c r="E62" s="26">
        <f t="shared" si="0"/>
        <v>0</v>
      </c>
      <c r="F62" s="27" t="str">
        <f t="shared" si="1"/>
        <v> </v>
      </c>
    </row>
    <row r="63" s="3" customFormat="1" ht="20.25" hidden="1" customHeight="1" spans="1:6">
      <c r="A63" s="23">
        <v>51103</v>
      </c>
      <c r="B63" s="24" t="s">
        <v>1234</v>
      </c>
      <c r="C63" s="25">
        <v>0</v>
      </c>
      <c r="D63" s="25"/>
      <c r="E63" s="26">
        <f t="shared" si="0"/>
        <v>0</v>
      </c>
      <c r="F63" s="27" t="str">
        <f t="shared" si="1"/>
        <v> </v>
      </c>
    </row>
    <row r="64" s="3" customFormat="1" ht="20.25" hidden="1" customHeight="1" spans="1:6">
      <c r="A64" s="23">
        <v>51104</v>
      </c>
      <c r="B64" s="24" t="s">
        <v>1235</v>
      </c>
      <c r="C64" s="28">
        <v>0</v>
      </c>
      <c r="D64" s="29"/>
      <c r="E64" s="26">
        <f t="shared" si="0"/>
        <v>0</v>
      </c>
      <c r="F64" s="27" t="str">
        <f t="shared" si="1"/>
        <v> </v>
      </c>
    </row>
    <row r="65" s="2" customFormat="1" ht="20.25" hidden="1" customHeight="1" spans="1:7">
      <c r="A65" s="21">
        <v>514</v>
      </c>
      <c r="B65" s="21" t="s">
        <v>1236</v>
      </c>
      <c r="C65" s="22">
        <f>SUM(C66:C67)</f>
        <v>0</v>
      </c>
      <c r="D65" s="22">
        <f>SUM(D66:D67)</f>
        <v>0</v>
      </c>
      <c r="E65" s="19">
        <f t="shared" si="0"/>
        <v>0</v>
      </c>
      <c r="F65" s="20" t="str">
        <f t="shared" si="1"/>
        <v> </v>
      </c>
      <c r="G65" s="3"/>
    </row>
    <row r="66" s="3" customFormat="1" ht="20.25" hidden="1" customHeight="1" spans="1:6">
      <c r="A66" s="23">
        <v>51401</v>
      </c>
      <c r="B66" s="24" t="s">
        <v>26</v>
      </c>
      <c r="C66" s="25">
        <v>0</v>
      </c>
      <c r="D66" s="25"/>
      <c r="E66" s="26">
        <f t="shared" si="0"/>
        <v>0</v>
      </c>
      <c r="F66" s="27" t="str">
        <f t="shared" si="1"/>
        <v> </v>
      </c>
    </row>
    <row r="67" s="3" customFormat="1" ht="20.25" hidden="1" customHeight="1" spans="1:6">
      <c r="A67" s="23">
        <v>51402</v>
      </c>
      <c r="B67" s="24" t="s">
        <v>1237</v>
      </c>
      <c r="C67" s="25">
        <v>0</v>
      </c>
      <c r="D67" s="25"/>
      <c r="E67" s="26">
        <f t="shared" si="0"/>
        <v>0</v>
      </c>
      <c r="F67" s="27" t="str">
        <f t="shared" si="1"/>
        <v> </v>
      </c>
    </row>
    <row r="68" s="2" customFormat="1" ht="20.25" hidden="1" customHeight="1" spans="1:7">
      <c r="A68" s="21">
        <v>599</v>
      </c>
      <c r="B68" s="21" t="s">
        <v>27</v>
      </c>
      <c r="C68" s="22">
        <f>SUM(C69:C72)</f>
        <v>0</v>
      </c>
      <c r="D68" s="22">
        <f>SUM(D69:D72)</f>
        <v>0</v>
      </c>
      <c r="E68" s="19">
        <f t="shared" si="0"/>
        <v>0</v>
      </c>
      <c r="F68" s="20" t="str">
        <f t="shared" si="1"/>
        <v> </v>
      </c>
      <c r="G68" s="3"/>
    </row>
    <row r="69" s="3" customFormat="1" ht="20.25" hidden="1" customHeight="1" spans="1:6">
      <c r="A69" s="23">
        <v>59906</v>
      </c>
      <c r="B69" s="24" t="s">
        <v>1238</v>
      </c>
      <c r="C69" s="28">
        <v>0</v>
      </c>
      <c r="D69" s="29"/>
      <c r="E69" s="26">
        <f t="shared" si="0"/>
        <v>0</v>
      </c>
      <c r="F69" s="27" t="str">
        <f t="shared" si="1"/>
        <v> </v>
      </c>
    </row>
    <row r="70" s="3" customFormat="1" ht="20.25" hidden="1" customHeight="1" spans="1:6">
      <c r="A70" s="23">
        <v>59907</v>
      </c>
      <c r="B70" s="24" t="s">
        <v>240</v>
      </c>
      <c r="C70" s="28">
        <v>0</v>
      </c>
      <c r="D70" s="29"/>
      <c r="E70" s="26">
        <f t="shared" ref="E70:E85" si="2">D70-C70</f>
        <v>0</v>
      </c>
      <c r="F70" s="27" t="str">
        <f t="shared" ref="F70:F85" si="3">IF(C70&lt;&gt;0,E70/C70*100," ")</f>
        <v> </v>
      </c>
    </row>
    <row r="71" s="3" customFormat="1" ht="20.25" hidden="1" customHeight="1" spans="1:6">
      <c r="A71" s="23">
        <v>59908</v>
      </c>
      <c r="B71" s="24" t="s">
        <v>1239</v>
      </c>
      <c r="C71" s="28">
        <v>0</v>
      </c>
      <c r="D71" s="29"/>
      <c r="E71" s="26">
        <f t="shared" si="2"/>
        <v>0</v>
      </c>
      <c r="F71" s="27" t="str">
        <f t="shared" si="3"/>
        <v> </v>
      </c>
    </row>
    <row r="72" s="3" customFormat="1" ht="20.25" hidden="1" customHeight="1" spans="1:6">
      <c r="A72" s="23">
        <v>59999</v>
      </c>
      <c r="B72" s="24" t="s">
        <v>27</v>
      </c>
      <c r="C72" s="25">
        <v>0</v>
      </c>
      <c r="D72" s="25"/>
      <c r="E72" s="26">
        <f t="shared" si="2"/>
        <v>0</v>
      </c>
      <c r="F72" s="27" t="str">
        <f t="shared" si="3"/>
        <v> </v>
      </c>
    </row>
    <row r="73" s="2" customFormat="1" ht="20.25" customHeight="1" spans="1:7">
      <c r="A73" s="30" t="s">
        <v>30</v>
      </c>
      <c r="B73" s="31"/>
      <c r="C73" s="22">
        <f>C74+C75</f>
        <v>2027</v>
      </c>
      <c r="D73" s="22">
        <f>D74+D75</f>
        <v>2161</v>
      </c>
      <c r="E73" s="19">
        <f t="shared" si="2"/>
        <v>134</v>
      </c>
      <c r="F73" s="20">
        <f t="shared" si="3"/>
        <v>6.61075481006413</v>
      </c>
      <c r="G73" s="3"/>
    </row>
    <row r="74" s="2" customFormat="1" ht="20.25" customHeight="1" spans="1:7">
      <c r="A74" s="32">
        <v>2300601</v>
      </c>
      <c r="B74" s="33" t="s">
        <v>1173</v>
      </c>
      <c r="C74" s="22">
        <f>'乡镇一般预算支出-功能'!C1344</f>
        <v>0</v>
      </c>
      <c r="D74" s="22">
        <f>'乡镇一般预算支出-功能'!D1344</f>
        <v>0</v>
      </c>
      <c r="E74" s="19">
        <f t="shared" si="2"/>
        <v>0</v>
      </c>
      <c r="F74" s="20">
        <v>0</v>
      </c>
      <c r="G74" s="3"/>
    </row>
    <row r="75" ht="20.25" customHeight="1" spans="1:7">
      <c r="A75" s="32">
        <v>2300602</v>
      </c>
      <c r="B75" s="33" t="s">
        <v>1175</v>
      </c>
      <c r="C75" s="22">
        <f>C76+C77+C78</f>
        <v>2027</v>
      </c>
      <c r="D75" s="22">
        <f>D76+D77+D78</f>
        <v>2161</v>
      </c>
      <c r="E75" s="19">
        <f t="shared" si="2"/>
        <v>134</v>
      </c>
      <c r="F75" s="20">
        <f t="shared" si="3"/>
        <v>6.61075481006413</v>
      </c>
      <c r="G75" s="3"/>
    </row>
    <row r="76" s="4" customFormat="1" ht="20.25" customHeight="1" spans="1:7">
      <c r="A76" s="34"/>
      <c r="B76" s="35" t="s">
        <v>1176</v>
      </c>
      <c r="C76" s="25">
        <f>'乡镇一般预算支出-功能'!C1346</f>
        <v>955</v>
      </c>
      <c r="D76" s="25">
        <f>'乡镇一般预算支出-功能'!D1346</f>
        <v>1005</v>
      </c>
      <c r="E76" s="26">
        <f t="shared" si="2"/>
        <v>50</v>
      </c>
      <c r="F76" s="27">
        <f t="shared" si="3"/>
        <v>5.23560209424084</v>
      </c>
      <c r="G76" s="3"/>
    </row>
    <row r="77" s="4" customFormat="1" ht="20.25" customHeight="1" spans="1:7">
      <c r="A77" s="34"/>
      <c r="B77" s="35" t="s">
        <v>1177</v>
      </c>
      <c r="C77" s="25">
        <f>'乡镇一般预算支出-功能'!C1347</f>
        <v>892</v>
      </c>
      <c r="D77" s="25">
        <f>'乡镇一般预算支出-功能'!D1347</f>
        <v>960</v>
      </c>
      <c r="E77" s="26">
        <f t="shared" si="2"/>
        <v>68</v>
      </c>
      <c r="F77" s="27">
        <f t="shared" si="3"/>
        <v>7.62331838565022</v>
      </c>
      <c r="G77" s="3"/>
    </row>
    <row r="78" s="4" customFormat="1" ht="20.25" customHeight="1" spans="1:7">
      <c r="A78" s="34"/>
      <c r="B78" s="35" t="s">
        <v>1178</v>
      </c>
      <c r="C78" s="25">
        <f>'乡镇一般预算支出-功能'!C1348</f>
        <v>180</v>
      </c>
      <c r="D78" s="25">
        <f>'乡镇一般预算支出-功能'!D1348</f>
        <v>196</v>
      </c>
      <c r="E78" s="26">
        <f t="shared" si="2"/>
        <v>16</v>
      </c>
      <c r="F78" s="27">
        <f t="shared" si="3"/>
        <v>8.88888888888889</v>
      </c>
      <c r="G78" s="3"/>
    </row>
    <row r="79" ht="20.25" customHeight="1" spans="1:7">
      <c r="A79" s="30" t="s">
        <v>31</v>
      </c>
      <c r="B79" s="31"/>
      <c r="C79" s="22">
        <f>C80</f>
        <v>0</v>
      </c>
      <c r="D79" s="22">
        <f>D80</f>
        <v>0</v>
      </c>
      <c r="E79" s="19">
        <f t="shared" si="2"/>
        <v>0</v>
      </c>
      <c r="F79" s="27">
        <v>0</v>
      </c>
      <c r="G79" s="3"/>
    </row>
    <row r="80" ht="20.25" hidden="1" customHeight="1" spans="1:7">
      <c r="A80" s="36">
        <v>23103</v>
      </c>
      <c r="B80" s="36" t="s">
        <v>1179</v>
      </c>
      <c r="C80" s="22">
        <f>C81</f>
        <v>0</v>
      </c>
      <c r="D80" s="22">
        <f>D81</f>
        <v>0</v>
      </c>
      <c r="E80" s="26">
        <f t="shared" si="2"/>
        <v>0</v>
      </c>
      <c r="F80" s="27" t="str">
        <f t="shared" si="3"/>
        <v> </v>
      </c>
      <c r="G80" s="3"/>
    </row>
    <row r="81" s="4" customFormat="1" ht="20.25" hidden="1" customHeight="1" spans="1:7">
      <c r="A81" s="37">
        <v>2310301</v>
      </c>
      <c r="B81" s="35" t="s">
        <v>1180</v>
      </c>
      <c r="C81" s="25">
        <f>'乡镇一般预算支出-功能'!C1351</f>
        <v>0</v>
      </c>
      <c r="D81" s="25">
        <f>'乡镇一般预算支出-功能'!D1351</f>
        <v>0</v>
      </c>
      <c r="E81" s="26">
        <f t="shared" si="2"/>
        <v>0</v>
      </c>
      <c r="F81" s="27" t="str">
        <f t="shared" si="3"/>
        <v> </v>
      </c>
      <c r="G81" s="3"/>
    </row>
    <row r="82" ht="20.25" customHeight="1" spans="1:7">
      <c r="A82" s="30" t="s">
        <v>32</v>
      </c>
      <c r="B82" s="31"/>
      <c r="C82" s="22">
        <f>C83</f>
        <v>0</v>
      </c>
      <c r="D82" s="22">
        <f>D83</f>
        <v>0</v>
      </c>
      <c r="E82" s="19">
        <f t="shared" si="2"/>
        <v>0</v>
      </c>
      <c r="F82" s="20">
        <v>0</v>
      </c>
      <c r="G82" s="3"/>
    </row>
    <row r="83" ht="20.25" hidden="1" customHeight="1" spans="1:7">
      <c r="A83" s="34">
        <v>23009</v>
      </c>
      <c r="B83" s="38" t="s">
        <v>1181</v>
      </c>
      <c r="C83" s="25">
        <v>0</v>
      </c>
      <c r="D83" s="25">
        <f>D85-D5-D73-D79-D84</f>
        <v>0</v>
      </c>
      <c r="E83" s="26">
        <f t="shared" si="2"/>
        <v>0</v>
      </c>
      <c r="F83" s="27" t="str">
        <f t="shared" si="3"/>
        <v> </v>
      </c>
      <c r="G83" s="3"/>
    </row>
    <row r="84" ht="20.25" customHeight="1" spans="1:7">
      <c r="A84" s="17" t="s">
        <v>33</v>
      </c>
      <c r="B84" s="18"/>
      <c r="C84" s="22">
        <v>0</v>
      </c>
      <c r="D84" s="22">
        <v>0</v>
      </c>
      <c r="E84" s="26">
        <f t="shared" si="2"/>
        <v>0</v>
      </c>
      <c r="F84" s="27">
        <v>0</v>
      </c>
      <c r="G84" s="3"/>
    </row>
    <row r="85" ht="20.25" customHeight="1" spans="1:7">
      <c r="A85" s="39" t="s">
        <v>35</v>
      </c>
      <c r="B85" s="39"/>
      <c r="C85" s="22">
        <f>乡镇一般预算收入!C70</f>
        <v>18983</v>
      </c>
      <c r="D85" s="22">
        <f>乡镇一般预算收入!D70</f>
        <v>20654</v>
      </c>
      <c r="E85" s="19">
        <f t="shared" si="2"/>
        <v>1671</v>
      </c>
      <c r="F85" s="20">
        <f t="shared" si="3"/>
        <v>8.8026128641416</v>
      </c>
      <c r="G85" s="3"/>
    </row>
  </sheetData>
  <mergeCells count="8">
    <mergeCell ref="A2:F2"/>
    <mergeCell ref="A3:E3"/>
    <mergeCell ref="A5:B5"/>
    <mergeCell ref="A73:B73"/>
    <mergeCell ref="A79:B79"/>
    <mergeCell ref="A82:B82"/>
    <mergeCell ref="A84:B84"/>
    <mergeCell ref="A85:B85"/>
  </mergeCells>
  <pageMargins left="0.700694444444445" right="0.700694444444445" top="0.751388888888889" bottom="0.751388888888889" header="0.298611111111111" footer="0.298611111111111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本级封面</vt:lpstr>
      <vt:lpstr>乡镇收支总表</vt:lpstr>
      <vt:lpstr>乡镇一般预算收入</vt:lpstr>
      <vt:lpstr>乡镇一般预算支出-功能</vt:lpstr>
      <vt:lpstr>乡镇一般预算支出-经济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欧润鹏</cp:lastModifiedBy>
  <dcterms:created xsi:type="dcterms:W3CDTF">2020-12-31T03:23:00Z</dcterms:created>
  <cp:lastPrinted>2020-12-31T10:14:00Z</cp:lastPrinted>
  <dcterms:modified xsi:type="dcterms:W3CDTF">2021-04-16T03:27:18Z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