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70" yWindow="165" windowWidth="20730" windowHeight="11760"/>
  </bookViews>
  <sheets>
    <sheet name="汇总分配方案" sheetId="1" r:id="rId1"/>
  </sheets>
  <definedNames>
    <definedName name="_xlnm._FilterDatabase" localSheetId="0" hidden="1">汇总分配方案!$A$5:$N$27</definedName>
    <definedName name="_xlnm.Print_Titles" localSheetId="0">汇总分配方案!$3:$5</definedName>
  </definedNames>
  <calcPr calcId="144525"/>
</workbook>
</file>

<file path=xl/calcChain.xml><?xml version="1.0" encoding="utf-8"?>
<calcChain xmlns="http://schemas.openxmlformats.org/spreadsheetml/2006/main">
  <c r="N6" i="1" l="1"/>
  <c r="M6" i="1"/>
  <c r="L6" i="1"/>
  <c r="K6" i="1"/>
  <c r="J6" i="1"/>
  <c r="Q47" i="1"/>
  <c r="R47" i="1" s="1"/>
  <c r="P47" i="1"/>
  <c r="O47" i="1"/>
  <c r="N47" i="1"/>
  <c r="M47" i="1"/>
  <c r="L47" i="1"/>
  <c r="K47" i="1"/>
  <c r="J47" i="1"/>
  <c r="R39" i="1"/>
  <c r="Q39" i="1"/>
  <c r="P39" i="1"/>
  <c r="O39" i="1"/>
  <c r="N39" i="1"/>
  <c r="M39" i="1"/>
  <c r="L39" i="1"/>
  <c r="K39" i="1"/>
  <c r="J39" i="1"/>
  <c r="R32" i="1"/>
  <c r="R36" i="1" l="1"/>
  <c r="Q36" i="1"/>
  <c r="P36" i="1"/>
  <c r="O36" i="1"/>
  <c r="N36" i="1"/>
  <c r="M36" i="1"/>
  <c r="L36" i="1"/>
  <c r="K36" i="1"/>
  <c r="J36" i="1"/>
  <c r="R43" i="1" l="1"/>
  <c r="Q43" i="1"/>
  <c r="P43" i="1"/>
  <c r="O43" i="1"/>
  <c r="N43" i="1"/>
  <c r="M43" i="1"/>
  <c r="L43" i="1"/>
  <c r="K43" i="1"/>
  <c r="J43" i="1"/>
  <c r="R45" i="1"/>
  <c r="Q34" i="1"/>
  <c r="R34" i="1" s="1"/>
  <c r="P34" i="1"/>
  <c r="O34" i="1"/>
  <c r="N34" i="1"/>
  <c r="M34" i="1"/>
  <c r="L34" i="1"/>
  <c r="K34" i="1"/>
  <c r="J34" i="1"/>
  <c r="R50" i="1"/>
  <c r="Q50" i="1"/>
  <c r="P50" i="1"/>
  <c r="O50" i="1"/>
  <c r="N50" i="1"/>
  <c r="M50" i="1"/>
  <c r="L50" i="1"/>
  <c r="K50" i="1"/>
  <c r="J50" i="1"/>
  <c r="R53" i="1"/>
  <c r="Q53" i="1"/>
  <c r="P53" i="1"/>
  <c r="O53" i="1"/>
  <c r="N53" i="1"/>
  <c r="M53" i="1"/>
  <c r="L53" i="1"/>
  <c r="K53" i="1"/>
  <c r="J53" i="1"/>
  <c r="R28" i="1"/>
  <c r="P28" i="1"/>
  <c r="O28" i="1"/>
  <c r="Q28" i="1"/>
  <c r="N28" i="1"/>
  <c r="M28" i="1"/>
  <c r="L28" i="1"/>
  <c r="K28" i="1"/>
  <c r="J28" i="1"/>
  <c r="R60" i="1" l="1"/>
  <c r="R59" i="1"/>
  <c r="R58" i="1"/>
  <c r="R57" i="1"/>
  <c r="R56" i="1"/>
  <c r="R55" i="1"/>
  <c r="R54" i="1"/>
  <c r="R52" i="1"/>
  <c r="R51" i="1"/>
  <c r="R49" i="1"/>
  <c r="R48" i="1"/>
  <c r="R46" i="1"/>
  <c r="R44" i="1"/>
  <c r="R42" i="1"/>
  <c r="R41" i="1"/>
  <c r="R40" i="1"/>
  <c r="R38" i="1"/>
  <c r="R37" i="1"/>
  <c r="R35" i="1"/>
  <c r="R33" i="1"/>
  <c r="R31" i="1"/>
  <c r="R30" i="1"/>
  <c r="R29" i="1"/>
  <c r="R27" i="1"/>
  <c r="R26" i="1"/>
  <c r="R25" i="1"/>
  <c r="R24" i="1"/>
  <c r="R23" i="1"/>
  <c r="R22" i="1"/>
  <c r="Q22" i="1"/>
  <c r="P22" i="1"/>
  <c r="L22" i="1"/>
  <c r="J22" i="1"/>
  <c r="R21" i="1"/>
  <c r="R20" i="1"/>
  <c r="R19" i="1"/>
  <c r="R18" i="1"/>
  <c r="R17" i="1"/>
  <c r="R16" i="1"/>
  <c r="R15" i="1"/>
  <c r="R14" i="1"/>
  <c r="R13" i="1"/>
  <c r="R12" i="1"/>
  <c r="R11" i="1"/>
  <c r="R10" i="1"/>
  <c r="R9" i="1"/>
  <c r="R8" i="1"/>
  <c r="R7" i="1"/>
  <c r="Q7" i="1"/>
  <c r="P7" i="1"/>
  <c r="O7" i="1"/>
  <c r="N7" i="1"/>
  <c r="M7" i="1"/>
  <c r="L7" i="1"/>
  <c r="K7" i="1"/>
  <c r="J7" i="1"/>
  <c r="Q6" i="1"/>
  <c r="P6" i="1"/>
  <c r="O6" i="1"/>
  <c r="R6" i="1"/>
</calcChain>
</file>

<file path=xl/sharedStrings.xml><?xml version="1.0" encoding="utf-8"?>
<sst xmlns="http://schemas.openxmlformats.org/spreadsheetml/2006/main" count="439" uniqueCount="199">
  <si>
    <t>单位：万元</t>
  </si>
  <si>
    <t>序号</t>
  </si>
  <si>
    <t>市（县）别</t>
  </si>
  <si>
    <t>任务名称</t>
  </si>
  <si>
    <t>具体项目名称</t>
  </si>
  <si>
    <t>市级业务主管部门</t>
  </si>
  <si>
    <t>县级业务主管部门</t>
  </si>
  <si>
    <t>项目实施单位</t>
  </si>
  <si>
    <t>任务清单</t>
  </si>
  <si>
    <t>绩效目标</t>
  </si>
  <si>
    <t>资金安排情况</t>
  </si>
  <si>
    <t>小计</t>
  </si>
  <si>
    <t>农业产业发展类</t>
  </si>
  <si>
    <t>农村人居环境整治类</t>
  </si>
  <si>
    <t>生态林业建设类</t>
  </si>
  <si>
    <t>农业农村基础设施建设类</t>
  </si>
  <si>
    <t>市农业农村局</t>
  </si>
  <si>
    <t>市自然资源局</t>
  </si>
  <si>
    <t>合计</t>
  </si>
  <si>
    <t>鹤山市</t>
  </si>
  <si>
    <t>市、县、镇三级农产品质量主全检测体系建设专项</t>
  </si>
  <si>
    <t>市、县、镇三级农产品 质量主全检测体系建设专项</t>
    <phoneticPr fontId="9" type="noConversion"/>
  </si>
  <si>
    <t>江门市农业农村局</t>
  </si>
  <si>
    <t>鹤山市农业农村局</t>
  </si>
  <si>
    <t>2021年补助9个镇级检测站建设，每个镇级补助10万元,按市：县比例3：7计算要求，市级负责每个补助3万元，合共27万元。</t>
  </si>
  <si>
    <t>1.项目完成率≥100%；
2.资金支出率≥90%；
3.服务对象满意度≥90%。</t>
  </si>
  <si>
    <t>省级、市级示范家庭农场奖补</t>
  </si>
  <si>
    <t>省级、市级示范家庭农 场奖补</t>
  </si>
  <si>
    <t>1.对2020年评定的新增市级示范家庭农场5家市级示范家庭农场进行奖补，3万元/个。</t>
  </si>
  <si>
    <t>培育重点农业龙头企业</t>
  </si>
  <si>
    <t>鹤山：新增市重点农业龙头企业5家，省重点农业龙头企业监测1家（省龙监测5+市龙认定25=30万元）。</t>
  </si>
  <si>
    <t>省级示范社奖补</t>
  </si>
  <si>
    <t>补助鹤山市新增评定为省级农民专业合作示范社1家，每家奖补5万元。</t>
  </si>
  <si>
    <t>市级示范社奖补</t>
  </si>
  <si>
    <t>补助鹤山市新增评定市级示范社农民合作社1家，每家奖补1万元。</t>
  </si>
  <si>
    <t>规范提升农民合作社建设奖补</t>
  </si>
  <si>
    <t>规范提升农民合作社建 设奖补</t>
  </si>
  <si>
    <t>补助鹤山市全市规范提升农民合作社作社18家，每家奖补2万元。</t>
  </si>
  <si>
    <t>发展和培育新增合作社奖补</t>
  </si>
  <si>
    <t>发展和培育新增合作社 奖补</t>
  </si>
  <si>
    <t>补助鹤山市全市农民合作社净增长47家，每家奖补0.2万元。</t>
  </si>
  <si>
    <t>市级农业产业园建设专项</t>
  </si>
  <si>
    <t>市级农业产业园建设专 项</t>
  </si>
  <si>
    <t>补助己认定的市级产业园1个，标准为100万元/个，分两批安排，本次补助安排50万元/个。</t>
  </si>
  <si>
    <t>1.补助己认定的市级产业园1个；
2.资金支出率≥90%；
3.服务对象满意度≥90%。</t>
  </si>
  <si>
    <t>政策性农业保险保费补贴市级配套资金</t>
  </si>
  <si>
    <t>政策性农业保险保费补 贴市级配套资金</t>
  </si>
  <si>
    <t>1.农业保险（不含农房、水稻）各个险种承保覆盖率分别不低于上年水平。2.水稻保险承保覆盖率80%以上。</t>
    <phoneticPr fontId="9" type="noConversion"/>
  </si>
  <si>
    <t>1.农业保险（不含农房、水稻）各个险种承保覆盖率分别不低于上年 水平。
2.水稻保险承保覆盖率80%以上。
3.农房保险应保尽保。
4.服务对象满意度≥90%。</t>
  </si>
  <si>
    <t>动物疫病防控和屠宰管理专项资金</t>
  </si>
  <si>
    <t>动物疫病防控和屠宰管 理专项资金</t>
  </si>
  <si>
    <t>鹤山市动物防疫监督所</t>
  </si>
  <si>
    <t>资金用于养殖环节畜禽无害化处理、屠宰环节畜禽无害化处理、动物疫苗购置和防疫示范镇建设等工作。</t>
  </si>
  <si>
    <t>资金用于养殖环节畜禽无害化处理、屠宰环节畜禽无害化处理、动物疫苗购置和防疫示范镇建设等工作：1.养殖环节畜禽无害化处理100%、屠宰环节畜禽无害化处理100%。2.对高致病性禽流感、口蹄疫、小反刍兽疫，群体免疫密度应常年保持在90%以上，其中应免畜禽免疫密度应达到100%。高致病性禽流感、口蹄疫和小反刍兽疫免疫抗体合格率全年保持在70%以上。</t>
  </si>
  <si>
    <t>扶持农业机械化发展专项</t>
  </si>
  <si>
    <t>扶持农业机械化发展专项</t>
    <phoneticPr fontId="9" type="noConversion"/>
  </si>
  <si>
    <t>鹤山市农业技术推广中心</t>
  </si>
  <si>
    <t>用于鹤山市推进农机化工作：1.完成农机安全培训；2.发放反光标志和牌照；3.力争创建一个”平主农机“示范镇”。</t>
  </si>
  <si>
    <t>市级乡村振兴试点示范创建奖补资金</t>
  </si>
  <si>
    <t>市级乡村振兴试点示范 创建奖补资金</t>
  </si>
  <si>
    <t>当年任务完成率100%，资金支出率≥90%。</t>
  </si>
  <si>
    <t>长效管护奖补资金</t>
  </si>
  <si>
    <t>农村公共基础设施和农村人居环境长效管护奖补资金</t>
    <phoneticPr fontId="9" type="noConversion"/>
  </si>
  <si>
    <t>用于农村公共基础设施（除已有明确业主单位管理的自来水、电力线、通信线路、村道公路、垃圾收集转运设施等之外）和农村人居环境（包括村庄保洁、农村公共厕所保洁、村场保洁、公共绿化维护、“四小园”日常维护、村庄保洁设施包括扫把、村内垃圾桶等）长效管护以及农村生活垃圾分类试点建设，可以用于生活垃圾分类设施设备。各市（区）采用以奖代补、先建后补方式组织实施，要建立激励机制，不得采用平均主义分配，对实施效果好的予以奖补，实施效果不好或实施不积极的少补或不补。鹤山市完成农村生活垃圾分类试点建设任务80个。</t>
  </si>
  <si>
    <t>村庄保洁覆盖率100%，村庄保洁员配备达标率100%，当年任务完成率100%，资金支出率≥90%。</t>
    <phoneticPr fontId="9" type="noConversion"/>
  </si>
  <si>
    <t>2018-2020年度江门市本级“三清三拆三整 治”补助（2020年下达部分）</t>
  </si>
  <si>
    <t>用于持续推进“三清三拆三整治”，重点用于“三拆除”完成年度乡村振兴硬任务，包括农村破旧泥砖房清理整治、农村废弃旱厕拆除、残檐断壁清拆等硬任务，在完成上述任务的基础上，可用于“三清三拆”空地建设农村“四小园”（小菜园、小果园、小花园、小公园），完成农村破旧泥砖房应拆尽拆年度任务。</t>
  </si>
  <si>
    <t>农房管控和乡村风貌提升奖补</t>
  </si>
  <si>
    <t>农房管控和乡村风貌提 升奖补</t>
  </si>
  <si>
    <t>统防统治服务</t>
  </si>
  <si>
    <t>鹤山市防治面积5000亩次</t>
    <phoneticPr fontId="9" type="noConversion"/>
  </si>
  <si>
    <t>茶叶种植扩山提质增效</t>
  </si>
  <si>
    <t>引进优良茶树品种，扩面新种植茶叶优良品种，每亩补助3000元，新增面积达50亩以上可以申请补助，其中鹤山新增面积250亩。</t>
    <phoneticPr fontId="9" type="noConversion"/>
  </si>
  <si>
    <t>江门市生态茶园建设</t>
  </si>
  <si>
    <t>按照省的要求，建设江门特色的标准化生态茶园。由省评审认定后通过奖补的方式每个茶园补助18万元，树立江门市茶叶的绿色生态品牌形象，其中鹤山1个。</t>
    <phoneticPr fontId="9" type="noConversion"/>
  </si>
  <si>
    <t>江门市茶叶加工设备改造升级</t>
  </si>
  <si>
    <t>鹤山市补助1家企业，每家补助40万元。</t>
  </si>
  <si>
    <t>“一村一品、一镇一业”建设资金</t>
  </si>
  <si>
    <t>2021年补助鹤山市3条村，补助90万元</t>
  </si>
  <si>
    <t>2021年农村公路危桥改造任务</t>
  </si>
  <si>
    <t>旧雅瑶桥、桂坑桥、莺朗桥</t>
  </si>
  <si>
    <t>江门市交通运输局</t>
  </si>
  <si>
    <t>鹤山市交通运输局</t>
  </si>
  <si>
    <t>完成农村公路危桥改造3座。</t>
  </si>
  <si>
    <t>1.完成农村公路危桥改造3座；2.及时拨付资金到补助对象；3.资金支出率≥90%。</t>
  </si>
  <si>
    <t>农村公路养护补助</t>
  </si>
  <si>
    <t>完成农村公路养护932.124公里。</t>
  </si>
  <si>
    <t>1.完成农村公路养护932.124公里；2.及时拨付资金到补助对象；3.资金支出率≥90%。</t>
  </si>
  <si>
    <t>基层养老服务设施建设</t>
  </si>
  <si>
    <t>江门市民政局</t>
  </si>
  <si>
    <t>鹤山市民政局</t>
  </si>
  <si>
    <t>推动农村基层养老服务设施建设</t>
  </si>
  <si>
    <t>1.提高特困人员供养服务设施（敬老院）服务和管理水平，推进农村居家养老服务站点建设，提升农村养老服务能力；2.及时拨付资金到补助对象；3.资金支出率≥90%。</t>
  </si>
  <si>
    <t>年度耕地保护经济补偿资金</t>
  </si>
  <si>
    <t>江门市自然资源局</t>
  </si>
  <si>
    <t>鹤山市自然资源局</t>
  </si>
  <si>
    <t>完成2020年度所有耕地（包括基本农田）保护任务</t>
  </si>
  <si>
    <t>1.全市2020年度所有耕地（包括基本农田）进行市级经济补偿；2.及时拨付资金到补助对象；3.资金支出率≥90%。</t>
  </si>
  <si>
    <t>生活垃圾分类示范项目奖补。</t>
  </si>
  <si>
    <t>江门市城市管理和综合执法局</t>
  </si>
  <si>
    <t>鹤山市城市管理和综合执法局</t>
  </si>
  <si>
    <t>完成示范镇创建1个，示范村创建2个</t>
  </si>
  <si>
    <t>1.完成示范镇创建1个，示范村创建2个；2.及时拨付资金到补助对象；3.资金支出率≥90%。</t>
  </si>
  <si>
    <t>2020年度城乡生活垃圾治理工作考核任务奖补</t>
  </si>
  <si>
    <t>完成年度城乡生活垃圾治理工作考核任务</t>
  </si>
  <si>
    <t>1.及时拨付资金到补助对象；3.资金支出率≥90%。</t>
  </si>
  <si>
    <t>宜居城乡创建工作</t>
  </si>
  <si>
    <t>江门市住房和城乡建设局</t>
  </si>
  <si>
    <t>鹤山市住房和城乡建设局</t>
  </si>
  <si>
    <t>2020年创建2条宜居村镇。</t>
  </si>
  <si>
    <t>1.建成安居、康居、乐居的宜居城乡，即城乡居民享有基本的生活居住空间和均等的公共资源，享有清洁的生活生产环境和较完善的公共服务，享有良好的社会秩序和民主法制环境，吸引更多的商家投资建设，更多居民买屋置业，城乡的生态环境和居住环境都得到进一步提高。
2.及时完成奖补，资金支出进度≥序时进度。
3.资金支出率100%。</t>
  </si>
  <si>
    <t>归垫2016年农村危房改造提标补助资金</t>
  </si>
  <si>
    <t>完成2016年农村危房改造提标补助资金划拨。</t>
  </si>
  <si>
    <t>归垫2万2016年农村危房改造提标补助资金。</t>
  </si>
  <si>
    <t>农房抗震改造工作</t>
  </si>
  <si>
    <t>完成53户农房抗震改造工作。</t>
  </si>
  <si>
    <t>鹤山市53户达到抗震设防烈度7度区标准。</t>
  </si>
  <si>
    <t>市级供销惠农服务专项资金</t>
  </si>
  <si>
    <t>江门市供销合作联社</t>
  </si>
  <si>
    <t>鹤山市供销合作联社</t>
  </si>
  <si>
    <t>江门市文化广电旅游体育局</t>
  </si>
  <si>
    <t>鹤山市文化广电旅游体育局</t>
  </si>
  <si>
    <t>“粤菜师傅”工程</t>
  </si>
  <si>
    <t>打造乡村旅游粤菜美食点补助。</t>
  </si>
  <si>
    <t>对打造2个乡村旅游粤菜美食点予以补助。</t>
  </si>
  <si>
    <t>1.完成打造2个乡村旅游粤菜美食点；2.及时拨付资金到补助对象；3.资金支出率≥90%。</t>
  </si>
  <si>
    <t>农房管控和风貌提升奖补：用于市级农房管控和风貌提升带的建设（古劳水乡风貌提升带）</t>
    <phoneticPr fontId="3" type="noConversion"/>
  </si>
  <si>
    <t>评定省文化和旅游特色村</t>
  </si>
  <si>
    <t>根据《江门市文化广电旅游体育局关于促进全域旅游发展扶持办法》，鹤山市古劳镇上升村获得省文化和旅游特色村，给予10万元一次性资金扶持。</t>
  </si>
  <si>
    <t>1.及时拨付扶持资金到评定为省文化和旅游特色村的鹤山市古劳镇上升村；2.资金支出率≥90%。</t>
  </si>
  <si>
    <t>1.统筹用于探索推进深化乡村振兴综合改革路径工作，形成并复制推广乡村振兴综合改革典型经验。2.统筹用于深化乡村振兴综合改革工作深度调研考察以及宣传、提炼等业务。</t>
    <phoneticPr fontId="9" type="noConversion"/>
  </si>
  <si>
    <t>资金支出计划（预计累计支出数）</t>
    <phoneticPr fontId="3" type="noConversion"/>
  </si>
  <si>
    <t>政策性森林保险</t>
  </si>
  <si>
    <t>政策性森林保险保费补贴专项资金</t>
  </si>
  <si>
    <t>鹤山市林业局</t>
    <phoneticPr fontId="9" type="noConversion"/>
  </si>
  <si>
    <t>生态林全保，商品林覆盖率不低于15%。</t>
  </si>
  <si>
    <t>江门市水利局</t>
  </si>
  <si>
    <t>鹤山市水利局</t>
    <phoneticPr fontId="9" type="noConversion"/>
  </si>
  <si>
    <t>鹤山市水利工程项目管理所</t>
    <phoneticPr fontId="9" type="noConversion"/>
  </si>
  <si>
    <t>江门市西江潭江流域跨界重点支流综合治理工程（一期）前期工作</t>
  </si>
  <si>
    <t>江门市西江潭江流域跨界重点支流综合治理工程（一期）鹤山项目区</t>
  </si>
  <si>
    <t>开展江门市西江潭江流域跨界重点支流综合治理工程（一期）鹤山项目区前期工作</t>
  </si>
  <si>
    <t>开展江门市西江潭江流域跨界重点支流综合治理工程（一期）鹤山项目区前期工作，到2021年12月底补助资金支出率100%。资金使用单位满意度90%以上。</t>
  </si>
  <si>
    <t>其他水利工程建设项目前期工作</t>
  </si>
  <si>
    <t>鹤山市龙口镇石寮水库除险加固工程设计费</t>
  </si>
  <si>
    <t>开展水利工程建设项目前期工作。</t>
    <phoneticPr fontId="9" type="noConversion"/>
  </si>
  <si>
    <t>开展水利工程建设项目前期工作，到2021年12月底补助资金支出率100%。资金使用单位满意度90%以上。</t>
    <phoneticPr fontId="9" type="noConversion"/>
  </si>
  <si>
    <t>鹤山市全域自然村集中供水工程可行性研究报告编制费</t>
  </si>
  <si>
    <t>鹤山市雅瑶镇赤草水库除险加固工程</t>
  </si>
  <si>
    <t>鹤山市雅瑶镇人民政府</t>
    <phoneticPr fontId="9" type="noConversion"/>
  </si>
  <si>
    <t>鹤山市雅瑶镇长坑水库除险加固工程</t>
  </si>
  <si>
    <t>鹤山市鹤城镇圣教石水库除险加固工程</t>
  </si>
  <si>
    <t>鹤山市鹤城镇人民政府</t>
    <phoneticPr fontId="9" type="noConversion"/>
  </si>
  <si>
    <t>鹤山市鹤城镇七旺井水库除险加固工程</t>
  </si>
  <si>
    <t>商品林调整为生态公益林效益补偿</t>
    <phoneticPr fontId="3" type="noConversion"/>
  </si>
  <si>
    <t>鹤山市商品林调整为生态公益林效益补偿</t>
    <phoneticPr fontId="3" type="noConversion"/>
  </si>
  <si>
    <t>四堡水库集雨区商品林调整为生态公益林补偿1686.67亩</t>
    <phoneticPr fontId="3" type="noConversion"/>
  </si>
  <si>
    <t>6月底</t>
    <phoneticPr fontId="3" type="noConversion"/>
  </si>
  <si>
    <t>9月底</t>
    <phoneticPr fontId="3" type="noConversion"/>
  </si>
  <si>
    <t>12月底</t>
    <phoneticPr fontId="3" type="noConversion"/>
  </si>
  <si>
    <t>预计全年支出进度</t>
    <phoneticPr fontId="3" type="noConversion"/>
  </si>
  <si>
    <t>一、鹤山市农业农村局</t>
    <phoneticPr fontId="3" type="noConversion"/>
  </si>
  <si>
    <t>小计</t>
    <phoneticPr fontId="3" type="noConversion"/>
  </si>
  <si>
    <t>二、鹤山市交通运输局</t>
    <phoneticPr fontId="3" type="noConversion"/>
  </si>
  <si>
    <t>鹤山市公路水运服务中心</t>
  </si>
  <si>
    <t>鹤山市公路水运服务中心</t>
    <phoneticPr fontId="3" type="noConversion"/>
  </si>
  <si>
    <t>三、鹤山市民政局</t>
    <phoneticPr fontId="3" type="noConversion"/>
  </si>
  <si>
    <t>四、鹤山市自然资源局</t>
    <phoneticPr fontId="3" type="noConversion"/>
  </si>
  <si>
    <t>五、鹤山市城市管理和综合执法局</t>
    <phoneticPr fontId="3" type="noConversion"/>
  </si>
  <si>
    <t>六、鹤山市住房和城乡建设局</t>
    <phoneticPr fontId="3" type="noConversion"/>
  </si>
  <si>
    <t>七、鹤山市供销合作联社</t>
    <phoneticPr fontId="3" type="noConversion"/>
  </si>
  <si>
    <t>八、鹤山市文化广电旅游体育局</t>
    <phoneticPr fontId="3" type="noConversion"/>
  </si>
  <si>
    <t>九、鹤山市林业局</t>
    <phoneticPr fontId="3" type="noConversion"/>
  </si>
  <si>
    <t>十、鹤山市水利局</t>
    <phoneticPr fontId="3" type="noConversion"/>
  </si>
  <si>
    <t>小计</t>
    <phoneticPr fontId="3" type="noConversion"/>
  </si>
  <si>
    <t>鹤山市供销社冷链物流储配中心建设项目</t>
    <phoneticPr fontId="3" type="noConversion"/>
  </si>
  <si>
    <t>沙坪供销社</t>
    <phoneticPr fontId="3" type="noConversion"/>
  </si>
  <si>
    <t>新型乡村助农服务示范体系建设，升级完善镇村助农服务中心</t>
    <phoneticPr fontId="3" type="noConversion"/>
  </si>
  <si>
    <t>宅梧供销社</t>
    <phoneticPr fontId="3" type="noConversion"/>
  </si>
  <si>
    <t>鹤城供销社</t>
    <phoneticPr fontId="3" type="noConversion"/>
  </si>
  <si>
    <t>宅梧镇供销社助农服务中心日用消费品供应服务区域建设项目</t>
    <phoneticPr fontId="3" type="noConversion"/>
  </si>
  <si>
    <t>鹤城供销社助农服务中心再生资源回收服务区域建设项目</t>
    <phoneticPr fontId="3" type="noConversion"/>
  </si>
  <si>
    <t>建设完善县域冷链物流储配中心1个</t>
    <phoneticPr fontId="3" type="noConversion"/>
  </si>
  <si>
    <t>垃圾分类示范镇、示范村建设项目</t>
    <phoneticPr fontId="3" type="noConversion"/>
  </si>
  <si>
    <t>城区生活垃圾分类商铺示范点建设项目</t>
    <phoneticPr fontId="3" type="noConversion"/>
  </si>
  <si>
    <t>鹤城镇
址山镇</t>
    <phoneticPr fontId="3" type="noConversion"/>
  </si>
  <si>
    <t>鹤山市政环卫管理所</t>
    <phoneticPr fontId="3" type="noConversion"/>
  </si>
  <si>
    <t>共和镇</t>
    <phoneticPr fontId="3" type="noConversion"/>
  </si>
  <si>
    <t>共和镇鹤友长者食堂建设工程</t>
    <phoneticPr fontId="3" type="noConversion"/>
  </si>
  <si>
    <t>补助评定省文化和旅游特色村</t>
    <phoneticPr fontId="3" type="noConversion"/>
  </si>
  <si>
    <t>鹤山市2021年江门市级涉农资金分配情况表</t>
    <phoneticPr fontId="3" type="noConversion"/>
  </si>
  <si>
    <t>支出功能科目</t>
    <phoneticPr fontId="3" type="noConversion"/>
  </si>
  <si>
    <t>213农林水支出</t>
    <phoneticPr fontId="3" type="noConversion"/>
  </si>
  <si>
    <t>21208国有土地使用权出让收入安排的支出</t>
    <phoneticPr fontId="3" type="noConversion"/>
  </si>
  <si>
    <t>214交通运输支出</t>
    <phoneticPr fontId="3" type="noConversion"/>
  </si>
  <si>
    <t>208社会保障和就业支出</t>
    <phoneticPr fontId="3" type="noConversion"/>
  </si>
  <si>
    <t>212城乡社区支出</t>
    <phoneticPr fontId="3" type="noConversion"/>
  </si>
  <si>
    <t>216商业服务业等支出</t>
    <phoneticPr fontId="3" type="noConversion"/>
  </si>
  <si>
    <t>207文化旅游体育与传媒支出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</si>
</sst>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_ \¥* #,##0.00_ ;_ \¥* \-#,##0.00_ ;_ \¥* &quot;-&quot;??_ ;_ @_ "/>
    <numFmt numFmtId="177" formatCode="_(* #,##0.00_);_(* \(#,##0.00\);_(* &quot;-&quot;??_);_(@_)"/>
  </numFmts>
  <fonts count="41">
    <font>
      <sz val="10"/>
      <color rgb="FF000000"/>
      <name val="Times New Roman"/>
      <charset val="204"/>
    </font>
    <font>
      <sz val="11"/>
      <color theme="1"/>
      <name val="宋体"/>
      <family val="3"/>
      <charset val="134"/>
      <scheme val="minor"/>
    </font>
    <font>
      <b/>
      <sz val="16"/>
      <name val="宋体"/>
      <family val="3"/>
      <charset val="134"/>
      <scheme val="minor"/>
    </font>
    <font>
      <sz val="9"/>
      <name val="宋体"/>
      <family val="2"/>
      <charset val="134"/>
      <scheme val="minor"/>
    </font>
    <font>
      <sz val="11"/>
      <name val="宋体"/>
      <family val="3"/>
      <charset val="134"/>
      <scheme val="minor"/>
    </font>
    <font>
      <sz val="10"/>
      <name val="宋体"/>
      <family val="3"/>
      <charset val="134"/>
      <scheme val="minor"/>
    </font>
    <font>
      <b/>
      <sz val="11"/>
      <name val="宋体"/>
      <family val="3"/>
      <charset val="134"/>
      <scheme val="minor"/>
    </font>
    <font>
      <sz val="9"/>
      <name val="宋体"/>
      <family val="3"/>
      <charset val="134"/>
      <scheme val="minor"/>
    </font>
    <font>
      <sz val="8"/>
      <name val="宋体"/>
      <family val="3"/>
      <charset val="134"/>
      <scheme val="minor"/>
    </font>
    <font>
      <sz val="9"/>
      <name val="宋体"/>
      <family val="3"/>
      <charset val="134"/>
    </font>
    <font>
      <sz val="9"/>
      <color theme="1"/>
      <name val="宋体"/>
      <family val="3"/>
      <charset val="134"/>
      <scheme val="minor"/>
    </font>
    <font>
      <sz val="11"/>
      <color rgb="FF000000"/>
      <name val="宋体"/>
      <family val="3"/>
      <charset val="134"/>
      <scheme val="minor"/>
    </font>
    <font>
      <sz val="11"/>
      <color indexed="8"/>
      <name val="宋体"/>
      <family val="3"/>
      <charset val="134"/>
    </font>
    <font>
      <sz val="10"/>
      <color rgb="FF000000"/>
      <name val="Times New Roman"/>
      <family val="1"/>
    </font>
    <font>
      <sz val="11"/>
      <color indexed="9"/>
      <name val="宋体"/>
      <family val="3"/>
      <charset val="134"/>
    </font>
    <font>
      <sz val="12"/>
      <name val="宋体"/>
      <family val="3"/>
      <charset val="134"/>
    </font>
    <font>
      <b/>
      <sz val="15"/>
      <color indexed="62"/>
      <name val="宋体"/>
      <family val="3"/>
      <charset val="134"/>
    </font>
    <font>
      <b/>
      <sz val="15"/>
      <color indexed="56"/>
      <name val="宋体"/>
      <family val="3"/>
      <charset val="134"/>
    </font>
    <font>
      <b/>
      <sz val="13"/>
      <color indexed="62"/>
      <name val="宋体"/>
      <family val="3"/>
      <charset val="134"/>
    </font>
    <font>
      <b/>
      <sz val="13"/>
      <color indexed="56"/>
      <name val="宋体"/>
      <family val="3"/>
      <charset val="134"/>
    </font>
    <font>
      <b/>
      <sz val="11"/>
      <color indexed="62"/>
      <name val="宋体"/>
      <family val="3"/>
      <charset val="134"/>
    </font>
    <font>
      <b/>
      <sz val="11"/>
      <color indexed="56"/>
      <name val="宋体"/>
      <family val="3"/>
      <charset val="134"/>
    </font>
    <font>
      <b/>
      <sz val="18"/>
      <color indexed="62"/>
      <name val="宋体"/>
      <family val="3"/>
      <charset val="134"/>
    </font>
    <font>
      <b/>
      <sz val="18"/>
      <color indexed="56"/>
      <name val="宋体"/>
      <family val="3"/>
      <charset val="134"/>
    </font>
    <font>
      <sz val="11"/>
      <color indexed="16"/>
      <name val="宋体"/>
      <family val="3"/>
      <charset val="134"/>
    </font>
    <font>
      <sz val="11"/>
      <color indexed="20"/>
      <name val="宋体"/>
      <family val="3"/>
      <charset val="134"/>
    </font>
    <font>
      <sz val="10"/>
      <name val="Arial"/>
      <family val="2"/>
    </font>
    <font>
      <sz val="11"/>
      <color indexed="17"/>
      <name val="宋体"/>
      <family val="3"/>
      <charset val="134"/>
    </font>
    <font>
      <b/>
      <sz val="11"/>
      <color indexed="8"/>
      <name val="宋体"/>
      <family val="3"/>
      <charset val="134"/>
    </font>
    <font>
      <b/>
      <sz val="11"/>
      <color indexed="53"/>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3"/>
      <name val="宋体"/>
      <family val="3"/>
      <charset val="134"/>
    </font>
    <font>
      <sz val="11"/>
      <color indexed="52"/>
      <name val="宋体"/>
      <family val="3"/>
      <charset val="134"/>
    </font>
    <font>
      <sz val="10"/>
      <color indexed="8"/>
      <name val="Times New Roman"/>
      <family val="1"/>
    </font>
    <font>
      <sz val="11"/>
      <color indexed="19"/>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s>
  <fills count="29">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6"/>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9"/>
        <bgColor indexed="64"/>
      </patternFill>
    </fill>
    <fill>
      <patternFill patternType="solid">
        <fgColor indexed="55"/>
        <bgColor indexed="64"/>
      </patternFill>
    </fill>
    <fill>
      <patternFill patternType="solid">
        <fgColor indexed="54"/>
        <bgColor indexed="64"/>
      </patternFill>
    </fill>
    <fill>
      <patternFill patternType="solid">
        <fgColor indexed="62"/>
        <bgColor indexed="64"/>
      </patternFill>
    </fill>
    <fill>
      <patternFill patternType="solid">
        <fgColor indexed="25"/>
        <bgColor indexed="64"/>
      </patternFill>
    </fill>
    <fill>
      <patternFill patternType="solid">
        <fgColor indexed="10"/>
        <bgColor indexed="64"/>
      </patternFill>
    </fill>
    <fill>
      <patternFill patternType="solid">
        <fgColor indexed="23"/>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22"/>
      </bottom>
      <diagonal/>
    </border>
    <border>
      <left/>
      <right/>
      <top/>
      <bottom style="medium">
        <color indexed="30"/>
      </bottom>
      <diagonal/>
    </border>
    <border>
      <left/>
      <right/>
      <top style="thin">
        <color indexed="54"/>
      </top>
      <bottom style="double">
        <color indexed="54"/>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57">
    <xf numFmtId="0" fontId="0" fillId="0" borderId="0"/>
    <xf numFmtId="43" fontId="13" fillId="0" borderId="0" applyFont="0" applyFill="0" applyBorder="0" applyAlignment="0" applyProtection="0">
      <alignment vertical="center"/>
    </xf>
    <xf numFmtId="0" fontId="1" fillId="0" borderId="0">
      <alignment vertical="center"/>
    </xf>
    <xf numFmtId="43" fontId="1" fillId="0" borderId="0" applyFont="0" applyFill="0" applyBorder="0" applyAlignment="0" applyProtection="0">
      <alignment vertical="center"/>
    </xf>
    <xf numFmtId="0" fontId="1" fillId="0" borderId="0">
      <alignment vertical="center"/>
    </xf>
    <xf numFmtId="0" fontId="10" fillId="0" borderId="0"/>
    <xf numFmtId="43" fontId="1" fillId="0" borderId="0" applyFont="0" applyFill="0" applyBorder="0" applyAlignment="0" applyProtection="0">
      <alignment vertical="center"/>
    </xf>
    <xf numFmtId="0" fontId="12"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7" borderId="0" applyNumberFormat="0" applyBorder="0" applyAlignment="0" applyProtection="0">
      <alignment vertical="center"/>
    </xf>
    <xf numFmtId="0" fontId="12"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3"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Alignment="0" applyProtection="0">
      <alignment vertical="center"/>
    </xf>
    <xf numFmtId="0" fontId="12" fillId="3" borderId="0" applyNumberFormat="0" applyBorder="0" applyAlignment="0" applyProtection="0">
      <alignment vertical="center"/>
    </xf>
    <xf numFmtId="0" fontId="12" fillId="9" borderId="0" applyNumberFormat="0" applyBorder="0" applyAlignment="0" applyProtection="0">
      <alignment vertical="center"/>
    </xf>
    <xf numFmtId="0" fontId="12" fillId="3" borderId="0" applyNumberFormat="0" applyBorder="0" applyAlignment="0" applyProtection="0">
      <alignment vertical="center"/>
    </xf>
    <xf numFmtId="0" fontId="12" fillId="8" borderId="0" applyNumberFormat="0" applyBorder="0" applyAlignment="0" applyProtection="0">
      <alignment vertical="center"/>
    </xf>
    <xf numFmtId="0" fontId="12" fillId="13" borderId="0" applyNumberFormat="0" applyBorder="0" applyAlignment="0" applyProtection="0">
      <alignment vertical="center"/>
    </xf>
    <xf numFmtId="0" fontId="12" fillId="8" borderId="0" applyNumberFormat="0" applyBorder="0" applyAlignment="0" applyProtection="0">
      <alignment vertical="center"/>
    </xf>
    <xf numFmtId="0" fontId="14" fillId="12"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2"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4" fillId="8" borderId="0" applyNumberFormat="0" applyBorder="0" applyAlignment="0" applyProtection="0">
      <alignment vertical="center"/>
    </xf>
    <xf numFmtId="0" fontId="14" fillId="17" borderId="0" applyNumberFormat="0" applyBorder="0" applyAlignment="0" applyProtection="0">
      <alignment vertical="center"/>
    </xf>
    <xf numFmtId="0" fontId="14" fillId="8" borderId="0" applyNumberFormat="0" applyBorder="0" applyAlignment="0" applyProtection="0">
      <alignment vertical="center"/>
    </xf>
    <xf numFmtId="0" fontId="15"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5"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6" fillId="0" borderId="2"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8" fillId="0" borderId="4"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5" borderId="0" applyNumberFormat="0" applyBorder="0" applyAlignment="0" applyProtection="0">
      <alignment vertical="center"/>
    </xf>
    <xf numFmtId="0" fontId="25" fillId="5" borderId="0" applyNumberFormat="0" applyBorder="0" applyAlignment="0" applyProtection="0">
      <alignment vertical="center"/>
    </xf>
    <xf numFmtId="0" fontId="24" fillId="5" borderId="0" applyNumberFormat="0" applyBorder="0" applyAlignment="0" applyProtection="0">
      <alignment vertical="center"/>
    </xf>
    <xf numFmtId="0" fontId="1" fillId="0" borderId="0">
      <alignment vertical="center"/>
    </xf>
    <xf numFmtId="0" fontId="15" fillId="0" borderId="0">
      <alignment vertical="center"/>
    </xf>
    <xf numFmtId="0" fontId="1" fillId="0" borderId="0">
      <alignment vertical="center"/>
    </xf>
    <xf numFmtId="0" fontId="15" fillId="0" borderId="0">
      <alignment vertical="center"/>
    </xf>
    <xf numFmtId="0" fontId="26" fillId="0" borderId="0"/>
    <xf numFmtId="0" fontId="2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ont="0" applyFill="0" applyBorder="0" applyAlignment="0" applyProtection="0">
      <alignment vertical="center"/>
    </xf>
    <xf numFmtId="0" fontId="15" fillId="0" borderId="0"/>
    <xf numFmtId="0" fontId="15" fillId="0" borderId="0"/>
    <xf numFmtId="0" fontId="15"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xf numFmtId="0" fontId="15" fillId="0" borderId="0">
      <alignment vertical="center"/>
    </xf>
    <xf numFmtId="0" fontId="13" fillId="0" borderId="0"/>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5" fillId="0" borderId="0"/>
    <xf numFmtId="0" fontId="12" fillId="0" borderId="0" applyProtection="0"/>
    <xf numFmtId="0" fontId="15" fillId="0" borderId="0"/>
    <xf numFmtId="0" fontId="13" fillId="0" borderId="0"/>
    <xf numFmtId="0" fontId="10" fillId="0" borderId="0"/>
    <xf numFmtId="0" fontId="15" fillId="0" borderId="0">
      <alignment vertical="center"/>
    </xf>
    <xf numFmtId="0" fontId="12"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 fillId="0" borderId="0"/>
    <xf numFmtId="0" fontId="1" fillId="0" borderId="0"/>
    <xf numFmtId="0" fontId="1" fillId="0" borderId="0"/>
    <xf numFmtId="0" fontId="1" fillId="0" borderId="0"/>
    <xf numFmtId="0" fontId="1" fillId="0" borderId="0"/>
    <xf numFmtId="0" fontId="12" fillId="0" borderId="0">
      <alignment vertical="center"/>
    </xf>
    <xf numFmtId="0" fontId="1" fillId="0" borderId="0"/>
    <xf numFmtId="0" fontId="15" fillId="0" borderId="0">
      <alignment vertical="center"/>
    </xf>
    <xf numFmtId="0" fontId="1" fillId="0" borderId="0"/>
    <xf numFmtId="0" fontId="1" fillId="0" borderId="0"/>
    <xf numFmtId="0" fontId="15" fillId="0" borderId="0"/>
    <xf numFmtId="0" fontId="12" fillId="0" borderId="0">
      <alignment vertical="center"/>
    </xf>
    <xf numFmtId="0" fontId="15" fillId="0" borderId="0"/>
    <xf numFmtId="0" fontId="15" fillId="0" borderId="0"/>
    <xf numFmtId="0" fontId="15" fillId="0" borderId="0"/>
    <xf numFmtId="0" fontId="1" fillId="0" borderId="0">
      <alignment vertical="center"/>
    </xf>
    <xf numFmtId="0" fontId="1" fillId="0" borderId="0">
      <alignment vertical="center"/>
    </xf>
    <xf numFmtId="0" fontId="27" fillId="6" borderId="0" applyNumberFormat="0" applyBorder="0" applyAlignment="0" applyProtection="0">
      <alignment vertical="center"/>
    </xf>
    <xf numFmtId="0" fontId="27" fillId="6" borderId="0" applyNumberFormat="0" applyBorder="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0" fontId="28" fillId="0" borderId="9" applyNumberFormat="0" applyFill="0" applyAlignment="0" applyProtection="0">
      <alignment vertical="center"/>
    </xf>
    <xf numFmtId="0" fontId="28" fillId="0" borderId="9" applyNumberFormat="0" applyFill="0" applyAlignment="0" applyProtection="0">
      <alignment vertical="center"/>
    </xf>
    <xf numFmtId="0" fontId="28" fillId="0" borderId="8" applyNumberFormat="0" applyFill="0" applyAlignment="0" applyProtection="0">
      <alignment vertical="center"/>
    </xf>
    <xf numFmtId="0" fontId="28" fillId="0" borderId="8" applyNumberFormat="0" applyFill="0" applyAlignment="0" applyProtection="0">
      <alignment vertical="center"/>
    </xf>
    <xf numFmtId="176" fontId="15" fillId="0" borderId="0" applyFont="0" applyFill="0" applyBorder="0" applyAlignment="0" applyProtection="0">
      <alignment vertical="center"/>
    </xf>
    <xf numFmtId="0" fontId="29" fillId="18" borderId="10" applyNumberFormat="0" applyAlignment="0" applyProtection="0">
      <alignment vertical="center"/>
    </xf>
    <xf numFmtId="0" fontId="30" fillId="12" borderId="10" applyNumberFormat="0" applyAlignment="0" applyProtection="0">
      <alignment vertical="center"/>
    </xf>
    <xf numFmtId="0" fontId="29" fillId="18" borderId="10" applyNumberFormat="0" applyAlignment="0" applyProtection="0">
      <alignment vertical="center"/>
    </xf>
    <xf numFmtId="0" fontId="31" fillId="19" borderId="11" applyNumberFormat="0" applyAlignment="0" applyProtection="0">
      <alignment vertical="center"/>
    </xf>
    <xf numFmtId="0" fontId="31" fillId="19" borderId="11" applyNumberFormat="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34" fillId="0" borderId="12" applyNumberFormat="0" applyFill="0" applyAlignment="0" applyProtection="0">
      <alignment vertical="center"/>
    </xf>
    <xf numFmtId="43" fontId="15" fillId="0" borderId="0" applyFont="0" applyFill="0" applyBorder="0" applyAlignment="0" applyProtection="0"/>
    <xf numFmtId="43" fontId="15" fillId="0" borderId="0" applyFont="0" applyFill="0" applyBorder="0" applyAlignment="0" applyProtection="0"/>
    <xf numFmtId="177"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43" fontId="12" fillId="0" borderId="0" applyFont="0" applyFill="0" applyBorder="0" applyAlignment="0" applyProtection="0">
      <alignment vertical="center"/>
    </xf>
    <xf numFmtId="177" fontId="12" fillId="0" borderId="0" applyFont="0" applyFill="0" applyBorder="0" applyAlignment="0" applyProtection="0">
      <alignment vertical="center"/>
    </xf>
    <xf numFmtId="177" fontId="15" fillId="0" borderId="0" applyFont="0" applyFill="0" applyBorder="0" applyAlignment="0" applyProtection="0"/>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43" fontId="13"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36" fillId="0" borderId="0" applyFont="0" applyFill="0" applyBorder="0" applyAlignment="0" applyProtection="0">
      <alignment vertical="center"/>
    </xf>
    <xf numFmtId="177" fontId="36"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3" fillId="0" borderId="0" applyFont="0" applyFill="0" applyBorder="0" applyAlignment="0" applyProtection="0">
      <alignment vertical="center"/>
    </xf>
    <xf numFmtId="177" fontId="13"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43" fontId="12" fillId="0" borderId="0" applyFont="0" applyFill="0" applyBorder="0" applyAlignment="0" applyProtection="0">
      <alignment vertical="center"/>
    </xf>
    <xf numFmtId="177" fontId="12"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3"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43"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43"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5" fillId="0" borderId="0" applyFont="0" applyFill="0" applyBorder="0" applyAlignment="0" applyProtection="0">
      <alignment vertical="center"/>
    </xf>
    <xf numFmtId="177" fontId="12" fillId="0" borderId="0" applyFont="0" applyFill="0" applyBorder="0" applyAlignment="0" applyProtection="0">
      <alignment vertical="center"/>
    </xf>
    <xf numFmtId="177" fontId="12"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177" fontId="1" fillId="0" borderId="0" applyFont="0" applyFill="0" applyBorder="0" applyAlignment="0" applyProtection="0">
      <alignment vertical="center"/>
    </xf>
    <xf numFmtId="177" fontId="1" fillId="0" borderId="0" applyFont="0" applyFill="0" applyBorder="0" applyAlignment="0" applyProtection="0">
      <alignment vertical="center"/>
    </xf>
    <xf numFmtId="43" fontId="26" fillId="0" borderId="0" applyFont="0" applyFill="0" applyBorder="0" applyAlignment="0" applyProtection="0"/>
    <xf numFmtId="177" fontId="26" fillId="0" borderId="0" applyFont="0" applyFill="0" applyBorder="0" applyAlignment="0" applyProtection="0"/>
    <xf numFmtId="177" fontId="1" fillId="0" borderId="0" applyFont="0" applyFill="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0"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2"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4" borderId="0" applyNumberFormat="0" applyBorder="0" applyAlignment="0" applyProtection="0">
      <alignment vertical="center"/>
    </xf>
    <xf numFmtId="0" fontId="14" fillId="20"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0" borderId="0" applyNumberFormat="0" applyBorder="0" applyAlignment="0" applyProtection="0">
      <alignment vertical="center"/>
    </xf>
    <xf numFmtId="0" fontId="14" fillId="26" borderId="0" applyNumberFormat="0" applyBorder="0" applyAlignment="0" applyProtection="0">
      <alignment vertical="center"/>
    </xf>
    <xf numFmtId="0" fontId="14" fillId="10" borderId="0" applyNumberFormat="0" applyBorder="0" applyAlignment="0" applyProtection="0">
      <alignment vertical="center"/>
    </xf>
    <xf numFmtId="0" fontId="37" fillId="27" borderId="0" applyNumberFormat="0" applyBorder="0" applyAlignment="0" applyProtection="0">
      <alignment vertical="center"/>
    </xf>
    <xf numFmtId="0" fontId="38" fillId="27" borderId="0" applyNumberFormat="0" applyBorder="0" applyAlignment="0" applyProtection="0">
      <alignment vertical="center"/>
    </xf>
    <xf numFmtId="0" fontId="37" fillId="27" borderId="0" applyNumberFormat="0" applyBorder="0" applyAlignment="0" applyProtection="0">
      <alignment vertical="center"/>
    </xf>
    <xf numFmtId="0" fontId="39" fillId="18" borderId="13" applyNumberFormat="0" applyAlignment="0" applyProtection="0">
      <alignment vertical="center"/>
    </xf>
    <xf numFmtId="0" fontId="39" fillId="18" borderId="13" applyNumberFormat="0" applyAlignment="0" applyProtection="0">
      <alignment vertical="center"/>
    </xf>
    <xf numFmtId="0" fontId="39" fillId="12" borderId="13" applyNumberFormat="0" applyAlignment="0" applyProtection="0">
      <alignment vertical="center"/>
    </xf>
    <xf numFmtId="0" fontId="39" fillId="12" borderId="13" applyNumberFormat="0" applyAlignment="0" applyProtection="0">
      <alignment vertical="center"/>
    </xf>
    <xf numFmtId="0" fontId="39" fillId="18" borderId="13" applyNumberFormat="0" applyAlignment="0" applyProtection="0">
      <alignment vertical="center"/>
    </xf>
    <xf numFmtId="0" fontId="39" fillId="18" borderId="13" applyNumberFormat="0" applyAlignment="0" applyProtection="0">
      <alignment vertical="center"/>
    </xf>
    <xf numFmtId="0" fontId="40" fillId="8" borderId="10" applyNumberFormat="0" applyAlignment="0" applyProtection="0">
      <alignment vertical="center"/>
    </xf>
    <xf numFmtId="0" fontId="40" fillId="8" borderId="10" applyNumberFormat="0" applyAlignment="0" applyProtection="0">
      <alignment vertical="center"/>
    </xf>
    <xf numFmtId="0" fontId="12" fillId="4" borderId="14" applyNumberFormat="0" applyFont="0" applyAlignment="0" applyProtection="0">
      <alignment vertical="center"/>
    </xf>
    <xf numFmtId="0" fontId="12" fillId="4" borderId="14" applyNumberFormat="0" applyFont="0" applyAlignment="0" applyProtection="0">
      <alignment vertical="center"/>
    </xf>
    <xf numFmtId="0" fontId="12" fillId="4" borderId="14" applyNumberFormat="0" applyFont="0" applyAlignment="0" applyProtection="0">
      <alignment vertical="center"/>
    </xf>
    <xf numFmtId="0" fontId="12" fillId="4" borderId="14" applyNumberFormat="0" applyFont="0" applyAlignment="0" applyProtection="0">
      <alignment vertical="center"/>
    </xf>
  </cellStyleXfs>
  <cellXfs count="82">
    <xf numFmtId="0" fontId="0" fillId="0" borderId="0" xfId="0"/>
    <xf numFmtId="0" fontId="4" fillId="0" borderId="0" xfId="2" applyFont="1" applyFill="1" applyAlignment="1">
      <alignment horizontal="center" vertical="center"/>
    </xf>
    <xf numFmtId="0" fontId="4" fillId="0" borderId="0" xfId="2" applyFont="1" applyFill="1" applyAlignment="1">
      <alignment horizontal="left" vertical="center"/>
    </xf>
    <xf numFmtId="0" fontId="5" fillId="0" borderId="0" xfId="2" applyFont="1" applyFill="1" applyAlignment="1">
      <alignment horizontal="left" vertical="center"/>
    </xf>
    <xf numFmtId="43" fontId="6" fillId="0" borderId="0" xfId="3" applyNumberFormat="1" applyFont="1" applyFill="1" applyAlignment="1">
      <alignment horizontal="center" vertical="center"/>
    </xf>
    <xf numFmtId="43" fontId="4" fillId="0" borderId="0" xfId="3" applyNumberFormat="1" applyFont="1" applyFill="1" applyAlignment="1">
      <alignment horizontal="center" vertical="center" wrapText="1"/>
    </xf>
    <xf numFmtId="10" fontId="7" fillId="0" borderId="0" xfId="2" applyNumberFormat="1" applyFont="1" applyFill="1" applyAlignment="1">
      <alignment horizontal="right" vertical="center"/>
    </xf>
    <xf numFmtId="0" fontId="4" fillId="0" borderId="0" xfId="2" applyNumberFormat="1" applyFont="1" applyFill="1" applyAlignment="1">
      <alignment horizontal="center" vertical="center"/>
    </xf>
    <xf numFmtId="0" fontId="8" fillId="0" borderId="0" xfId="2" applyNumberFormat="1" applyFont="1" applyFill="1" applyAlignment="1">
      <alignment horizontal="center" vertical="center"/>
    </xf>
    <xf numFmtId="0" fontId="4" fillId="0" borderId="1" xfId="4" applyNumberFormat="1" applyFont="1" applyFill="1" applyBorder="1" applyAlignment="1">
      <alignment horizontal="center" vertical="center" wrapText="1"/>
    </xf>
    <xf numFmtId="0" fontId="5" fillId="0" borderId="1" xfId="4" applyNumberFormat="1" applyFont="1" applyFill="1" applyBorder="1" applyAlignment="1">
      <alignment horizontal="left" vertical="center" wrapText="1"/>
    </xf>
    <xf numFmtId="43" fontId="4" fillId="0" borderId="1" xfId="3" applyNumberFormat="1" applyFont="1" applyFill="1" applyBorder="1" applyAlignment="1">
      <alignment horizontal="center" vertical="center"/>
    </xf>
    <xf numFmtId="43" fontId="4" fillId="0" borderId="1" xfId="3" applyNumberFormat="1" applyFont="1" applyFill="1" applyBorder="1" applyAlignment="1">
      <alignment horizontal="center" vertical="center" wrapText="1"/>
    </xf>
    <xf numFmtId="0" fontId="4" fillId="0" borderId="1" xfId="2"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5" applyFont="1" applyFill="1" applyBorder="1" applyAlignment="1">
      <alignment horizontal="left" vertical="center" wrapText="1"/>
    </xf>
    <xf numFmtId="0" fontId="4" fillId="0" borderId="1" xfId="5" applyFont="1" applyFill="1" applyBorder="1" applyAlignment="1">
      <alignment horizontal="center" vertical="center" wrapText="1"/>
    </xf>
    <xf numFmtId="43" fontId="5" fillId="0" borderId="1" xfId="6" applyFont="1" applyFill="1" applyBorder="1" applyAlignment="1">
      <alignment horizontal="left" vertical="center" wrapText="1"/>
    </xf>
    <xf numFmtId="0" fontId="11" fillId="0" borderId="1" xfId="0" applyFont="1" applyFill="1" applyBorder="1" applyAlignment="1">
      <alignment horizontal="center" vertical="center" wrapText="1"/>
    </xf>
    <xf numFmtId="0" fontId="4" fillId="0" borderId="1" xfId="7" applyFont="1" applyFill="1" applyBorder="1" applyAlignment="1">
      <alignment horizontal="left" vertical="center" wrapText="1"/>
    </xf>
    <xf numFmtId="0" fontId="4" fillId="0" borderId="1" xfId="1" applyNumberFormat="1" applyFont="1" applyFill="1" applyBorder="1" applyAlignment="1">
      <alignment horizontal="left" vertical="center" wrapText="1"/>
    </xf>
    <xf numFmtId="0" fontId="4" fillId="0" borderId="1" xfId="7" applyFont="1" applyFill="1" applyBorder="1" applyAlignment="1">
      <alignment horizontal="center" vertical="center" wrapText="1"/>
    </xf>
    <xf numFmtId="0" fontId="5" fillId="0" borderId="1" xfId="7"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7" xfId="4"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0" fontId="4" fillId="0" borderId="1" xfId="3" applyNumberFormat="1" applyFont="1" applyFill="1" applyBorder="1" applyAlignment="1">
      <alignment horizontal="center" vertical="center"/>
    </xf>
    <xf numFmtId="43" fontId="4" fillId="0" borderId="1" xfId="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6"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3" fontId="4" fillId="0" borderId="1" xfId="1" applyFont="1" applyFill="1" applyBorder="1" applyAlignment="1">
      <alignment horizontal="center" vertical="center"/>
    </xf>
    <xf numFmtId="0" fontId="4" fillId="0" borderId="1" xfId="0" applyFont="1" applyFill="1" applyBorder="1" applyAlignment="1">
      <alignment horizontal="left" vertical="center"/>
    </xf>
    <xf numFmtId="43" fontId="4" fillId="0" borderId="1" xfId="1" applyFont="1" applyFill="1" applyBorder="1" applyAlignment="1">
      <alignment horizontal="left" vertical="center"/>
    </xf>
    <xf numFmtId="0" fontId="5" fillId="0" borderId="1" xfId="7" applyFont="1" applyFill="1" applyBorder="1" applyAlignment="1">
      <alignment horizontal="left" vertical="center" wrapText="1"/>
    </xf>
    <xf numFmtId="0" fontId="7" fillId="0" borderId="1" xfId="4" applyNumberFormat="1" applyFont="1" applyFill="1" applyBorder="1" applyAlignment="1">
      <alignment horizontal="left" vertical="center" wrapText="1"/>
    </xf>
    <xf numFmtId="0" fontId="6" fillId="0" borderId="15" xfId="4" applyNumberFormat="1" applyFont="1" applyFill="1" applyBorder="1" applyAlignment="1">
      <alignment horizontal="left" vertical="center"/>
    </xf>
    <xf numFmtId="43" fontId="6" fillId="0" borderId="1" xfId="3" applyNumberFormat="1" applyFont="1" applyFill="1" applyBorder="1" applyAlignment="1">
      <alignment horizontal="center" vertical="center"/>
    </xf>
    <xf numFmtId="10" fontId="6" fillId="0" borderId="1" xfId="3" applyNumberFormat="1" applyFont="1" applyFill="1" applyBorder="1" applyAlignment="1">
      <alignment horizontal="center" vertical="center"/>
    </xf>
    <xf numFmtId="43" fontId="6"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4" applyNumberFormat="1" applyFont="1" applyFill="1" applyBorder="1" applyAlignment="1">
      <alignment horizontal="left" vertical="center"/>
    </xf>
    <xf numFmtId="43" fontId="6" fillId="0" borderId="1" xfId="1"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0" xfId="2" applyFont="1" applyFill="1" applyAlignment="1">
      <alignment horizontal="center" vertical="center"/>
    </xf>
    <xf numFmtId="43" fontId="6" fillId="28" borderId="1" xfId="3" applyNumberFormat="1" applyFont="1" applyFill="1" applyBorder="1" applyAlignment="1">
      <alignment horizontal="center" vertical="center"/>
    </xf>
    <xf numFmtId="0" fontId="6" fillId="0" borderId="16" xfId="0" applyFont="1" applyFill="1" applyBorder="1" applyAlignment="1">
      <alignment vertical="center" wrapText="1"/>
    </xf>
    <xf numFmtId="43" fontId="6" fillId="0" borderId="1" xfId="3" applyNumberFormat="1" applyFont="1" applyFill="1" applyBorder="1" applyAlignment="1">
      <alignment horizontal="center" vertical="center" wrapText="1"/>
    </xf>
    <xf numFmtId="0" fontId="6" fillId="0" borderId="1" xfId="7" applyFont="1" applyFill="1" applyBorder="1" applyAlignment="1">
      <alignment horizontal="left" vertical="center"/>
    </xf>
    <xf numFmtId="0" fontId="6" fillId="0" borderId="1" xfId="1" applyNumberFormat="1" applyFont="1" applyFill="1" applyBorder="1" applyAlignment="1">
      <alignment horizontal="left" vertical="center"/>
    </xf>
    <xf numFmtId="0" fontId="6" fillId="0" borderId="15" xfId="4" applyNumberFormat="1" applyFont="1" applyFill="1" applyBorder="1" applyAlignment="1">
      <alignment horizontal="center" vertical="center" wrapText="1"/>
    </xf>
    <xf numFmtId="0" fontId="6" fillId="0" borderId="16" xfId="4" applyNumberFormat="1" applyFont="1" applyFill="1" applyBorder="1" applyAlignment="1">
      <alignment horizontal="center" vertical="center" wrapText="1"/>
    </xf>
    <xf numFmtId="0" fontId="6" fillId="0" borderId="17" xfId="4"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0" fontId="6" fillId="0" borderId="18" xfId="3" applyNumberFormat="1" applyFont="1" applyFill="1" applyBorder="1" applyAlignment="1">
      <alignment horizontal="center" vertical="center" wrapText="1"/>
    </xf>
    <xf numFmtId="0" fontId="6" fillId="0" borderId="19" xfId="3" applyNumberFormat="1" applyFont="1" applyFill="1" applyBorder="1" applyAlignment="1">
      <alignment horizontal="center" vertical="center" wrapText="1"/>
    </xf>
    <xf numFmtId="0" fontId="6" fillId="0" borderId="15" xfId="3" applyNumberFormat="1" applyFont="1" applyFill="1" applyBorder="1" applyAlignment="1">
      <alignment horizontal="center" vertical="center"/>
    </xf>
    <xf numFmtId="0" fontId="6" fillId="0" borderId="16" xfId="3" applyNumberFormat="1" applyFont="1" applyFill="1" applyBorder="1" applyAlignment="1">
      <alignment horizontal="center" vertical="center"/>
    </xf>
    <xf numFmtId="0" fontId="6" fillId="0" borderId="17" xfId="3" applyNumberFormat="1" applyFont="1" applyFill="1" applyBorder="1" applyAlignment="1">
      <alignment horizontal="center" vertical="center"/>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5" xfId="4" applyNumberFormat="1" applyFont="1" applyFill="1" applyBorder="1" applyAlignment="1">
      <alignment horizontal="left" vertical="center"/>
    </xf>
    <xf numFmtId="0" fontId="6" fillId="0" borderId="16" xfId="4" applyNumberFormat="1" applyFont="1" applyFill="1" applyBorder="1" applyAlignment="1">
      <alignment horizontal="left"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 fillId="0" borderId="17" xfId="4" applyNumberFormat="1" applyFont="1" applyFill="1" applyBorder="1" applyAlignment="1">
      <alignment horizontal="left" vertical="center"/>
    </xf>
    <xf numFmtId="0" fontId="2" fillId="0" borderId="0" xfId="2" applyFont="1" applyFill="1" applyAlignment="1">
      <alignment horizontal="center" vertical="center"/>
    </xf>
    <xf numFmtId="0" fontId="6" fillId="0" borderId="15" xfId="4" applyNumberFormat="1" applyFont="1" applyFill="1" applyBorder="1" applyAlignment="1">
      <alignment horizontal="left" vertical="center" wrapText="1"/>
    </xf>
    <xf numFmtId="0" fontId="6" fillId="0" borderId="16" xfId="4" applyNumberFormat="1" applyFont="1" applyFill="1" applyBorder="1" applyAlignment="1">
      <alignment horizontal="left" vertical="center" wrapText="1"/>
    </xf>
    <xf numFmtId="0" fontId="6" fillId="0" borderId="17" xfId="4" applyNumberFormat="1" applyFont="1" applyFill="1" applyBorder="1" applyAlignment="1">
      <alignment horizontal="left" vertical="center" wrapText="1"/>
    </xf>
    <xf numFmtId="0" fontId="6" fillId="0" borderId="1" xfId="3" applyNumberFormat="1" applyFont="1" applyFill="1" applyBorder="1" applyAlignment="1">
      <alignment horizontal="center" vertical="center"/>
    </xf>
    <xf numFmtId="0" fontId="6" fillId="0" borderId="1" xfId="3" applyNumberFormat="1" applyFont="1" applyFill="1" applyBorder="1" applyAlignment="1">
      <alignment horizontal="center" vertical="center" wrapText="1"/>
    </xf>
  </cellXfs>
  <cellStyles count="257">
    <cellStyle name="20% - 强调文字颜色 1 2" xfId="8"/>
    <cellStyle name="20% - 强调文字颜色 1 3" xfId="9"/>
    <cellStyle name="20% - 强调文字颜色 1 4" xfId="10"/>
    <cellStyle name="20% - 强调文字颜色 2 2" xfId="11"/>
    <cellStyle name="20% - 强调文字颜色 2 3" xfId="12"/>
    <cellStyle name="20% - 强调文字颜色 2 4" xfId="13"/>
    <cellStyle name="20% - 强调文字颜色 3 2" xfId="14"/>
    <cellStyle name="20% - 强调文字颜色 3 3" xfId="15"/>
    <cellStyle name="20% - 强调文字颜色 3 4" xfId="16"/>
    <cellStyle name="20% - 强调文字颜色 4 2" xfId="17"/>
    <cellStyle name="20% - 强调文字颜色 4 3" xfId="18"/>
    <cellStyle name="20% - 强调文字颜色 4 4" xfId="19"/>
    <cellStyle name="20% - 强调文字颜色 5 2" xfId="20"/>
    <cellStyle name="20% - 强调文字颜色 5 3" xfId="21"/>
    <cellStyle name="20% - 强调文字颜色 6 2" xfId="22"/>
    <cellStyle name="20% - 强调文字颜色 6 3" xfId="23"/>
    <cellStyle name="20% - 强调文字颜色 6 4" xfId="24"/>
    <cellStyle name="40% - 强调文字颜色 1 2" xfId="25"/>
    <cellStyle name="40% - 强调文字颜色 1 3" xfId="26"/>
    <cellStyle name="40% - 强调文字颜色 1 4" xfId="27"/>
    <cellStyle name="40% - 强调文字颜色 2 2" xfId="28"/>
    <cellStyle name="40% - 强调文字颜色 2 3" xfId="29"/>
    <cellStyle name="40% - 强调文字颜色 2 4" xfId="30"/>
    <cellStyle name="40% - 强调文字颜色 3 2" xfId="31"/>
    <cellStyle name="40% - 强调文字颜色 3 3" xfId="32"/>
    <cellStyle name="40% - 强调文字颜色 3 4" xfId="33"/>
    <cellStyle name="40% - 强调文字颜色 4 2" xfId="34"/>
    <cellStyle name="40% - 强调文字颜色 4 3" xfId="35"/>
    <cellStyle name="40% - 强调文字颜色 4 4" xfId="36"/>
    <cellStyle name="40% - 强调文字颜色 5 2" xfId="37"/>
    <cellStyle name="40% - 强调文字颜色 5 3" xfId="38"/>
    <cellStyle name="40% - 强调文字颜色 5 4" xfId="39"/>
    <cellStyle name="40% - 强调文字颜色 6 2" xfId="40"/>
    <cellStyle name="40% - 强调文字颜色 6 3" xfId="41"/>
    <cellStyle name="40% - 强调文字颜色 6 4" xfId="42"/>
    <cellStyle name="60% - 强调文字颜色 1 2" xfId="43"/>
    <cellStyle name="60% - 强调文字颜色 1 3" xfId="44"/>
    <cellStyle name="60% - 强调文字颜色 1 4" xfId="45"/>
    <cellStyle name="60% - 强调文字颜色 2 2" xfId="46"/>
    <cellStyle name="60% - 强调文字颜色 2 3" xfId="47"/>
    <cellStyle name="60% - 强调文字颜色 3 2" xfId="48"/>
    <cellStyle name="60% - 强调文字颜色 3 3" xfId="49"/>
    <cellStyle name="60% - 强调文字颜色 3 4" xfId="50"/>
    <cellStyle name="60% - 强调文字颜色 4 2" xfId="51"/>
    <cellStyle name="60% - 强调文字颜色 4 3" xfId="52"/>
    <cellStyle name="60% - 强调文字颜色 4 4" xfId="53"/>
    <cellStyle name="60% - 强调文字颜色 5 2" xfId="54"/>
    <cellStyle name="60% - 强调文字颜色 5 3" xfId="55"/>
    <cellStyle name="60% - 强调文字颜色 5 4" xfId="56"/>
    <cellStyle name="60% - 强调文字颜色 6 2" xfId="57"/>
    <cellStyle name="60% - 强调文字颜色 6 3" xfId="58"/>
    <cellStyle name="60% - 强调文字颜色 6 4" xfId="59"/>
    <cellStyle name="e鯪9Y_x000b_" xfId="60"/>
    <cellStyle name="百分比 2" xfId="61"/>
    <cellStyle name="百分比 2 2" xfId="62"/>
    <cellStyle name="百分比 2 3" xfId="63"/>
    <cellStyle name="百分比 3" xfId="64"/>
    <cellStyle name="百分比 3 2" xfId="65"/>
    <cellStyle name="百分比 4" xfId="66"/>
    <cellStyle name="百分比 4 2" xfId="67"/>
    <cellStyle name="百分比 4 2 2" xfId="68"/>
    <cellStyle name="百分比 4 3" xfId="69"/>
    <cellStyle name="百分比 5" xfId="70"/>
    <cellStyle name="标题 1 2" xfId="71"/>
    <cellStyle name="标题 1 3" xfId="72"/>
    <cellStyle name="标题 1 4" xfId="73"/>
    <cellStyle name="标题 2 2" xfId="74"/>
    <cellStyle name="标题 2 3" xfId="75"/>
    <cellStyle name="标题 2 4" xfId="76"/>
    <cellStyle name="标题 3 2" xfId="77"/>
    <cellStyle name="标题 3 3" xfId="78"/>
    <cellStyle name="标题 3 4" xfId="79"/>
    <cellStyle name="标题 4 2" xfId="80"/>
    <cellStyle name="标题 4 3" xfId="81"/>
    <cellStyle name="标题 4 4" xfId="82"/>
    <cellStyle name="标题 5" xfId="83"/>
    <cellStyle name="标题 6" xfId="84"/>
    <cellStyle name="标题 7" xfId="85"/>
    <cellStyle name="差 2" xfId="86"/>
    <cellStyle name="差 3" xfId="87"/>
    <cellStyle name="差 4" xfId="88"/>
    <cellStyle name="常规" xfId="0" builtinId="0"/>
    <cellStyle name="常规 10" xfId="89"/>
    <cellStyle name="常规 10 10" xfId="90"/>
    <cellStyle name="常规 10 2" xfId="91"/>
    <cellStyle name="常规 10 2 2" xfId="92"/>
    <cellStyle name="常规 11" xfId="93"/>
    <cellStyle name="常规 11 2" xfId="94"/>
    <cellStyle name="常规 11 3" xfId="95"/>
    <cellStyle name="常规 11 3 2" xfId="96"/>
    <cellStyle name="常规 11 3 2 2" xfId="97"/>
    <cellStyle name="常规 11 3 3" xfId="98"/>
    <cellStyle name="常规 12" xfId="99"/>
    <cellStyle name="常规 12 2" xfId="100"/>
    <cellStyle name="常规 12 7" xfId="101"/>
    <cellStyle name="常规 13" xfId="102"/>
    <cellStyle name="常规 130" xfId="103"/>
    <cellStyle name="常规 130 2" xfId="104"/>
    <cellStyle name="常规 14" xfId="105"/>
    <cellStyle name="常规 14 2" xfId="106"/>
    <cellStyle name="常规 15" xfId="107"/>
    <cellStyle name="常规 15 2" xfId="108"/>
    <cellStyle name="常规 16" xfId="2"/>
    <cellStyle name="常规 16 2" xfId="109"/>
    <cellStyle name="常规 17" xfId="110"/>
    <cellStyle name="常规 2" xfId="111"/>
    <cellStyle name="常规 2 2" xfId="112"/>
    <cellStyle name="常规 2 2 2" xfId="113"/>
    <cellStyle name="常规 2 2 2 2" xfId="114"/>
    <cellStyle name="常规 2 2 3" xfId="115"/>
    <cellStyle name="常规 2 2 4" xfId="116"/>
    <cellStyle name="常规 2 2 5" xfId="5"/>
    <cellStyle name="常规 2 3" xfId="117"/>
    <cellStyle name="常规 2 4" xfId="118"/>
    <cellStyle name="常规 2 5" xfId="119"/>
    <cellStyle name="常规 2 6" xfId="120"/>
    <cellStyle name="常规 2 7" xfId="121"/>
    <cellStyle name="常规 3" xfId="122"/>
    <cellStyle name="常规 3 2" xfId="7"/>
    <cellStyle name="常规 3 2 2" xfId="123"/>
    <cellStyle name="常规 3 2 3" xfId="124"/>
    <cellStyle name="常规 3 3" xfId="125"/>
    <cellStyle name="常规 3 4" xfId="126"/>
    <cellStyle name="常规 38" xfId="4"/>
    <cellStyle name="常规 39" xfId="127"/>
    <cellStyle name="常规 4" xfId="128"/>
    <cellStyle name="常规 4 2" xfId="129"/>
    <cellStyle name="常规 4 2 2" xfId="130"/>
    <cellStyle name="常规 4 2 2 2" xfId="131"/>
    <cellStyle name="常规 4 2 3" xfId="132"/>
    <cellStyle name="常规 4 3" xfId="133"/>
    <cellStyle name="常规 4 4" xfId="134"/>
    <cellStyle name="常规 4 5" xfId="135"/>
    <cellStyle name="常规 5" xfId="136"/>
    <cellStyle name="常规 5 2" xfId="137"/>
    <cellStyle name="常规 6" xfId="138"/>
    <cellStyle name="常规 65" xfId="139"/>
    <cellStyle name="常规 7" xfId="140"/>
    <cellStyle name="常规 76" xfId="141"/>
    <cellStyle name="常规 8" xfId="142"/>
    <cellStyle name="常规 9" xfId="143"/>
    <cellStyle name="常规 9 2" xfId="144"/>
    <cellStyle name="好 2" xfId="145"/>
    <cellStyle name="好 3" xfId="146"/>
    <cellStyle name="汇总 2" xfId="147"/>
    <cellStyle name="汇总 2 2" xfId="148"/>
    <cellStyle name="汇总 3" xfId="149"/>
    <cellStyle name="汇总 3 2" xfId="150"/>
    <cellStyle name="汇总 4" xfId="151"/>
    <cellStyle name="汇总 4 2" xfId="152"/>
    <cellStyle name="货币 2" xfId="153"/>
    <cellStyle name="计算 2" xfId="154"/>
    <cellStyle name="计算 3" xfId="155"/>
    <cellStyle name="计算 4" xfId="156"/>
    <cellStyle name="检查单元格 2" xfId="157"/>
    <cellStyle name="检查单元格 3" xfId="158"/>
    <cellStyle name="解释性文本 2" xfId="159"/>
    <cellStyle name="解释性文本 3" xfId="160"/>
    <cellStyle name="警告文本 2" xfId="161"/>
    <cellStyle name="警告文本 3" xfId="162"/>
    <cellStyle name="链接单元格 2" xfId="163"/>
    <cellStyle name="链接单元格 3" xfId="164"/>
    <cellStyle name="链接单元格 4" xfId="165"/>
    <cellStyle name="千位分隔" xfId="1" builtinId="3"/>
    <cellStyle name="千位分隔 10" xfId="6"/>
    <cellStyle name="千位分隔 13" xfId="166"/>
    <cellStyle name="千位分隔 13 2" xfId="167"/>
    <cellStyle name="千位分隔 13 2 2" xfId="168"/>
    <cellStyle name="千位分隔 13 3" xfId="169"/>
    <cellStyle name="千位分隔 13 3 2" xfId="170"/>
    <cellStyle name="千位分隔 13 3 2 2" xfId="171"/>
    <cellStyle name="千位分隔 13 3 3" xfId="172"/>
    <cellStyle name="千位分隔 13 4" xfId="173"/>
    <cellStyle name="千位分隔 13 4 2" xfId="174"/>
    <cellStyle name="千位分隔 13 5" xfId="175"/>
    <cellStyle name="千位分隔 19" xfId="176"/>
    <cellStyle name="千位分隔 19 2" xfId="177"/>
    <cellStyle name="千位分隔 19 2 2" xfId="178"/>
    <cellStyle name="千位分隔 19 3" xfId="179"/>
    <cellStyle name="千位分隔 2" xfId="180"/>
    <cellStyle name="千位分隔 2 2" xfId="3"/>
    <cellStyle name="千位分隔 2 2 2" xfId="181"/>
    <cellStyle name="千位分隔 2 2 2 2" xfId="182"/>
    <cellStyle name="千位分隔 2 2 3" xfId="183"/>
    <cellStyle name="千位分隔 2 2 4" xfId="184"/>
    <cellStyle name="千位分隔 2 2 5" xfId="185"/>
    <cellStyle name="千位分隔 2 3" xfId="186"/>
    <cellStyle name="千位分隔 2 3 2" xfId="187"/>
    <cellStyle name="千位分隔 2 3 3" xfId="188"/>
    <cellStyle name="千位分隔 2 3 4" xfId="189"/>
    <cellStyle name="千位分隔 2 4" xfId="190"/>
    <cellStyle name="千位分隔 2 4 2" xfId="191"/>
    <cellStyle name="千位分隔 2 5" xfId="192"/>
    <cellStyle name="千位分隔 2 5 2" xfId="193"/>
    <cellStyle name="千位分隔 2 6" xfId="194"/>
    <cellStyle name="千位分隔 2 6 2" xfId="195"/>
    <cellStyle name="千位分隔 2 7" xfId="196"/>
    <cellStyle name="千位分隔 3" xfId="197"/>
    <cellStyle name="千位分隔 3 2" xfId="198"/>
    <cellStyle name="千位分隔 3 2 2" xfId="199"/>
    <cellStyle name="千位分隔 3 2 3" xfId="200"/>
    <cellStyle name="千位分隔 3 2 4" xfId="201"/>
    <cellStyle name="千位分隔 3 3" xfId="202"/>
    <cellStyle name="千位分隔 3 3 2" xfId="203"/>
    <cellStyle name="千位分隔 3 4" xfId="204"/>
    <cellStyle name="千位分隔 3 5" xfId="205"/>
    <cellStyle name="千位分隔 4" xfId="206"/>
    <cellStyle name="千位分隔 4 2" xfId="207"/>
    <cellStyle name="千位分隔 4 2 2" xfId="208"/>
    <cellStyle name="千位分隔 4 3" xfId="209"/>
    <cellStyle name="千位分隔 4 3 2" xfId="210"/>
    <cellStyle name="千位分隔 4 4" xfId="211"/>
    <cellStyle name="千位分隔 4 5" xfId="212"/>
    <cellStyle name="千位分隔 4 6" xfId="213"/>
    <cellStyle name="千位分隔 5" xfId="214"/>
    <cellStyle name="千位分隔 5 2" xfId="215"/>
    <cellStyle name="千位分隔 5 3" xfId="216"/>
    <cellStyle name="千位分隔 5 4" xfId="217"/>
    <cellStyle name="千位分隔 6" xfId="218"/>
    <cellStyle name="千位分隔 6 2" xfId="219"/>
    <cellStyle name="千位分隔 6 2 2" xfId="220"/>
    <cellStyle name="千位分隔 6 3" xfId="221"/>
    <cellStyle name="千位分隔 7" xfId="222"/>
    <cellStyle name="千位分隔 7 2" xfId="223"/>
    <cellStyle name="千位分隔 8" xfId="224"/>
    <cellStyle name="强调文字颜色 1 2" xfId="225"/>
    <cellStyle name="强调文字颜色 1 3" xfId="226"/>
    <cellStyle name="强调文字颜色 1 4" xfId="227"/>
    <cellStyle name="强调文字颜色 2 2" xfId="228"/>
    <cellStyle name="强调文字颜色 2 3" xfId="229"/>
    <cellStyle name="强调文字颜色 2 4" xfId="230"/>
    <cellStyle name="强调文字颜色 3 2" xfId="231"/>
    <cellStyle name="强调文字颜色 3 3" xfId="232"/>
    <cellStyle name="强调文字颜色 3 4" xfId="233"/>
    <cellStyle name="强调文字颜色 4 2" xfId="234"/>
    <cellStyle name="强调文字颜色 4 3" xfId="235"/>
    <cellStyle name="强调文字颜色 4 4" xfId="236"/>
    <cellStyle name="强调文字颜色 5 2" xfId="237"/>
    <cellStyle name="强调文字颜色 5 3" xfId="238"/>
    <cellStyle name="强调文字颜色 6 2" xfId="239"/>
    <cellStyle name="强调文字颜色 6 3" xfId="240"/>
    <cellStyle name="强调文字颜色 6 4" xfId="241"/>
    <cellStyle name="适中 2" xfId="242"/>
    <cellStyle name="适中 3" xfId="243"/>
    <cellStyle name="适中 4" xfId="244"/>
    <cellStyle name="输出 2" xfId="245"/>
    <cellStyle name="输出 2 2" xfId="246"/>
    <cellStyle name="输出 3" xfId="247"/>
    <cellStyle name="输出 3 2" xfId="248"/>
    <cellStyle name="输出 4" xfId="249"/>
    <cellStyle name="输出 4 2" xfId="250"/>
    <cellStyle name="输入 2" xfId="251"/>
    <cellStyle name="输入 3" xfId="252"/>
    <cellStyle name="注释 2" xfId="253"/>
    <cellStyle name="注释 2 2" xfId="254"/>
    <cellStyle name="注释 3" xfId="255"/>
    <cellStyle name="注释 3 2" xfId="2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tabSelected="1" workbookViewId="0">
      <pane ySplit="6" topLeftCell="A55" activePane="bottomLeft" state="frozen"/>
      <selection pane="bottomLeft" activeCell="F53" sqref="F53:I53"/>
    </sheetView>
  </sheetViews>
  <sheetFormatPr defaultColWidth="9.33203125" defaultRowHeight="13.5"/>
  <cols>
    <col min="1" max="1" width="7.5" style="1" customWidth="1"/>
    <col min="2" max="2" width="12.83203125" style="1" hidden="1" customWidth="1"/>
    <col min="3" max="3" width="21" style="1" customWidth="1"/>
    <col min="4" max="4" width="25.5" style="1" customWidth="1"/>
    <col min="5" max="5" width="13.83203125" style="1" hidden="1" customWidth="1"/>
    <col min="6" max="7" width="13.83203125" style="1" customWidth="1"/>
    <col min="8" max="8" width="44.83203125" style="2" customWidth="1"/>
    <col min="9" max="9" width="34.83203125" style="3" customWidth="1"/>
    <col min="10" max="10" width="17.33203125" style="4" customWidth="1"/>
    <col min="11" max="11" width="15.1640625" style="5" customWidth="1"/>
    <col min="12" max="12" width="16.6640625" style="5" customWidth="1"/>
    <col min="13" max="13" width="13.83203125" style="5" customWidth="1"/>
    <col min="14" max="14" width="13.5" style="5" customWidth="1"/>
    <col min="15" max="15" width="14.6640625" style="5" hidden="1" customWidth="1"/>
    <col min="16" max="17" width="17.5" style="5" hidden="1" customWidth="1"/>
    <col min="18" max="18" width="16" style="5" hidden="1" customWidth="1"/>
    <col min="19" max="19" width="22.6640625" style="1" customWidth="1"/>
    <col min="20" max="16384" width="9.33203125" style="1"/>
  </cols>
  <sheetData>
    <row r="1" spans="1:19" ht="30" customHeight="1">
      <c r="A1" s="76" t="s">
        <v>190</v>
      </c>
      <c r="B1" s="76"/>
      <c r="C1" s="76"/>
      <c r="D1" s="76"/>
      <c r="E1" s="76"/>
      <c r="F1" s="76"/>
      <c r="G1" s="76"/>
      <c r="H1" s="76"/>
      <c r="I1" s="76"/>
      <c r="J1" s="76"/>
      <c r="K1" s="76"/>
      <c r="L1" s="76"/>
      <c r="M1" s="76"/>
      <c r="N1" s="76"/>
      <c r="O1" s="76"/>
      <c r="P1" s="76"/>
      <c r="Q1" s="76"/>
      <c r="R1" s="76"/>
      <c r="S1" s="76"/>
    </row>
    <row r="2" spans="1:19" ht="20.100000000000001" customHeight="1">
      <c r="N2" s="6" t="s">
        <v>0</v>
      </c>
      <c r="O2" s="6"/>
      <c r="P2" s="6"/>
      <c r="Q2" s="6"/>
      <c r="R2" s="6"/>
    </row>
    <row r="3" spans="1:19" s="7" customFormat="1" ht="35.1" customHeight="1">
      <c r="A3" s="60" t="s">
        <v>1</v>
      </c>
      <c r="B3" s="60" t="s">
        <v>2</v>
      </c>
      <c r="C3" s="60" t="s">
        <v>3</v>
      </c>
      <c r="D3" s="60" t="s">
        <v>4</v>
      </c>
      <c r="E3" s="60" t="s">
        <v>5</v>
      </c>
      <c r="F3" s="60" t="s">
        <v>6</v>
      </c>
      <c r="G3" s="60" t="s">
        <v>7</v>
      </c>
      <c r="H3" s="60" t="s">
        <v>8</v>
      </c>
      <c r="I3" s="60" t="s">
        <v>9</v>
      </c>
      <c r="J3" s="80" t="s">
        <v>10</v>
      </c>
      <c r="K3" s="80"/>
      <c r="L3" s="80"/>
      <c r="M3" s="80"/>
      <c r="N3" s="80"/>
      <c r="O3" s="63" t="s">
        <v>131</v>
      </c>
      <c r="P3" s="64"/>
      <c r="Q3" s="64"/>
      <c r="R3" s="65"/>
      <c r="S3" s="60" t="s">
        <v>191</v>
      </c>
    </row>
    <row r="4" spans="1:19" s="7" customFormat="1" ht="35.1" customHeight="1">
      <c r="A4" s="60"/>
      <c r="B4" s="60"/>
      <c r="C4" s="60"/>
      <c r="D4" s="60"/>
      <c r="E4" s="60"/>
      <c r="F4" s="60"/>
      <c r="G4" s="60"/>
      <c r="H4" s="60"/>
      <c r="I4" s="60"/>
      <c r="J4" s="80" t="s">
        <v>11</v>
      </c>
      <c r="K4" s="81" t="s">
        <v>12</v>
      </c>
      <c r="L4" s="81" t="s">
        <v>13</v>
      </c>
      <c r="M4" s="81" t="s">
        <v>14</v>
      </c>
      <c r="N4" s="81" t="s">
        <v>15</v>
      </c>
      <c r="O4" s="61" t="s">
        <v>157</v>
      </c>
      <c r="P4" s="61" t="s">
        <v>158</v>
      </c>
      <c r="Q4" s="61" t="s">
        <v>159</v>
      </c>
      <c r="R4" s="61" t="s">
        <v>160</v>
      </c>
      <c r="S4" s="60"/>
    </row>
    <row r="5" spans="1:19" s="8" customFormat="1" ht="24.95" customHeight="1">
      <c r="A5" s="60"/>
      <c r="B5" s="60"/>
      <c r="C5" s="60"/>
      <c r="D5" s="60"/>
      <c r="E5" s="60"/>
      <c r="F5" s="60"/>
      <c r="G5" s="60"/>
      <c r="H5" s="60"/>
      <c r="I5" s="60"/>
      <c r="J5" s="80"/>
      <c r="K5" s="81" t="s">
        <v>16</v>
      </c>
      <c r="L5" s="81" t="s">
        <v>16</v>
      </c>
      <c r="M5" s="81" t="s">
        <v>17</v>
      </c>
      <c r="N5" s="81"/>
      <c r="O5" s="62"/>
      <c r="P5" s="62"/>
      <c r="Q5" s="62"/>
      <c r="R5" s="62"/>
      <c r="S5" s="60"/>
    </row>
    <row r="6" spans="1:19" s="51" customFormat="1" ht="35.1" customHeight="1">
      <c r="A6" s="57" t="s">
        <v>18</v>
      </c>
      <c r="B6" s="58"/>
      <c r="C6" s="58"/>
      <c r="D6" s="58"/>
      <c r="E6" s="58"/>
      <c r="F6" s="58"/>
      <c r="G6" s="58"/>
      <c r="H6" s="58"/>
      <c r="I6" s="59"/>
      <c r="J6" s="43">
        <f>J7+J28+J32+J34+J36+J39+J43+J47+J50+J53</f>
        <v>3127.7223999999997</v>
      </c>
      <c r="K6" s="43">
        <f>K7+K28+K32+K34+K36+K39+K43+K47+K50+K53</f>
        <v>617.4</v>
      </c>
      <c r="L6" s="43">
        <f>L7+L28+L32+L34+L36+L39+L43+L47+L50+L53</f>
        <v>2014.3424</v>
      </c>
      <c r="M6" s="43">
        <f>M7+M28+M32+M34+M36+M39+M43+M47+M50+M53</f>
        <v>299.2</v>
      </c>
      <c r="N6" s="43">
        <f>N7+N28+N32+N34+N36+N39+N43+N47+N50+N53</f>
        <v>196.77999999999997</v>
      </c>
      <c r="O6" s="43">
        <f>SUM(O8:O49)</f>
        <v>855.7800000000002</v>
      </c>
      <c r="P6" s="43">
        <f>SUM(P8:P49)</f>
        <v>2367.5</v>
      </c>
      <c r="Q6" s="43">
        <f>SUM(Q8:Q49)</f>
        <v>2991.3648000000003</v>
      </c>
      <c r="R6" s="44">
        <f>Q6/J6</f>
        <v>0.95640354783404069</v>
      </c>
      <c r="S6" s="50"/>
    </row>
    <row r="7" spans="1:19" ht="35.1" customHeight="1">
      <c r="A7" s="42" t="s">
        <v>161</v>
      </c>
      <c r="B7" s="27"/>
      <c r="C7" s="9"/>
      <c r="D7" s="57" t="s">
        <v>162</v>
      </c>
      <c r="E7" s="58"/>
      <c r="F7" s="58"/>
      <c r="G7" s="58"/>
      <c r="H7" s="58"/>
      <c r="I7" s="59"/>
      <c r="J7" s="43">
        <f t="shared" ref="J7:Q7" si="0">SUM(J8:J27)</f>
        <v>2272.12</v>
      </c>
      <c r="K7" s="43">
        <f t="shared" si="0"/>
        <v>617.4</v>
      </c>
      <c r="L7" s="43">
        <f t="shared" si="0"/>
        <v>1654.72</v>
      </c>
      <c r="M7" s="43">
        <f t="shared" si="0"/>
        <v>0</v>
      </c>
      <c r="N7" s="43">
        <f t="shared" si="0"/>
        <v>0</v>
      </c>
      <c r="O7" s="43">
        <f t="shared" si="0"/>
        <v>791.40000000000009</v>
      </c>
      <c r="P7" s="43">
        <f t="shared" si="0"/>
        <v>2127.12</v>
      </c>
      <c r="Q7" s="43">
        <f t="shared" si="0"/>
        <v>2272.12</v>
      </c>
      <c r="R7" s="44">
        <f>Q7/J7</f>
        <v>1</v>
      </c>
      <c r="S7" s="13"/>
    </row>
    <row r="8" spans="1:19" ht="57.75" customHeight="1">
      <c r="A8" s="9">
        <v>1</v>
      </c>
      <c r="B8" s="9" t="s">
        <v>19</v>
      </c>
      <c r="C8" s="9" t="s">
        <v>20</v>
      </c>
      <c r="D8" s="9" t="s">
        <v>21</v>
      </c>
      <c r="E8" s="9" t="s">
        <v>22</v>
      </c>
      <c r="F8" s="9" t="s">
        <v>23</v>
      </c>
      <c r="G8" s="9" t="s">
        <v>23</v>
      </c>
      <c r="H8" s="41" t="s">
        <v>24</v>
      </c>
      <c r="I8" s="10" t="s">
        <v>25</v>
      </c>
      <c r="J8" s="37">
        <v>27</v>
      </c>
      <c r="K8" s="37">
        <v>27</v>
      </c>
      <c r="L8" s="37"/>
      <c r="M8" s="39"/>
      <c r="N8" s="39"/>
      <c r="O8" s="37">
        <v>27</v>
      </c>
      <c r="P8" s="37">
        <v>27</v>
      </c>
      <c r="Q8" s="37">
        <v>27</v>
      </c>
      <c r="R8" s="31">
        <f t="shared" ref="R8:R60" si="1">Q8/J8</f>
        <v>1</v>
      </c>
      <c r="S8" s="15" t="s">
        <v>192</v>
      </c>
    </row>
    <row r="9" spans="1:19" ht="57.75" customHeight="1">
      <c r="A9" s="9">
        <v>2</v>
      </c>
      <c r="B9" s="9" t="s">
        <v>19</v>
      </c>
      <c r="C9" s="9" t="s">
        <v>26</v>
      </c>
      <c r="D9" s="9" t="s">
        <v>27</v>
      </c>
      <c r="E9" s="9" t="s">
        <v>22</v>
      </c>
      <c r="F9" s="9" t="s">
        <v>23</v>
      </c>
      <c r="G9" s="9" t="s">
        <v>23</v>
      </c>
      <c r="H9" s="41" t="s">
        <v>28</v>
      </c>
      <c r="I9" s="10" t="s">
        <v>25</v>
      </c>
      <c r="J9" s="37">
        <v>15</v>
      </c>
      <c r="K9" s="37">
        <v>15</v>
      </c>
      <c r="L9" s="37"/>
      <c r="M9" s="39"/>
      <c r="N9" s="39"/>
      <c r="O9" s="37">
        <v>15</v>
      </c>
      <c r="P9" s="37">
        <v>15</v>
      </c>
      <c r="Q9" s="37">
        <v>15</v>
      </c>
      <c r="R9" s="31">
        <f t="shared" si="1"/>
        <v>1</v>
      </c>
      <c r="S9" s="15" t="s">
        <v>192</v>
      </c>
    </row>
    <row r="10" spans="1:19" ht="51.75" customHeight="1">
      <c r="A10" s="9">
        <v>3</v>
      </c>
      <c r="B10" s="9" t="s">
        <v>19</v>
      </c>
      <c r="C10" s="9" t="s">
        <v>29</v>
      </c>
      <c r="D10" s="9" t="s">
        <v>29</v>
      </c>
      <c r="E10" s="9" t="s">
        <v>22</v>
      </c>
      <c r="F10" s="9" t="s">
        <v>23</v>
      </c>
      <c r="G10" s="9" t="s">
        <v>23</v>
      </c>
      <c r="H10" s="41" t="s">
        <v>30</v>
      </c>
      <c r="I10" s="10" t="s">
        <v>25</v>
      </c>
      <c r="J10" s="37">
        <v>30</v>
      </c>
      <c r="K10" s="37">
        <v>30</v>
      </c>
      <c r="L10" s="37"/>
      <c r="M10" s="39"/>
      <c r="N10" s="39"/>
      <c r="O10" s="37">
        <v>20</v>
      </c>
      <c r="P10" s="37">
        <v>30</v>
      </c>
      <c r="Q10" s="37">
        <v>30</v>
      </c>
      <c r="R10" s="31">
        <f t="shared" si="1"/>
        <v>1</v>
      </c>
      <c r="S10" s="15" t="s">
        <v>192</v>
      </c>
    </row>
    <row r="11" spans="1:19" ht="51.75" customHeight="1">
      <c r="A11" s="9">
        <v>4</v>
      </c>
      <c r="B11" s="9" t="s">
        <v>19</v>
      </c>
      <c r="C11" s="9" t="s">
        <v>31</v>
      </c>
      <c r="D11" s="9" t="s">
        <v>31</v>
      </c>
      <c r="E11" s="9" t="s">
        <v>22</v>
      </c>
      <c r="F11" s="9" t="s">
        <v>23</v>
      </c>
      <c r="G11" s="9" t="s">
        <v>23</v>
      </c>
      <c r="H11" s="10" t="s">
        <v>32</v>
      </c>
      <c r="I11" s="10" t="s">
        <v>25</v>
      </c>
      <c r="J11" s="37">
        <v>5</v>
      </c>
      <c r="K11" s="37">
        <v>5</v>
      </c>
      <c r="L11" s="37"/>
      <c r="M11" s="38"/>
      <c r="N11" s="38"/>
      <c r="O11" s="36">
        <v>0</v>
      </c>
      <c r="P11" s="37">
        <v>5</v>
      </c>
      <c r="Q11" s="37">
        <v>5</v>
      </c>
      <c r="R11" s="31">
        <f t="shared" si="1"/>
        <v>1</v>
      </c>
      <c r="S11" s="15" t="s">
        <v>192</v>
      </c>
    </row>
    <row r="12" spans="1:19" ht="51.75" customHeight="1">
      <c r="A12" s="9">
        <v>5</v>
      </c>
      <c r="B12" s="9" t="s">
        <v>19</v>
      </c>
      <c r="C12" s="9" t="s">
        <v>33</v>
      </c>
      <c r="D12" s="9" t="s">
        <v>33</v>
      </c>
      <c r="E12" s="9" t="s">
        <v>22</v>
      </c>
      <c r="F12" s="9" t="s">
        <v>23</v>
      </c>
      <c r="G12" s="9" t="s">
        <v>23</v>
      </c>
      <c r="H12" s="10" t="s">
        <v>34</v>
      </c>
      <c r="I12" s="10" t="s">
        <v>25</v>
      </c>
      <c r="J12" s="37">
        <v>1</v>
      </c>
      <c r="K12" s="37">
        <v>1</v>
      </c>
      <c r="L12" s="37"/>
      <c r="M12" s="38"/>
      <c r="N12" s="38"/>
      <c r="O12" s="36">
        <v>0</v>
      </c>
      <c r="P12" s="37">
        <v>1</v>
      </c>
      <c r="Q12" s="37">
        <v>1</v>
      </c>
      <c r="R12" s="31">
        <f t="shared" si="1"/>
        <v>1</v>
      </c>
      <c r="S12" s="15" t="s">
        <v>192</v>
      </c>
    </row>
    <row r="13" spans="1:19" ht="55.5" customHeight="1">
      <c r="A13" s="9">
        <v>6</v>
      </c>
      <c r="B13" s="9" t="s">
        <v>19</v>
      </c>
      <c r="C13" s="9" t="s">
        <v>35</v>
      </c>
      <c r="D13" s="9" t="s">
        <v>36</v>
      </c>
      <c r="E13" s="9" t="s">
        <v>22</v>
      </c>
      <c r="F13" s="9" t="s">
        <v>23</v>
      </c>
      <c r="G13" s="9" t="s">
        <v>23</v>
      </c>
      <c r="H13" s="10" t="s">
        <v>37</v>
      </c>
      <c r="I13" s="10" t="s">
        <v>25</v>
      </c>
      <c r="J13" s="37">
        <v>36</v>
      </c>
      <c r="K13" s="37">
        <v>36</v>
      </c>
      <c r="L13" s="37"/>
      <c r="M13" s="38"/>
      <c r="N13" s="38"/>
      <c r="O13" s="36">
        <v>0</v>
      </c>
      <c r="P13" s="37">
        <v>36</v>
      </c>
      <c r="Q13" s="37">
        <v>36</v>
      </c>
      <c r="R13" s="31">
        <f t="shared" si="1"/>
        <v>1</v>
      </c>
      <c r="S13" s="15" t="s">
        <v>192</v>
      </c>
    </row>
    <row r="14" spans="1:19" ht="55.5" customHeight="1">
      <c r="A14" s="9">
        <v>7</v>
      </c>
      <c r="B14" s="9" t="s">
        <v>19</v>
      </c>
      <c r="C14" s="9" t="s">
        <v>38</v>
      </c>
      <c r="D14" s="9" t="s">
        <v>39</v>
      </c>
      <c r="E14" s="9" t="s">
        <v>22</v>
      </c>
      <c r="F14" s="9" t="s">
        <v>23</v>
      </c>
      <c r="G14" s="9" t="s">
        <v>23</v>
      </c>
      <c r="H14" s="10" t="s">
        <v>40</v>
      </c>
      <c r="I14" s="10" t="s">
        <v>25</v>
      </c>
      <c r="J14" s="37">
        <v>9.4</v>
      </c>
      <c r="K14" s="37">
        <v>9.4</v>
      </c>
      <c r="L14" s="37"/>
      <c r="M14" s="38"/>
      <c r="N14" s="38"/>
      <c r="O14" s="36">
        <v>0</v>
      </c>
      <c r="P14" s="37">
        <v>9.4</v>
      </c>
      <c r="Q14" s="37">
        <v>9.4</v>
      </c>
      <c r="R14" s="31">
        <f t="shared" si="1"/>
        <v>1</v>
      </c>
      <c r="S14" s="15" t="s">
        <v>192</v>
      </c>
    </row>
    <row r="15" spans="1:19" ht="55.5" customHeight="1">
      <c r="A15" s="9">
        <v>8</v>
      </c>
      <c r="B15" s="9" t="s">
        <v>19</v>
      </c>
      <c r="C15" s="9" t="s">
        <v>41</v>
      </c>
      <c r="D15" s="9" t="s">
        <v>42</v>
      </c>
      <c r="E15" s="9" t="s">
        <v>22</v>
      </c>
      <c r="F15" s="9" t="s">
        <v>23</v>
      </c>
      <c r="G15" s="9" t="s">
        <v>23</v>
      </c>
      <c r="H15" s="10" t="s">
        <v>43</v>
      </c>
      <c r="I15" s="10" t="s">
        <v>44</v>
      </c>
      <c r="J15" s="37">
        <v>50</v>
      </c>
      <c r="K15" s="37">
        <v>50</v>
      </c>
      <c r="L15" s="37"/>
      <c r="M15" s="38"/>
      <c r="N15" s="38"/>
      <c r="O15" s="36">
        <v>0</v>
      </c>
      <c r="P15" s="37">
        <v>50</v>
      </c>
      <c r="Q15" s="37">
        <v>50</v>
      </c>
      <c r="R15" s="31">
        <f t="shared" si="1"/>
        <v>1</v>
      </c>
      <c r="S15" s="15" t="s">
        <v>193</v>
      </c>
    </row>
    <row r="16" spans="1:19" ht="89.25" customHeight="1">
      <c r="A16" s="9">
        <v>9</v>
      </c>
      <c r="B16" s="9" t="s">
        <v>19</v>
      </c>
      <c r="C16" s="9" t="s">
        <v>45</v>
      </c>
      <c r="D16" s="9" t="s">
        <v>46</v>
      </c>
      <c r="E16" s="9" t="s">
        <v>22</v>
      </c>
      <c r="F16" s="9" t="s">
        <v>23</v>
      </c>
      <c r="G16" s="9" t="s">
        <v>23</v>
      </c>
      <c r="H16" s="10" t="s">
        <v>47</v>
      </c>
      <c r="I16" s="10" t="s">
        <v>48</v>
      </c>
      <c r="J16" s="37">
        <v>404</v>
      </c>
      <c r="K16" s="37">
        <v>404</v>
      </c>
      <c r="L16" s="37"/>
      <c r="M16" s="38"/>
      <c r="N16" s="38"/>
      <c r="O16" s="37">
        <v>150</v>
      </c>
      <c r="P16" s="37">
        <v>259</v>
      </c>
      <c r="Q16" s="37">
        <v>404</v>
      </c>
      <c r="R16" s="31">
        <f t="shared" si="1"/>
        <v>1</v>
      </c>
      <c r="S16" s="15" t="s">
        <v>193</v>
      </c>
    </row>
    <row r="17" spans="1:19" ht="162.75" customHeight="1">
      <c r="A17" s="9">
        <v>10</v>
      </c>
      <c r="B17" s="9" t="s">
        <v>19</v>
      </c>
      <c r="C17" s="9" t="s">
        <v>49</v>
      </c>
      <c r="D17" s="9" t="s">
        <v>50</v>
      </c>
      <c r="E17" s="9" t="s">
        <v>22</v>
      </c>
      <c r="F17" s="9" t="s">
        <v>23</v>
      </c>
      <c r="G17" s="9" t="s">
        <v>51</v>
      </c>
      <c r="H17" s="26" t="s">
        <v>52</v>
      </c>
      <c r="I17" s="33" t="s">
        <v>53</v>
      </c>
      <c r="J17" s="37">
        <v>36</v>
      </c>
      <c r="K17" s="37">
        <v>36</v>
      </c>
      <c r="L17" s="37"/>
      <c r="M17" s="38"/>
      <c r="N17" s="38"/>
      <c r="O17" s="37">
        <v>13</v>
      </c>
      <c r="P17" s="37">
        <v>36</v>
      </c>
      <c r="Q17" s="37">
        <v>36</v>
      </c>
      <c r="R17" s="31">
        <f t="shared" si="1"/>
        <v>1</v>
      </c>
      <c r="S17" s="15" t="s">
        <v>192</v>
      </c>
    </row>
    <row r="18" spans="1:19" ht="75" customHeight="1">
      <c r="A18" s="9">
        <v>11</v>
      </c>
      <c r="B18" s="9" t="s">
        <v>19</v>
      </c>
      <c r="C18" s="9" t="s">
        <v>54</v>
      </c>
      <c r="D18" s="9" t="s">
        <v>55</v>
      </c>
      <c r="E18" s="9" t="s">
        <v>22</v>
      </c>
      <c r="F18" s="9" t="s">
        <v>23</v>
      </c>
      <c r="G18" s="9" t="s">
        <v>56</v>
      </c>
      <c r="H18" s="10" t="s">
        <v>57</v>
      </c>
      <c r="I18" s="10" t="s">
        <v>25</v>
      </c>
      <c r="J18" s="37">
        <v>4</v>
      </c>
      <c r="K18" s="37">
        <v>4</v>
      </c>
      <c r="L18" s="37"/>
      <c r="M18" s="38"/>
      <c r="N18" s="38"/>
      <c r="O18" s="37">
        <v>0.8</v>
      </c>
      <c r="P18" s="37">
        <v>4</v>
      </c>
      <c r="Q18" s="37">
        <v>4</v>
      </c>
      <c r="R18" s="31">
        <f t="shared" si="1"/>
        <v>1</v>
      </c>
      <c r="S18" s="15" t="s">
        <v>192</v>
      </c>
    </row>
    <row r="19" spans="1:19" ht="73.5" customHeight="1">
      <c r="A19" s="9">
        <v>12</v>
      </c>
      <c r="B19" s="9" t="s">
        <v>19</v>
      </c>
      <c r="C19" s="9" t="s">
        <v>58</v>
      </c>
      <c r="D19" s="9" t="s">
        <v>59</v>
      </c>
      <c r="E19" s="9" t="s">
        <v>22</v>
      </c>
      <c r="F19" s="9" t="s">
        <v>23</v>
      </c>
      <c r="G19" s="9" t="s">
        <v>23</v>
      </c>
      <c r="H19" s="10" t="s">
        <v>130</v>
      </c>
      <c r="I19" s="10" t="s">
        <v>60</v>
      </c>
      <c r="J19" s="37">
        <v>192</v>
      </c>
      <c r="K19" s="37"/>
      <c r="L19" s="37">
        <v>192</v>
      </c>
      <c r="M19" s="38"/>
      <c r="N19" s="38"/>
      <c r="O19" s="36">
        <v>0</v>
      </c>
      <c r="P19" s="37">
        <v>192</v>
      </c>
      <c r="Q19" s="37">
        <v>192</v>
      </c>
      <c r="R19" s="31">
        <f t="shared" si="1"/>
        <v>1</v>
      </c>
      <c r="S19" s="15" t="s">
        <v>193</v>
      </c>
    </row>
    <row r="20" spans="1:19" ht="171.75" customHeight="1">
      <c r="A20" s="9">
        <v>13</v>
      </c>
      <c r="B20" s="9" t="s">
        <v>19</v>
      </c>
      <c r="C20" s="9" t="s">
        <v>61</v>
      </c>
      <c r="D20" s="9" t="s">
        <v>62</v>
      </c>
      <c r="E20" s="9" t="s">
        <v>22</v>
      </c>
      <c r="F20" s="9" t="s">
        <v>23</v>
      </c>
      <c r="G20" s="9" t="s">
        <v>23</v>
      </c>
      <c r="H20" s="10" t="s">
        <v>63</v>
      </c>
      <c r="I20" s="10" t="s">
        <v>64</v>
      </c>
      <c r="J20" s="37">
        <v>280</v>
      </c>
      <c r="K20" s="37"/>
      <c r="L20" s="37">
        <v>280</v>
      </c>
      <c r="M20" s="38"/>
      <c r="N20" s="38"/>
      <c r="O20" s="37">
        <v>80</v>
      </c>
      <c r="P20" s="37">
        <v>280</v>
      </c>
      <c r="Q20" s="37">
        <v>280</v>
      </c>
      <c r="R20" s="31">
        <f t="shared" si="1"/>
        <v>1</v>
      </c>
      <c r="S20" s="15" t="s">
        <v>193</v>
      </c>
    </row>
    <row r="21" spans="1:19" ht="130.5" customHeight="1">
      <c r="A21" s="9">
        <v>14</v>
      </c>
      <c r="B21" s="9" t="s">
        <v>19</v>
      </c>
      <c r="C21" s="9" t="s">
        <v>65</v>
      </c>
      <c r="D21" s="9" t="s">
        <v>65</v>
      </c>
      <c r="E21" s="9" t="s">
        <v>22</v>
      </c>
      <c r="F21" s="9" t="s">
        <v>23</v>
      </c>
      <c r="G21" s="9" t="s">
        <v>23</v>
      </c>
      <c r="H21" s="10" t="s">
        <v>66</v>
      </c>
      <c r="I21" s="10" t="s">
        <v>60</v>
      </c>
      <c r="J21" s="37">
        <v>264.60000000000002</v>
      </c>
      <c r="K21" s="37"/>
      <c r="L21" s="37">
        <v>264.60000000000002</v>
      </c>
      <c r="M21" s="38"/>
      <c r="N21" s="38"/>
      <c r="O21" s="36">
        <v>264.60000000000002</v>
      </c>
      <c r="P21" s="36">
        <v>264.60000000000002</v>
      </c>
      <c r="Q21" s="36">
        <v>264.60000000000002</v>
      </c>
      <c r="R21" s="31">
        <f t="shared" si="1"/>
        <v>1</v>
      </c>
      <c r="S21" s="15" t="s">
        <v>193</v>
      </c>
    </row>
    <row r="22" spans="1:19" ht="87" customHeight="1">
      <c r="A22" s="9">
        <v>15</v>
      </c>
      <c r="B22" s="9" t="s">
        <v>19</v>
      </c>
      <c r="C22" s="9" t="s">
        <v>67</v>
      </c>
      <c r="D22" s="9" t="s">
        <v>68</v>
      </c>
      <c r="E22" s="9" t="s">
        <v>22</v>
      </c>
      <c r="F22" s="9" t="s">
        <v>23</v>
      </c>
      <c r="G22" s="9" t="s">
        <v>23</v>
      </c>
      <c r="H22" s="10" t="s">
        <v>126</v>
      </c>
      <c r="I22" s="10" t="s">
        <v>60</v>
      </c>
      <c r="J22" s="37">
        <f>627.12+43</f>
        <v>670.12</v>
      </c>
      <c r="K22" s="37"/>
      <c r="L22" s="37">
        <f>627.12+43</f>
        <v>670.12</v>
      </c>
      <c r="M22" s="38"/>
      <c r="N22" s="38"/>
      <c r="O22" s="37">
        <v>100</v>
      </c>
      <c r="P22" s="37">
        <f>627.12+43</f>
        <v>670.12</v>
      </c>
      <c r="Q22" s="37">
        <f>627.12+43</f>
        <v>670.12</v>
      </c>
      <c r="R22" s="31">
        <f t="shared" si="1"/>
        <v>1</v>
      </c>
      <c r="S22" s="15" t="s">
        <v>193</v>
      </c>
    </row>
    <row r="23" spans="1:19" ht="60" customHeight="1">
      <c r="A23" s="9">
        <v>16</v>
      </c>
      <c r="B23" s="9" t="s">
        <v>19</v>
      </c>
      <c r="C23" s="9" t="s">
        <v>69</v>
      </c>
      <c r="D23" s="9" t="s">
        <v>69</v>
      </c>
      <c r="E23" s="9" t="s">
        <v>22</v>
      </c>
      <c r="F23" s="9" t="s">
        <v>23</v>
      </c>
      <c r="G23" s="9" t="s">
        <v>23</v>
      </c>
      <c r="H23" s="10" t="s">
        <v>70</v>
      </c>
      <c r="I23" s="10" t="s">
        <v>25</v>
      </c>
      <c r="J23" s="37">
        <v>20</v>
      </c>
      <c r="K23" s="37"/>
      <c r="L23" s="37">
        <v>20</v>
      </c>
      <c r="M23" s="38"/>
      <c r="N23" s="38"/>
      <c r="O23" s="37">
        <v>13</v>
      </c>
      <c r="P23" s="37">
        <v>20</v>
      </c>
      <c r="Q23" s="37">
        <v>20</v>
      </c>
      <c r="R23" s="31">
        <f t="shared" si="1"/>
        <v>1</v>
      </c>
      <c r="S23" s="15" t="s">
        <v>193</v>
      </c>
    </row>
    <row r="24" spans="1:19" ht="60" customHeight="1">
      <c r="A24" s="9">
        <v>17</v>
      </c>
      <c r="B24" s="9" t="s">
        <v>19</v>
      </c>
      <c r="C24" s="9" t="s">
        <v>71</v>
      </c>
      <c r="D24" s="9" t="s">
        <v>71</v>
      </c>
      <c r="E24" s="9" t="s">
        <v>22</v>
      </c>
      <c r="F24" s="9" t="s">
        <v>23</v>
      </c>
      <c r="G24" s="9" t="s">
        <v>23</v>
      </c>
      <c r="H24" s="10" t="s">
        <v>72</v>
      </c>
      <c r="I24" s="10" t="s">
        <v>25</v>
      </c>
      <c r="J24" s="37">
        <v>80</v>
      </c>
      <c r="K24" s="37"/>
      <c r="L24" s="37">
        <v>80</v>
      </c>
      <c r="M24" s="38"/>
      <c r="N24" s="38"/>
      <c r="O24" s="36">
        <v>0</v>
      </c>
      <c r="P24" s="37">
        <v>80</v>
      </c>
      <c r="Q24" s="37">
        <v>80</v>
      </c>
      <c r="R24" s="31">
        <f t="shared" si="1"/>
        <v>1</v>
      </c>
      <c r="S24" s="15" t="s">
        <v>193</v>
      </c>
    </row>
    <row r="25" spans="1:19" ht="70.5" customHeight="1">
      <c r="A25" s="9">
        <v>18</v>
      </c>
      <c r="B25" s="9" t="s">
        <v>19</v>
      </c>
      <c r="C25" s="9" t="s">
        <v>73</v>
      </c>
      <c r="D25" s="9" t="s">
        <v>73</v>
      </c>
      <c r="E25" s="9" t="s">
        <v>22</v>
      </c>
      <c r="F25" s="9" t="s">
        <v>23</v>
      </c>
      <c r="G25" s="9" t="s">
        <v>23</v>
      </c>
      <c r="H25" s="10" t="s">
        <v>74</v>
      </c>
      <c r="I25" s="10" t="s">
        <v>25</v>
      </c>
      <c r="J25" s="37">
        <v>18</v>
      </c>
      <c r="K25" s="37"/>
      <c r="L25" s="37">
        <v>18</v>
      </c>
      <c r="M25" s="38"/>
      <c r="N25" s="38"/>
      <c r="O25" s="37">
        <v>18</v>
      </c>
      <c r="P25" s="37">
        <v>18</v>
      </c>
      <c r="Q25" s="37">
        <v>18</v>
      </c>
      <c r="R25" s="31">
        <f t="shared" si="1"/>
        <v>1</v>
      </c>
      <c r="S25" s="15" t="s">
        <v>193</v>
      </c>
    </row>
    <row r="26" spans="1:19" ht="53.25" customHeight="1">
      <c r="A26" s="9">
        <v>19</v>
      </c>
      <c r="B26" s="9" t="s">
        <v>19</v>
      </c>
      <c r="C26" s="9" t="s">
        <v>75</v>
      </c>
      <c r="D26" s="9" t="s">
        <v>75</v>
      </c>
      <c r="E26" s="9" t="s">
        <v>22</v>
      </c>
      <c r="F26" s="9" t="s">
        <v>23</v>
      </c>
      <c r="G26" s="9" t="s">
        <v>23</v>
      </c>
      <c r="H26" s="10" t="s">
        <v>76</v>
      </c>
      <c r="I26" s="10" t="s">
        <v>25</v>
      </c>
      <c r="J26" s="37">
        <v>40</v>
      </c>
      <c r="K26" s="37"/>
      <c r="L26" s="37">
        <v>40</v>
      </c>
      <c r="M26" s="38"/>
      <c r="N26" s="38"/>
      <c r="O26" s="36">
        <v>0</v>
      </c>
      <c r="P26" s="37">
        <v>40</v>
      </c>
      <c r="Q26" s="37">
        <v>40</v>
      </c>
      <c r="R26" s="31">
        <f t="shared" si="1"/>
        <v>1</v>
      </c>
      <c r="S26" s="15" t="s">
        <v>193</v>
      </c>
    </row>
    <row r="27" spans="1:19" ht="53.25" customHeight="1">
      <c r="A27" s="9">
        <v>20</v>
      </c>
      <c r="B27" s="9" t="s">
        <v>19</v>
      </c>
      <c r="C27" s="9" t="s">
        <v>77</v>
      </c>
      <c r="D27" s="9" t="s">
        <v>77</v>
      </c>
      <c r="E27" s="9" t="s">
        <v>22</v>
      </c>
      <c r="F27" s="9" t="s">
        <v>23</v>
      </c>
      <c r="G27" s="9" t="s">
        <v>23</v>
      </c>
      <c r="H27" s="10" t="s">
        <v>78</v>
      </c>
      <c r="I27" s="10" t="s">
        <v>25</v>
      </c>
      <c r="J27" s="37">
        <v>90</v>
      </c>
      <c r="K27" s="37"/>
      <c r="L27" s="37">
        <v>90</v>
      </c>
      <c r="M27" s="38"/>
      <c r="N27" s="38"/>
      <c r="O27" s="37">
        <v>90</v>
      </c>
      <c r="P27" s="37">
        <v>90</v>
      </c>
      <c r="Q27" s="37">
        <v>90</v>
      </c>
      <c r="R27" s="31">
        <f t="shared" si="1"/>
        <v>1</v>
      </c>
      <c r="S27" s="15" t="s">
        <v>193</v>
      </c>
    </row>
    <row r="28" spans="1:19" ht="39" customHeight="1">
      <c r="A28" s="57" t="s">
        <v>163</v>
      </c>
      <c r="B28" s="58"/>
      <c r="C28" s="59"/>
      <c r="D28" s="57" t="s">
        <v>162</v>
      </c>
      <c r="E28" s="58"/>
      <c r="F28" s="58"/>
      <c r="G28" s="58"/>
      <c r="H28" s="58"/>
      <c r="I28" s="59"/>
      <c r="J28" s="45">
        <f t="shared" ref="J28:Q28" si="2">SUM(J29:J31)</f>
        <v>150.6224</v>
      </c>
      <c r="K28" s="45">
        <f t="shared" si="2"/>
        <v>0</v>
      </c>
      <c r="L28" s="45">
        <f t="shared" si="2"/>
        <v>150.6224</v>
      </c>
      <c r="M28" s="45">
        <f t="shared" si="2"/>
        <v>0</v>
      </c>
      <c r="N28" s="45">
        <f t="shared" si="2"/>
        <v>0</v>
      </c>
      <c r="O28" s="45">
        <f t="shared" si="2"/>
        <v>0</v>
      </c>
      <c r="P28" s="45">
        <f t="shared" si="2"/>
        <v>0</v>
      </c>
      <c r="Q28" s="45">
        <f t="shared" si="2"/>
        <v>150.6224</v>
      </c>
      <c r="R28" s="44">
        <f t="shared" si="1"/>
        <v>1</v>
      </c>
      <c r="S28" s="46"/>
    </row>
    <row r="29" spans="1:19" ht="56.25" customHeight="1">
      <c r="A29" s="9">
        <v>21</v>
      </c>
      <c r="B29" s="15" t="s">
        <v>19</v>
      </c>
      <c r="C29" s="14" t="s">
        <v>79</v>
      </c>
      <c r="D29" s="18" t="s">
        <v>80</v>
      </c>
      <c r="E29" s="19" t="s">
        <v>81</v>
      </c>
      <c r="F29" s="19" t="s">
        <v>82</v>
      </c>
      <c r="G29" s="19" t="s">
        <v>165</v>
      </c>
      <c r="H29" s="33" t="s">
        <v>83</v>
      </c>
      <c r="I29" s="20" t="s">
        <v>84</v>
      </c>
      <c r="J29" s="32">
        <v>14.07</v>
      </c>
      <c r="K29" s="32"/>
      <c r="L29" s="32">
        <v>14.07</v>
      </c>
      <c r="M29" s="12"/>
      <c r="N29" s="12"/>
      <c r="O29" s="36">
        <v>0</v>
      </c>
      <c r="P29" s="36">
        <v>0</v>
      </c>
      <c r="Q29" s="32">
        <v>14.07</v>
      </c>
      <c r="R29" s="31">
        <f t="shared" si="1"/>
        <v>1</v>
      </c>
      <c r="S29" s="15" t="s">
        <v>193</v>
      </c>
    </row>
    <row r="30" spans="1:19" ht="56.25" customHeight="1">
      <c r="A30" s="9">
        <v>22</v>
      </c>
      <c r="B30" s="15" t="s">
        <v>19</v>
      </c>
      <c r="C30" s="14" t="s">
        <v>85</v>
      </c>
      <c r="D30" s="18" t="s">
        <v>85</v>
      </c>
      <c r="E30" s="19" t="s">
        <v>81</v>
      </c>
      <c r="F30" s="19" t="s">
        <v>82</v>
      </c>
      <c r="G30" s="19" t="s">
        <v>164</v>
      </c>
      <c r="H30" s="33" t="s">
        <v>86</v>
      </c>
      <c r="I30" s="20" t="s">
        <v>87</v>
      </c>
      <c r="J30" s="32">
        <v>93.212400000000002</v>
      </c>
      <c r="K30" s="32"/>
      <c r="L30" s="32">
        <v>93.212400000000002</v>
      </c>
      <c r="M30" s="12"/>
      <c r="N30" s="12"/>
      <c r="O30" s="36">
        <v>0</v>
      </c>
      <c r="P30" s="36">
        <v>0</v>
      </c>
      <c r="Q30" s="32">
        <v>93.212400000000002</v>
      </c>
      <c r="R30" s="31">
        <f t="shared" si="1"/>
        <v>1</v>
      </c>
      <c r="S30" s="15" t="s">
        <v>193</v>
      </c>
    </row>
    <row r="31" spans="1:19" ht="56.25" customHeight="1">
      <c r="A31" s="9">
        <v>23</v>
      </c>
      <c r="B31" s="15" t="s">
        <v>19</v>
      </c>
      <c r="C31" s="14" t="s">
        <v>85</v>
      </c>
      <c r="D31" s="18" t="s">
        <v>85</v>
      </c>
      <c r="E31" s="19" t="s">
        <v>81</v>
      </c>
      <c r="F31" s="19" t="s">
        <v>82</v>
      </c>
      <c r="G31" s="19" t="s">
        <v>164</v>
      </c>
      <c r="H31" s="33" t="s">
        <v>86</v>
      </c>
      <c r="I31" s="20" t="s">
        <v>87</v>
      </c>
      <c r="J31" s="32">
        <v>43.34</v>
      </c>
      <c r="K31" s="32"/>
      <c r="L31" s="32">
        <v>43.34</v>
      </c>
      <c r="M31" s="12"/>
      <c r="N31" s="12"/>
      <c r="O31" s="36">
        <v>0</v>
      </c>
      <c r="P31" s="36">
        <v>0</v>
      </c>
      <c r="Q31" s="32">
        <v>43.34</v>
      </c>
      <c r="R31" s="31">
        <f t="shared" si="1"/>
        <v>1</v>
      </c>
      <c r="S31" s="21" t="s">
        <v>194</v>
      </c>
    </row>
    <row r="32" spans="1:19" ht="34.5" customHeight="1">
      <c r="A32" s="69" t="s">
        <v>166</v>
      </c>
      <c r="B32" s="70"/>
      <c r="C32" s="70"/>
      <c r="D32" s="75"/>
      <c r="E32" s="19"/>
      <c r="F32" s="66" t="s">
        <v>174</v>
      </c>
      <c r="G32" s="67"/>
      <c r="H32" s="67"/>
      <c r="I32" s="68"/>
      <c r="J32" s="49">
        <v>25</v>
      </c>
      <c r="K32" s="49">
        <v>0</v>
      </c>
      <c r="L32" s="49">
        <v>25</v>
      </c>
      <c r="M32" s="54">
        <v>0</v>
      </c>
      <c r="N32" s="54">
        <v>0</v>
      </c>
      <c r="O32" s="54">
        <v>0</v>
      </c>
      <c r="P32" s="54">
        <v>0</v>
      </c>
      <c r="Q32" s="54">
        <v>25</v>
      </c>
      <c r="R32" s="44">
        <f t="shared" si="1"/>
        <v>1</v>
      </c>
      <c r="S32" s="21"/>
    </row>
    <row r="33" spans="1:19" ht="84" customHeight="1">
      <c r="A33" s="9">
        <v>24</v>
      </c>
      <c r="B33" s="15" t="s">
        <v>19</v>
      </c>
      <c r="C33" s="14" t="s">
        <v>88</v>
      </c>
      <c r="D33" s="18" t="s">
        <v>188</v>
      </c>
      <c r="E33" s="19" t="s">
        <v>89</v>
      </c>
      <c r="F33" s="19" t="s">
        <v>90</v>
      </c>
      <c r="G33" s="19" t="s">
        <v>187</v>
      </c>
      <c r="H33" s="33" t="s">
        <v>91</v>
      </c>
      <c r="I33" s="20" t="s">
        <v>92</v>
      </c>
      <c r="J33" s="32">
        <v>25</v>
      </c>
      <c r="K33" s="32"/>
      <c r="L33" s="32">
        <v>25</v>
      </c>
      <c r="M33" s="12"/>
      <c r="N33" s="12"/>
      <c r="O33" s="36">
        <v>0</v>
      </c>
      <c r="P33" s="36">
        <v>0</v>
      </c>
      <c r="Q33" s="12">
        <v>25</v>
      </c>
      <c r="R33" s="31">
        <f t="shared" si="1"/>
        <v>1</v>
      </c>
      <c r="S33" s="21" t="s">
        <v>195</v>
      </c>
    </row>
    <row r="34" spans="1:19" ht="36" customHeight="1">
      <c r="A34" s="69" t="s">
        <v>167</v>
      </c>
      <c r="B34" s="70"/>
      <c r="C34" s="70"/>
      <c r="D34" s="75"/>
      <c r="E34" s="19"/>
      <c r="F34" s="66" t="s">
        <v>174</v>
      </c>
      <c r="G34" s="67"/>
      <c r="H34" s="67"/>
      <c r="I34" s="68"/>
      <c r="J34" s="49">
        <f t="shared" ref="J34:Q34" si="3">SUM(J35)</f>
        <v>32.19</v>
      </c>
      <c r="K34" s="49">
        <f t="shared" si="3"/>
        <v>0</v>
      </c>
      <c r="L34" s="49">
        <f t="shared" si="3"/>
        <v>32.19</v>
      </c>
      <c r="M34" s="49">
        <f t="shared" si="3"/>
        <v>0</v>
      </c>
      <c r="N34" s="49">
        <f t="shared" si="3"/>
        <v>0</v>
      </c>
      <c r="O34" s="54">
        <f t="shared" si="3"/>
        <v>32.19</v>
      </c>
      <c r="P34" s="54">
        <f t="shared" si="3"/>
        <v>32.19</v>
      </c>
      <c r="Q34" s="54">
        <f t="shared" si="3"/>
        <v>32.19</v>
      </c>
      <c r="R34" s="44">
        <f t="shared" si="1"/>
        <v>1</v>
      </c>
      <c r="S34" s="21"/>
    </row>
    <row r="35" spans="1:19" ht="66.75" customHeight="1">
      <c r="A35" s="9">
        <v>25</v>
      </c>
      <c r="B35" s="15" t="s">
        <v>19</v>
      </c>
      <c r="C35" s="22" t="s">
        <v>93</v>
      </c>
      <c r="D35" s="23" t="s">
        <v>93</v>
      </c>
      <c r="E35" s="24" t="s">
        <v>94</v>
      </c>
      <c r="F35" s="24" t="s">
        <v>95</v>
      </c>
      <c r="G35" s="24" t="s">
        <v>95</v>
      </c>
      <c r="H35" s="40" t="s">
        <v>96</v>
      </c>
      <c r="I35" s="25" t="s">
        <v>97</v>
      </c>
      <c r="J35" s="32">
        <v>32.19</v>
      </c>
      <c r="K35" s="32"/>
      <c r="L35" s="32">
        <v>32.19</v>
      </c>
      <c r="M35" s="12"/>
      <c r="N35" s="12"/>
      <c r="O35" s="12">
        <v>32.19</v>
      </c>
      <c r="P35" s="12">
        <v>32.19</v>
      </c>
      <c r="Q35" s="12">
        <v>32.19</v>
      </c>
      <c r="R35" s="31">
        <f t="shared" si="1"/>
        <v>1</v>
      </c>
      <c r="S35" s="15" t="s">
        <v>193</v>
      </c>
    </row>
    <row r="36" spans="1:19" ht="33.75" customHeight="1">
      <c r="A36" s="69" t="s">
        <v>168</v>
      </c>
      <c r="B36" s="70"/>
      <c r="C36" s="70"/>
      <c r="D36" s="75"/>
      <c r="E36" s="24"/>
      <c r="F36" s="66" t="s">
        <v>174</v>
      </c>
      <c r="G36" s="67"/>
      <c r="H36" s="67"/>
      <c r="I36" s="68"/>
      <c r="J36" s="49">
        <f t="shared" ref="J36:Q36" si="4">SUM(J37:J38)</f>
        <v>48</v>
      </c>
      <c r="K36" s="49">
        <f t="shared" si="4"/>
        <v>0</v>
      </c>
      <c r="L36" s="49">
        <f t="shared" si="4"/>
        <v>48</v>
      </c>
      <c r="M36" s="49">
        <f t="shared" si="4"/>
        <v>0</v>
      </c>
      <c r="N36" s="49">
        <f t="shared" si="4"/>
        <v>0</v>
      </c>
      <c r="O36" s="49">
        <f t="shared" si="4"/>
        <v>0</v>
      </c>
      <c r="P36" s="49">
        <f t="shared" si="4"/>
        <v>48</v>
      </c>
      <c r="Q36" s="49">
        <f t="shared" si="4"/>
        <v>48</v>
      </c>
      <c r="R36" s="44">
        <f t="shared" si="1"/>
        <v>1</v>
      </c>
      <c r="S36" s="21"/>
    </row>
    <row r="37" spans="1:19" ht="61.5" customHeight="1">
      <c r="A37" s="9">
        <v>26</v>
      </c>
      <c r="B37" s="15" t="s">
        <v>19</v>
      </c>
      <c r="C37" s="22" t="s">
        <v>98</v>
      </c>
      <c r="D37" s="23" t="s">
        <v>183</v>
      </c>
      <c r="E37" s="24" t="s">
        <v>99</v>
      </c>
      <c r="F37" s="24" t="s">
        <v>100</v>
      </c>
      <c r="G37" s="24" t="s">
        <v>185</v>
      </c>
      <c r="H37" s="40" t="s">
        <v>101</v>
      </c>
      <c r="I37" s="25" t="s">
        <v>102</v>
      </c>
      <c r="J37" s="32">
        <v>18</v>
      </c>
      <c r="K37" s="32"/>
      <c r="L37" s="32">
        <v>18</v>
      </c>
      <c r="M37" s="12"/>
      <c r="N37" s="12"/>
      <c r="O37" s="36">
        <v>0</v>
      </c>
      <c r="P37" s="32">
        <v>18</v>
      </c>
      <c r="Q37" s="32">
        <v>18</v>
      </c>
      <c r="R37" s="31">
        <f t="shared" si="1"/>
        <v>1</v>
      </c>
      <c r="S37" s="21" t="s">
        <v>196</v>
      </c>
    </row>
    <row r="38" spans="1:19" ht="61.5" customHeight="1">
      <c r="A38" s="9">
        <v>27</v>
      </c>
      <c r="B38" s="15" t="s">
        <v>19</v>
      </c>
      <c r="C38" s="22" t="s">
        <v>103</v>
      </c>
      <c r="D38" s="23" t="s">
        <v>184</v>
      </c>
      <c r="E38" s="24" t="s">
        <v>99</v>
      </c>
      <c r="F38" s="24" t="s">
        <v>100</v>
      </c>
      <c r="G38" s="24" t="s">
        <v>186</v>
      </c>
      <c r="H38" s="40" t="s">
        <v>104</v>
      </c>
      <c r="I38" s="25" t="s">
        <v>105</v>
      </c>
      <c r="J38" s="32">
        <v>30</v>
      </c>
      <c r="K38" s="32"/>
      <c r="L38" s="32">
        <v>30</v>
      </c>
      <c r="M38" s="12"/>
      <c r="N38" s="12"/>
      <c r="O38" s="36">
        <v>0</v>
      </c>
      <c r="P38" s="32">
        <v>30</v>
      </c>
      <c r="Q38" s="32">
        <v>30</v>
      </c>
      <c r="R38" s="31">
        <f t="shared" si="1"/>
        <v>1</v>
      </c>
      <c r="S38" s="21" t="s">
        <v>196</v>
      </c>
    </row>
    <row r="39" spans="1:19" ht="37.5" customHeight="1">
      <c r="A39" s="77" t="s">
        <v>169</v>
      </c>
      <c r="B39" s="78"/>
      <c r="C39" s="78"/>
      <c r="D39" s="79"/>
      <c r="E39" s="24"/>
      <c r="F39" s="66" t="s">
        <v>174</v>
      </c>
      <c r="G39" s="67"/>
      <c r="H39" s="67"/>
      <c r="I39" s="68"/>
      <c r="J39" s="49">
        <f t="shared" ref="J39:Q39" si="5">SUM(J40:J42)</f>
        <v>48.81</v>
      </c>
      <c r="K39" s="49">
        <f t="shared" si="5"/>
        <v>0</v>
      </c>
      <c r="L39" s="49">
        <f t="shared" si="5"/>
        <v>48.81</v>
      </c>
      <c r="M39" s="49">
        <f t="shared" si="5"/>
        <v>0</v>
      </c>
      <c r="N39" s="49">
        <f t="shared" si="5"/>
        <v>0</v>
      </c>
      <c r="O39" s="49">
        <f t="shared" si="5"/>
        <v>0</v>
      </c>
      <c r="P39" s="49">
        <f t="shared" si="5"/>
        <v>0</v>
      </c>
      <c r="Q39" s="49">
        <f t="shared" si="5"/>
        <v>48.81</v>
      </c>
      <c r="R39" s="44">
        <f t="shared" si="1"/>
        <v>1</v>
      </c>
      <c r="S39" s="21"/>
    </row>
    <row r="40" spans="1:19" ht="156" customHeight="1">
      <c r="A40" s="9">
        <v>28</v>
      </c>
      <c r="B40" s="15" t="s">
        <v>19</v>
      </c>
      <c r="C40" s="22" t="s">
        <v>106</v>
      </c>
      <c r="D40" s="23" t="s">
        <v>106</v>
      </c>
      <c r="E40" s="24" t="s">
        <v>107</v>
      </c>
      <c r="F40" s="24" t="s">
        <v>108</v>
      </c>
      <c r="G40" s="24" t="s">
        <v>108</v>
      </c>
      <c r="H40" s="40" t="s">
        <v>109</v>
      </c>
      <c r="I40" s="25" t="s">
        <v>110</v>
      </c>
      <c r="J40" s="32">
        <v>6</v>
      </c>
      <c r="K40" s="32"/>
      <c r="L40" s="32">
        <v>6</v>
      </c>
      <c r="M40" s="12"/>
      <c r="N40" s="12"/>
      <c r="O40" s="36">
        <v>0</v>
      </c>
      <c r="P40" s="36">
        <v>0</v>
      </c>
      <c r="Q40" s="32">
        <v>6</v>
      </c>
      <c r="R40" s="31">
        <f t="shared" si="1"/>
        <v>1</v>
      </c>
      <c r="S40" s="21" t="s">
        <v>196</v>
      </c>
    </row>
    <row r="41" spans="1:19" ht="62.25" customHeight="1">
      <c r="A41" s="9">
        <v>29</v>
      </c>
      <c r="B41" s="15" t="s">
        <v>19</v>
      </c>
      <c r="C41" s="22" t="s">
        <v>111</v>
      </c>
      <c r="D41" s="23" t="s">
        <v>111</v>
      </c>
      <c r="E41" s="24" t="s">
        <v>107</v>
      </c>
      <c r="F41" s="24" t="s">
        <v>108</v>
      </c>
      <c r="G41" s="24" t="s">
        <v>108</v>
      </c>
      <c r="H41" s="40" t="s">
        <v>112</v>
      </c>
      <c r="I41" s="25" t="s">
        <v>113</v>
      </c>
      <c r="J41" s="32">
        <v>2</v>
      </c>
      <c r="K41" s="32"/>
      <c r="L41" s="32">
        <v>2</v>
      </c>
      <c r="M41" s="12"/>
      <c r="N41" s="12"/>
      <c r="O41" s="36">
        <v>0</v>
      </c>
      <c r="P41" s="36">
        <v>0</v>
      </c>
      <c r="Q41" s="32">
        <v>2</v>
      </c>
      <c r="R41" s="31">
        <f t="shared" si="1"/>
        <v>1</v>
      </c>
      <c r="S41" s="21" t="s">
        <v>196</v>
      </c>
    </row>
    <row r="42" spans="1:19" ht="62.25" customHeight="1">
      <c r="A42" s="9">
        <v>30</v>
      </c>
      <c r="B42" s="15" t="s">
        <v>19</v>
      </c>
      <c r="C42" s="22" t="s">
        <v>114</v>
      </c>
      <c r="D42" s="23" t="s">
        <v>114</v>
      </c>
      <c r="E42" s="24" t="s">
        <v>107</v>
      </c>
      <c r="F42" s="24" t="s">
        <v>108</v>
      </c>
      <c r="G42" s="24" t="s">
        <v>108</v>
      </c>
      <c r="H42" s="40" t="s">
        <v>115</v>
      </c>
      <c r="I42" s="25" t="s">
        <v>116</v>
      </c>
      <c r="J42" s="32">
        <v>40.81</v>
      </c>
      <c r="K42" s="32"/>
      <c r="L42" s="32">
        <v>40.81</v>
      </c>
      <c r="M42" s="12"/>
      <c r="N42" s="12"/>
      <c r="O42" s="36">
        <v>0</v>
      </c>
      <c r="P42" s="36">
        <v>0</v>
      </c>
      <c r="Q42" s="32">
        <v>40.81</v>
      </c>
      <c r="R42" s="31">
        <f t="shared" si="1"/>
        <v>1</v>
      </c>
      <c r="S42" s="21" t="s">
        <v>196</v>
      </c>
    </row>
    <row r="43" spans="1:19" ht="35.25" customHeight="1">
      <c r="A43" s="48" t="s">
        <v>170</v>
      </c>
      <c r="B43" s="47"/>
      <c r="C43" s="55"/>
      <c r="D43" s="56"/>
      <c r="E43" s="24"/>
      <c r="F43" s="66" t="s">
        <v>174</v>
      </c>
      <c r="G43" s="67"/>
      <c r="H43" s="67"/>
      <c r="I43" s="68"/>
      <c r="J43" s="49">
        <f t="shared" ref="J43:Q43" si="6">SUM(J44:J46)</f>
        <v>40</v>
      </c>
      <c r="K43" s="49">
        <f t="shared" si="6"/>
        <v>0</v>
      </c>
      <c r="L43" s="49">
        <f t="shared" si="6"/>
        <v>40</v>
      </c>
      <c r="M43" s="49">
        <f t="shared" si="6"/>
        <v>0</v>
      </c>
      <c r="N43" s="49">
        <f t="shared" si="6"/>
        <v>0</v>
      </c>
      <c r="O43" s="49">
        <f t="shared" si="6"/>
        <v>0</v>
      </c>
      <c r="P43" s="49">
        <f t="shared" si="6"/>
        <v>40</v>
      </c>
      <c r="Q43" s="49">
        <f t="shared" si="6"/>
        <v>40</v>
      </c>
      <c r="R43" s="44">
        <f t="shared" si="1"/>
        <v>1</v>
      </c>
      <c r="S43" s="21"/>
    </row>
    <row r="44" spans="1:19" ht="57.75" customHeight="1">
      <c r="A44" s="9">
        <v>31</v>
      </c>
      <c r="B44" s="15" t="s">
        <v>19</v>
      </c>
      <c r="C44" s="17" t="s">
        <v>117</v>
      </c>
      <c r="D44" s="17" t="s">
        <v>180</v>
      </c>
      <c r="E44" s="14" t="s">
        <v>118</v>
      </c>
      <c r="F44" s="14" t="s">
        <v>119</v>
      </c>
      <c r="G44" s="14" t="s">
        <v>178</v>
      </c>
      <c r="H44" s="71" t="s">
        <v>177</v>
      </c>
      <c r="I44" s="73" t="s">
        <v>60</v>
      </c>
      <c r="J44" s="32">
        <v>20</v>
      </c>
      <c r="K44" s="32"/>
      <c r="L44" s="32">
        <v>20</v>
      </c>
      <c r="M44" s="12"/>
      <c r="N44" s="12"/>
      <c r="O44" s="36">
        <v>0</v>
      </c>
      <c r="P44" s="32">
        <v>20</v>
      </c>
      <c r="Q44" s="32">
        <v>20</v>
      </c>
      <c r="R44" s="31">
        <f t="shared" si="1"/>
        <v>1</v>
      </c>
      <c r="S44" s="21" t="s">
        <v>197</v>
      </c>
    </row>
    <row r="45" spans="1:19" ht="57.75" customHeight="1">
      <c r="A45" s="9"/>
      <c r="B45" s="15"/>
      <c r="C45" s="17" t="s">
        <v>117</v>
      </c>
      <c r="D45" s="17" t="s">
        <v>181</v>
      </c>
      <c r="E45" s="14"/>
      <c r="F45" s="14" t="s">
        <v>119</v>
      </c>
      <c r="G45" s="14" t="s">
        <v>179</v>
      </c>
      <c r="H45" s="72"/>
      <c r="I45" s="74"/>
      <c r="J45" s="32">
        <v>5</v>
      </c>
      <c r="K45" s="32"/>
      <c r="L45" s="32">
        <v>5</v>
      </c>
      <c r="M45" s="12"/>
      <c r="N45" s="12"/>
      <c r="O45" s="36">
        <v>0</v>
      </c>
      <c r="P45" s="32">
        <v>5</v>
      </c>
      <c r="Q45" s="32">
        <v>5</v>
      </c>
      <c r="R45" s="31">
        <f t="shared" si="1"/>
        <v>1</v>
      </c>
      <c r="S45" s="21" t="s">
        <v>197</v>
      </c>
    </row>
    <row r="46" spans="1:19" ht="57.75" customHeight="1">
      <c r="A46" s="9">
        <v>32</v>
      </c>
      <c r="B46" s="15" t="s">
        <v>19</v>
      </c>
      <c r="C46" s="17" t="s">
        <v>117</v>
      </c>
      <c r="D46" s="17" t="s">
        <v>175</v>
      </c>
      <c r="E46" s="14" t="s">
        <v>118</v>
      </c>
      <c r="F46" s="14" t="s">
        <v>119</v>
      </c>
      <c r="G46" s="14" t="s">
        <v>176</v>
      </c>
      <c r="H46" s="26" t="s">
        <v>182</v>
      </c>
      <c r="I46" s="26" t="s">
        <v>60</v>
      </c>
      <c r="J46" s="32">
        <v>15</v>
      </c>
      <c r="K46" s="32"/>
      <c r="L46" s="32">
        <v>15</v>
      </c>
      <c r="M46" s="12"/>
      <c r="N46" s="12"/>
      <c r="O46" s="36">
        <v>0</v>
      </c>
      <c r="P46" s="32">
        <v>15</v>
      </c>
      <c r="Q46" s="32">
        <v>15</v>
      </c>
      <c r="R46" s="31">
        <f t="shared" si="1"/>
        <v>1</v>
      </c>
      <c r="S46" s="21" t="s">
        <v>197</v>
      </c>
    </row>
    <row r="47" spans="1:19" ht="33" customHeight="1">
      <c r="A47" s="48" t="s">
        <v>171</v>
      </c>
      <c r="B47" s="15"/>
      <c r="C47" s="17"/>
      <c r="D47" s="17"/>
      <c r="E47" s="14"/>
      <c r="F47" s="66" t="s">
        <v>174</v>
      </c>
      <c r="G47" s="67"/>
      <c r="H47" s="67"/>
      <c r="I47" s="68"/>
      <c r="J47" s="49">
        <f t="shared" ref="J47:Q47" si="7">SUM(J48:J49)</f>
        <v>15</v>
      </c>
      <c r="K47" s="49">
        <f t="shared" si="7"/>
        <v>0</v>
      </c>
      <c r="L47" s="49">
        <f t="shared" si="7"/>
        <v>15</v>
      </c>
      <c r="M47" s="49">
        <f t="shared" si="7"/>
        <v>0</v>
      </c>
      <c r="N47" s="49">
        <f t="shared" si="7"/>
        <v>0</v>
      </c>
      <c r="O47" s="49">
        <f t="shared" si="7"/>
        <v>0</v>
      </c>
      <c r="P47" s="49">
        <f t="shared" si="7"/>
        <v>0</v>
      </c>
      <c r="Q47" s="49">
        <f t="shared" si="7"/>
        <v>15</v>
      </c>
      <c r="R47" s="44">
        <f t="shared" si="1"/>
        <v>1</v>
      </c>
      <c r="S47" s="21"/>
    </row>
    <row r="48" spans="1:19" ht="67.5" customHeight="1">
      <c r="A48" s="9">
        <v>33</v>
      </c>
      <c r="B48" s="15" t="s">
        <v>19</v>
      </c>
      <c r="C48" s="17" t="s">
        <v>127</v>
      </c>
      <c r="D48" s="17" t="s">
        <v>189</v>
      </c>
      <c r="E48" s="14" t="s">
        <v>120</v>
      </c>
      <c r="F48" s="14" t="s">
        <v>121</v>
      </c>
      <c r="G48" s="14" t="s">
        <v>121</v>
      </c>
      <c r="H48" s="34" t="s">
        <v>128</v>
      </c>
      <c r="I48" s="34" t="s">
        <v>129</v>
      </c>
      <c r="J48" s="32">
        <v>10</v>
      </c>
      <c r="K48" s="32"/>
      <c r="L48" s="32">
        <v>10</v>
      </c>
      <c r="M48" s="12"/>
      <c r="N48" s="12"/>
      <c r="O48" s="36">
        <v>0</v>
      </c>
      <c r="P48" s="36">
        <v>0</v>
      </c>
      <c r="Q48" s="32">
        <v>10</v>
      </c>
      <c r="R48" s="31">
        <f t="shared" si="1"/>
        <v>1</v>
      </c>
      <c r="S48" s="21" t="s">
        <v>198</v>
      </c>
    </row>
    <row r="49" spans="1:19" ht="58.5" customHeight="1">
      <c r="A49" s="9">
        <v>34</v>
      </c>
      <c r="B49" s="15" t="s">
        <v>19</v>
      </c>
      <c r="C49" s="17" t="s">
        <v>122</v>
      </c>
      <c r="D49" s="17" t="s">
        <v>123</v>
      </c>
      <c r="E49" s="14" t="s">
        <v>120</v>
      </c>
      <c r="F49" s="14" t="s">
        <v>121</v>
      </c>
      <c r="G49" s="14" t="s">
        <v>121</v>
      </c>
      <c r="H49" s="26" t="s">
        <v>124</v>
      </c>
      <c r="I49" s="26" t="s">
        <v>125</v>
      </c>
      <c r="J49" s="32">
        <v>5</v>
      </c>
      <c r="K49" s="32"/>
      <c r="L49" s="32">
        <v>5</v>
      </c>
      <c r="M49" s="12"/>
      <c r="N49" s="12"/>
      <c r="O49" s="36">
        <v>0</v>
      </c>
      <c r="P49" s="36">
        <v>0</v>
      </c>
      <c r="Q49" s="32">
        <v>5</v>
      </c>
      <c r="R49" s="31">
        <f t="shared" si="1"/>
        <v>1</v>
      </c>
      <c r="S49" s="21" t="s">
        <v>198</v>
      </c>
    </row>
    <row r="50" spans="1:19" ht="38.25" customHeight="1">
      <c r="A50" s="69" t="s">
        <v>172</v>
      </c>
      <c r="B50" s="70"/>
      <c r="C50" s="70"/>
      <c r="D50" s="70"/>
      <c r="E50" s="53"/>
      <c r="F50" s="66" t="s">
        <v>174</v>
      </c>
      <c r="G50" s="67"/>
      <c r="H50" s="67"/>
      <c r="I50" s="68"/>
      <c r="J50" s="49">
        <f t="shared" ref="J50:Q50" si="8">SUM(J51:J52)</f>
        <v>299.2</v>
      </c>
      <c r="K50" s="49">
        <f t="shared" si="8"/>
        <v>0</v>
      </c>
      <c r="L50" s="49">
        <f t="shared" si="8"/>
        <v>0</v>
      </c>
      <c r="M50" s="49">
        <f t="shared" si="8"/>
        <v>299.2</v>
      </c>
      <c r="N50" s="49">
        <f t="shared" si="8"/>
        <v>0</v>
      </c>
      <c r="O50" s="49">
        <f t="shared" si="8"/>
        <v>0</v>
      </c>
      <c r="P50" s="49">
        <f t="shared" si="8"/>
        <v>0</v>
      </c>
      <c r="Q50" s="49">
        <f t="shared" si="8"/>
        <v>299.2</v>
      </c>
      <c r="R50" s="44">
        <f t="shared" si="1"/>
        <v>1</v>
      </c>
      <c r="S50" s="21"/>
    </row>
    <row r="51" spans="1:19" ht="39" customHeight="1">
      <c r="A51" s="9">
        <v>35</v>
      </c>
      <c r="B51" s="15" t="s">
        <v>19</v>
      </c>
      <c r="C51" s="16" t="s">
        <v>132</v>
      </c>
      <c r="D51" s="16" t="s">
        <v>133</v>
      </c>
      <c r="E51" s="15" t="s">
        <v>94</v>
      </c>
      <c r="F51" s="14" t="s">
        <v>134</v>
      </c>
      <c r="G51" s="14" t="s">
        <v>134</v>
      </c>
      <c r="H51" s="26" t="s">
        <v>135</v>
      </c>
      <c r="I51" s="26" t="s">
        <v>135</v>
      </c>
      <c r="J51" s="11">
        <v>46.2</v>
      </c>
      <c r="K51" s="11"/>
      <c r="L51" s="35"/>
      <c r="M51" s="11">
        <v>46.2</v>
      </c>
      <c r="N51" s="11"/>
      <c r="O51" s="36">
        <v>0</v>
      </c>
      <c r="P51" s="36">
        <v>0</v>
      </c>
      <c r="Q51" s="37">
        <v>46.2</v>
      </c>
      <c r="R51" s="31">
        <f t="shared" si="1"/>
        <v>1</v>
      </c>
      <c r="S51" s="13" t="s">
        <v>192</v>
      </c>
    </row>
    <row r="52" spans="1:19" ht="39" customHeight="1">
      <c r="A52" s="9">
        <v>36</v>
      </c>
      <c r="B52" s="15" t="s">
        <v>19</v>
      </c>
      <c r="C52" s="16" t="s">
        <v>154</v>
      </c>
      <c r="D52" s="16" t="s">
        <v>155</v>
      </c>
      <c r="E52" s="15" t="s">
        <v>94</v>
      </c>
      <c r="F52" s="14" t="s">
        <v>134</v>
      </c>
      <c r="G52" s="14" t="s">
        <v>134</v>
      </c>
      <c r="H52" s="26" t="s">
        <v>156</v>
      </c>
      <c r="I52" s="26" t="s">
        <v>156</v>
      </c>
      <c r="J52" s="11">
        <v>253</v>
      </c>
      <c r="K52" s="11"/>
      <c r="L52" s="35"/>
      <c r="M52" s="11">
        <v>253</v>
      </c>
      <c r="N52" s="11"/>
      <c r="O52" s="36">
        <v>0</v>
      </c>
      <c r="P52" s="36">
        <v>0</v>
      </c>
      <c r="Q52" s="11">
        <v>253</v>
      </c>
      <c r="R52" s="31">
        <f t="shared" si="1"/>
        <v>1</v>
      </c>
      <c r="S52" s="13" t="s">
        <v>192</v>
      </c>
    </row>
    <row r="53" spans="1:19" ht="39" customHeight="1">
      <c r="A53" s="69" t="s">
        <v>173</v>
      </c>
      <c r="B53" s="70"/>
      <c r="C53" s="70"/>
      <c r="D53" s="70"/>
      <c r="E53" s="53"/>
      <c r="F53" s="66" t="s">
        <v>174</v>
      </c>
      <c r="G53" s="67"/>
      <c r="H53" s="67"/>
      <c r="I53" s="68"/>
      <c r="J53" s="43">
        <f t="shared" ref="J53:Q53" si="9">SUM(J54:J60)</f>
        <v>196.77999999999997</v>
      </c>
      <c r="K53" s="43">
        <f t="shared" si="9"/>
        <v>0</v>
      </c>
      <c r="L53" s="43">
        <f t="shared" si="9"/>
        <v>0</v>
      </c>
      <c r="M53" s="43">
        <f t="shared" si="9"/>
        <v>0</v>
      </c>
      <c r="N53" s="43">
        <f t="shared" si="9"/>
        <v>196.77999999999997</v>
      </c>
      <c r="O53" s="52">
        <f t="shared" si="9"/>
        <v>0</v>
      </c>
      <c r="P53" s="52">
        <f t="shared" si="9"/>
        <v>0</v>
      </c>
      <c r="Q53" s="52">
        <f t="shared" si="9"/>
        <v>0</v>
      </c>
      <c r="R53" s="44">
        <f t="shared" si="1"/>
        <v>0</v>
      </c>
      <c r="S53" s="13"/>
    </row>
    <row r="54" spans="1:19" ht="69.75" customHeight="1">
      <c r="A54" s="9">
        <v>37</v>
      </c>
      <c r="B54" s="15" t="s">
        <v>19</v>
      </c>
      <c r="C54" s="28" t="s">
        <v>139</v>
      </c>
      <c r="D54" s="29" t="s">
        <v>140</v>
      </c>
      <c r="E54" s="15" t="s">
        <v>136</v>
      </c>
      <c r="F54" s="15" t="s">
        <v>137</v>
      </c>
      <c r="G54" s="14" t="s">
        <v>138</v>
      </c>
      <c r="H54" s="26" t="s">
        <v>141</v>
      </c>
      <c r="I54" s="26" t="s">
        <v>142</v>
      </c>
      <c r="J54" s="11">
        <v>132</v>
      </c>
      <c r="K54" s="11"/>
      <c r="L54" s="35"/>
      <c r="M54" s="11"/>
      <c r="N54" s="11">
        <v>132</v>
      </c>
      <c r="O54" s="21"/>
      <c r="P54" s="12"/>
      <c r="Q54" s="12"/>
      <c r="R54" s="31">
        <f t="shared" si="1"/>
        <v>0</v>
      </c>
      <c r="S54" s="13" t="s">
        <v>192</v>
      </c>
    </row>
    <row r="55" spans="1:19" ht="53.25" customHeight="1">
      <c r="A55" s="9">
        <v>38</v>
      </c>
      <c r="B55" s="15" t="s">
        <v>19</v>
      </c>
      <c r="C55" s="28" t="s">
        <v>143</v>
      </c>
      <c r="D55" s="30" t="s">
        <v>144</v>
      </c>
      <c r="E55" s="15" t="s">
        <v>136</v>
      </c>
      <c r="F55" s="15" t="s">
        <v>137</v>
      </c>
      <c r="G55" s="14" t="s">
        <v>138</v>
      </c>
      <c r="H55" s="26" t="s">
        <v>145</v>
      </c>
      <c r="I55" s="26" t="s">
        <v>146</v>
      </c>
      <c r="J55" s="11">
        <v>3.09</v>
      </c>
      <c r="K55" s="11"/>
      <c r="L55" s="35"/>
      <c r="M55" s="11"/>
      <c r="N55" s="11">
        <v>3.09</v>
      </c>
      <c r="O55" s="21"/>
      <c r="P55" s="12"/>
      <c r="Q55" s="12"/>
      <c r="R55" s="31">
        <f t="shared" si="1"/>
        <v>0</v>
      </c>
      <c r="S55" s="13" t="s">
        <v>192</v>
      </c>
    </row>
    <row r="56" spans="1:19" ht="53.25" customHeight="1">
      <c r="A56" s="9">
        <v>39</v>
      </c>
      <c r="B56" s="15" t="s">
        <v>19</v>
      </c>
      <c r="C56" s="28" t="s">
        <v>143</v>
      </c>
      <c r="D56" s="30" t="s">
        <v>147</v>
      </c>
      <c r="E56" s="15" t="s">
        <v>136</v>
      </c>
      <c r="F56" s="15" t="s">
        <v>137</v>
      </c>
      <c r="G56" s="15" t="s">
        <v>137</v>
      </c>
      <c r="H56" s="26" t="s">
        <v>145</v>
      </c>
      <c r="I56" s="26" t="s">
        <v>146</v>
      </c>
      <c r="J56" s="11">
        <v>35</v>
      </c>
      <c r="K56" s="11"/>
      <c r="L56" s="35"/>
      <c r="M56" s="11"/>
      <c r="N56" s="11">
        <v>35</v>
      </c>
      <c r="O56" s="21"/>
      <c r="P56" s="12"/>
      <c r="Q56" s="12"/>
      <c r="R56" s="31">
        <f t="shared" si="1"/>
        <v>0</v>
      </c>
      <c r="S56" s="13" t="s">
        <v>192</v>
      </c>
    </row>
    <row r="57" spans="1:19" ht="53.25" customHeight="1">
      <c r="A57" s="9">
        <v>40</v>
      </c>
      <c r="B57" s="15" t="s">
        <v>19</v>
      </c>
      <c r="C57" s="28" t="s">
        <v>143</v>
      </c>
      <c r="D57" s="30" t="s">
        <v>148</v>
      </c>
      <c r="E57" s="15" t="s">
        <v>136</v>
      </c>
      <c r="F57" s="15" t="s">
        <v>137</v>
      </c>
      <c r="G57" s="14" t="s">
        <v>149</v>
      </c>
      <c r="H57" s="26" t="s">
        <v>145</v>
      </c>
      <c r="I57" s="26" t="s">
        <v>146</v>
      </c>
      <c r="J57" s="11">
        <v>6.89</v>
      </c>
      <c r="K57" s="11"/>
      <c r="L57" s="35"/>
      <c r="M57" s="11"/>
      <c r="N57" s="11">
        <v>6.89</v>
      </c>
      <c r="O57" s="21"/>
      <c r="P57" s="12"/>
      <c r="Q57" s="12"/>
      <c r="R57" s="31">
        <f t="shared" si="1"/>
        <v>0</v>
      </c>
      <c r="S57" s="13" t="s">
        <v>192</v>
      </c>
    </row>
    <row r="58" spans="1:19" ht="53.25" customHeight="1">
      <c r="A58" s="9">
        <v>41</v>
      </c>
      <c r="B58" s="15" t="s">
        <v>19</v>
      </c>
      <c r="C58" s="28" t="s">
        <v>143</v>
      </c>
      <c r="D58" s="30" t="s">
        <v>150</v>
      </c>
      <c r="E58" s="15" t="s">
        <v>136</v>
      </c>
      <c r="F58" s="15" t="s">
        <v>137</v>
      </c>
      <c r="G58" s="14" t="s">
        <v>149</v>
      </c>
      <c r="H58" s="26" t="s">
        <v>145</v>
      </c>
      <c r="I58" s="26" t="s">
        <v>146</v>
      </c>
      <c r="J58" s="11">
        <v>6.6</v>
      </c>
      <c r="K58" s="11"/>
      <c r="L58" s="35"/>
      <c r="M58" s="11"/>
      <c r="N58" s="11">
        <v>6.6</v>
      </c>
      <c r="O58" s="21"/>
      <c r="P58" s="12"/>
      <c r="Q58" s="12"/>
      <c r="R58" s="31">
        <f t="shared" si="1"/>
        <v>0</v>
      </c>
      <c r="S58" s="13" t="s">
        <v>192</v>
      </c>
    </row>
    <row r="59" spans="1:19" ht="53.25" customHeight="1">
      <c r="A59" s="9">
        <v>42</v>
      </c>
      <c r="B59" s="15" t="s">
        <v>19</v>
      </c>
      <c r="C59" s="28" t="s">
        <v>143</v>
      </c>
      <c r="D59" s="30" t="s">
        <v>151</v>
      </c>
      <c r="E59" s="15" t="s">
        <v>136</v>
      </c>
      <c r="F59" s="15" t="s">
        <v>137</v>
      </c>
      <c r="G59" s="14" t="s">
        <v>152</v>
      </c>
      <c r="H59" s="26" t="s">
        <v>145</v>
      </c>
      <c r="I59" s="26" t="s">
        <v>146</v>
      </c>
      <c r="J59" s="11">
        <v>6.6</v>
      </c>
      <c r="K59" s="11"/>
      <c r="L59" s="35"/>
      <c r="M59" s="11"/>
      <c r="N59" s="11">
        <v>6.6</v>
      </c>
      <c r="O59" s="21"/>
      <c r="P59" s="12"/>
      <c r="Q59" s="12"/>
      <c r="R59" s="31">
        <f t="shared" si="1"/>
        <v>0</v>
      </c>
      <c r="S59" s="13" t="s">
        <v>192</v>
      </c>
    </row>
    <row r="60" spans="1:19" ht="53.25" customHeight="1">
      <c r="A60" s="9">
        <v>43</v>
      </c>
      <c r="B60" s="15" t="s">
        <v>19</v>
      </c>
      <c r="C60" s="28" t="s">
        <v>143</v>
      </c>
      <c r="D60" s="30" t="s">
        <v>153</v>
      </c>
      <c r="E60" s="15" t="s">
        <v>136</v>
      </c>
      <c r="F60" s="15" t="s">
        <v>137</v>
      </c>
      <c r="G60" s="14" t="s">
        <v>152</v>
      </c>
      <c r="H60" s="26" t="s">
        <v>145</v>
      </c>
      <c r="I60" s="26" t="s">
        <v>146</v>
      </c>
      <c r="J60" s="11">
        <v>6.6</v>
      </c>
      <c r="K60" s="11"/>
      <c r="L60" s="35"/>
      <c r="M60" s="11"/>
      <c r="N60" s="11">
        <v>6.6</v>
      </c>
      <c r="O60" s="21"/>
      <c r="P60" s="12"/>
      <c r="Q60" s="12"/>
      <c r="R60" s="31">
        <f t="shared" si="1"/>
        <v>0</v>
      </c>
      <c r="S60" s="13" t="s">
        <v>192</v>
      </c>
    </row>
    <row r="64" spans="1:1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sheetData>
  <autoFilter ref="A5:N27"/>
  <mergeCells count="42">
    <mergeCell ref="A1:S1"/>
    <mergeCell ref="A32:D32"/>
    <mergeCell ref="F32:I32"/>
    <mergeCell ref="A39:D39"/>
    <mergeCell ref="F39:I39"/>
    <mergeCell ref="A6:I6"/>
    <mergeCell ref="A34:D34"/>
    <mergeCell ref="F34:I34"/>
    <mergeCell ref="J3:N3"/>
    <mergeCell ref="S3:S5"/>
    <mergeCell ref="J4:J5"/>
    <mergeCell ref="K4:K5"/>
    <mergeCell ref="L4:L5"/>
    <mergeCell ref="M4:M5"/>
    <mergeCell ref="N4:N5"/>
    <mergeCell ref="O4:O5"/>
    <mergeCell ref="F43:I43"/>
    <mergeCell ref="H44:H45"/>
    <mergeCell ref="I44:I45"/>
    <mergeCell ref="A36:D36"/>
    <mergeCell ref="F36:I36"/>
    <mergeCell ref="F47:I47"/>
    <mergeCell ref="A50:D50"/>
    <mergeCell ref="F50:I50"/>
    <mergeCell ref="A53:D53"/>
    <mergeCell ref="F53:I53"/>
    <mergeCell ref="P4:P5"/>
    <mergeCell ref="Q4:Q5"/>
    <mergeCell ref="O3:R3"/>
    <mergeCell ref="R4:R5"/>
    <mergeCell ref="D7:I7"/>
    <mergeCell ref="D28:I28"/>
    <mergeCell ref="A28:C28"/>
    <mergeCell ref="A3:A5"/>
    <mergeCell ref="B3:B5"/>
    <mergeCell ref="C3:C5"/>
    <mergeCell ref="D3:D5"/>
    <mergeCell ref="E3:E5"/>
    <mergeCell ref="F3:F5"/>
    <mergeCell ref="G3:G5"/>
    <mergeCell ref="H3:H5"/>
    <mergeCell ref="I3:I5"/>
  </mergeCells>
  <phoneticPr fontId="3" type="noConversion"/>
  <pageMargins left="0.82677165354330717" right="0.23622047244094491" top="0.74803149606299213" bottom="0.74803149606299213" header="0.31496062992125984" footer="0.31496062992125984"/>
  <pageSetup paperSize="8" scale="84" fitToHeight="0"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汇总分配方案</vt:lpstr>
      <vt:lpstr>汇总分配方案!Print_Titles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李嘉炽</dc:creator>
  <cp:lastModifiedBy>冯小珊</cp:lastModifiedBy>
  <cp:lastPrinted>2021-05-14T01:10:17Z</cp:lastPrinted>
  <dcterms:created xsi:type="dcterms:W3CDTF">2021-04-13T03:04:07Z</dcterms:created>
  <dcterms:modified xsi:type="dcterms:W3CDTF">2021-05-14T01:10:51Z</dcterms:modified>
</cp:coreProperties>
</file>