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11625"/>
  </bookViews>
  <sheets>
    <sheet name="附表1-义务教育公用经费" sheetId="1" r:id="rId1"/>
  </sheets>
  <definedNames>
    <definedName name="_xlnm._FilterDatabase" localSheetId="0" hidden="1">'附表1-义务教育公用经费'!$A$7:$IQ$8</definedName>
    <definedName name="_xlnm.Print_Area" localSheetId="0">'附表1-义务教育公用经费'!$A$1:$AE$8</definedName>
    <definedName name="_xlnm.Print_Titles" localSheetId="0">'附表1-义务教育公用经费'!$3:$7</definedName>
  </definedNames>
  <calcPr calcId="144525"/>
</workbook>
</file>

<file path=xl/calcChain.xml><?xml version="1.0" encoding="utf-8"?>
<calcChain xmlns="http://schemas.openxmlformats.org/spreadsheetml/2006/main">
  <c r="K8" i="1" l="1"/>
  <c r="L8" i="1"/>
  <c r="M8" i="1"/>
  <c r="S8" i="1"/>
  <c r="T8" i="1"/>
  <c r="U8" i="1"/>
  <c r="V8" i="1"/>
  <c r="W8" i="1"/>
  <c r="X8" i="1"/>
  <c r="Y8" i="1"/>
  <c r="AG8" i="1"/>
</calcChain>
</file>

<file path=xl/sharedStrings.xml><?xml version="1.0" encoding="utf-8"?>
<sst xmlns="http://schemas.openxmlformats.org/spreadsheetml/2006/main" count="48" uniqueCount="34">
  <si>
    <t>附件2</t>
  </si>
  <si>
    <t>提前下达2022年城乡义务教育公用经费补助资金明细表</t>
  </si>
  <si>
    <t>地区</t>
  </si>
  <si>
    <t>地区编码</t>
  </si>
  <si>
    <t>城乡义务教育公用经费</t>
  </si>
  <si>
    <t>小规模小学和教学点公用经费补助资金</t>
  </si>
  <si>
    <t>义务教育随班就读公用经费补助金额（万元）</t>
  </si>
  <si>
    <t>应提前下达省财政2022年城乡义务教育公用经费补助金额（万元，含中央）</t>
  </si>
  <si>
    <r>
      <rPr>
        <sz val="11"/>
        <color rgb="FF000000"/>
        <rFont val="宋体"/>
        <family val="3"/>
        <charset val="134"/>
      </rPr>
      <t xml:space="preserve">应抵扣以前年度待清算资金
</t>
    </r>
    <r>
      <rPr>
        <sz val="11"/>
        <rFont val="宋体"/>
        <family val="3"/>
        <charset val="134"/>
      </rPr>
      <t>（粤财科教[2020]267号）</t>
    </r>
  </si>
  <si>
    <t>本次实际下达
（万元）</t>
  </si>
  <si>
    <t>待抵扣金额</t>
  </si>
  <si>
    <t>备注</t>
  </si>
  <si>
    <t>2020年城乡义务教育学校在校生（人）</t>
  </si>
  <si>
    <t>补助标准
（元/人）</t>
  </si>
  <si>
    <t>省财政分担比例</t>
  </si>
  <si>
    <t>应提前下达2022年城乡义务教育公用经费总额（万元）（按2020年学生人数）</t>
  </si>
  <si>
    <t>2020年不足100人的小规模小学及小学教学点个数（个）</t>
  </si>
  <si>
    <t>2020年不足100人的小规模小学及小学教学点在校生实有人数（人）</t>
  </si>
  <si>
    <t>资金安排差额人数（人）</t>
  </si>
  <si>
    <t>应提前下达2022年小规模小学和教学点公用经费补助资金总额（万元）（按2020年学生人数）</t>
  </si>
  <si>
    <t>合计</t>
  </si>
  <si>
    <t>小学</t>
  </si>
  <si>
    <t>初中</t>
  </si>
  <si>
    <t>其中：省财政（含中央）分担</t>
  </si>
  <si>
    <t>市县分担</t>
  </si>
  <si>
    <t>总计</t>
  </si>
  <si>
    <r>
      <rPr>
        <sz val="12"/>
        <rFont val="MS Gothic"/>
        <family val="3"/>
        <charset val="128"/>
      </rPr>
      <t>其中：中央</t>
    </r>
    <r>
      <rPr>
        <sz val="12"/>
        <rFont val="宋体"/>
        <family val="3"/>
        <charset val="134"/>
      </rPr>
      <t>资</t>
    </r>
    <r>
      <rPr>
        <sz val="12"/>
        <rFont val="MS Gothic"/>
        <family val="3"/>
        <charset val="128"/>
      </rPr>
      <t>金</t>
    </r>
  </si>
  <si>
    <r>
      <rPr>
        <sz val="12"/>
        <rFont val="MS Gothic"/>
        <family val="3"/>
        <charset val="128"/>
      </rPr>
      <t>其中：省</t>
    </r>
    <r>
      <rPr>
        <sz val="12"/>
        <rFont val="宋体"/>
        <family val="3"/>
        <charset val="134"/>
      </rPr>
      <t>级资</t>
    </r>
    <r>
      <rPr>
        <sz val="12"/>
        <rFont val="MS Gothic"/>
        <family val="3"/>
        <charset val="128"/>
      </rPr>
      <t>金</t>
    </r>
  </si>
  <si>
    <t>小计</t>
  </si>
  <si>
    <t>其中：随班就读人数</t>
  </si>
  <si>
    <t>列序号</t>
  </si>
  <si>
    <t>22（取小数点2位）</t>
  </si>
  <si>
    <t>鹤山市</t>
  </si>
  <si>
    <t>440784000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</si>
</sst>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0_ "/>
  </numFmts>
  <fonts count="1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宋体"/>
      <family val="3"/>
      <charset val="134"/>
      <scheme val="major"/>
    </font>
    <font>
      <sz val="20"/>
      <name val="方正小标宋简体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ajor"/>
    </font>
    <font>
      <sz val="12"/>
      <name val="MS Gothic"/>
      <family val="3"/>
      <charset val="128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1" applyFill="1" applyAlignment="1">
      <alignment horizontal="center" vertical="center" wrapText="1"/>
    </xf>
    <xf numFmtId="0" fontId="2" fillId="0" borderId="0" xfId="1" applyFill="1" applyAlignment="1">
      <alignment horizontal="center" vertical="center"/>
    </xf>
    <xf numFmtId="178" fontId="1" fillId="0" borderId="0" xfId="0" applyNumberFormat="1" applyFont="1" applyFill="1" applyAlignment="1">
      <alignment horizontal="right" vertical="center"/>
    </xf>
    <xf numFmtId="178" fontId="2" fillId="0" borderId="0" xfId="1" applyNumberFormat="1" applyFill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right" vertical="center"/>
    </xf>
    <xf numFmtId="178" fontId="2" fillId="0" borderId="3" xfId="1" applyNumberFormat="1" applyFill="1" applyBorder="1" applyAlignment="1">
      <alignment horizontal="right" vertical="center"/>
    </xf>
    <xf numFmtId="9" fontId="2" fillId="0" borderId="3" xfId="1" applyNumberFormat="1" applyFill="1" applyBorder="1" applyAlignment="1">
      <alignment horizontal="right" vertical="center"/>
    </xf>
    <xf numFmtId="9" fontId="1" fillId="0" borderId="3" xfId="0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0" fontId="2" fillId="0" borderId="3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9" fillId="0" borderId="10" xfId="1" applyNumberFormat="1" applyFont="1" applyFill="1" applyBorder="1" applyAlignment="1">
      <alignment horizontal="center" vertical="center" wrapText="1"/>
    </xf>
    <xf numFmtId="176" fontId="9" fillId="0" borderId="0" xfId="1" applyNumberFormat="1" applyFont="1" applyFill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11" fillId="0" borderId="0" xfId="1" applyNumberFormat="1" applyFont="1" applyFill="1" applyAlignment="1">
      <alignment horizontal="center" vertical="center" wrapText="1"/>
    </xf>
    <xf numFmtId="176" fontId="2" fillId="0" borderId="0" xfId="1" applyNumberFormat="1" applyFill="1" applyAlignment="1">
      <alignment horizontal="center" vertical="center" wrapText="1"/>
    </xf>
    <xf numFmtId="176" fontId="1" fillId="0" borderId="3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horizontal="center" vertical="center" wrapText="1"/>
    </xf>
    <xf numFmtId="178" fontId="6" fillId="0" borderId="10" xfId="0" applyNumberFormat="1" applyFont="1" applyFill="1" applyBorder="1" applyAlignment="1">
      <alignment horizontal="center" vertical="center" wrapText="1"/>
    </xf>
    <xf numFmtId="178" fontId="6" fillId="0" borderId="11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 wrapText="1"/>
    </xf>
    <xf numFmtId="178" fontId="6" fillId="0" borderId="13" xfId="0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2" fillId="0" borderId="13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1" fillId="0" borderId="8" xfId="1" applyNumberFormat="1" applyFont="1" applyFill="1" applyBorder="1" applyAlignment="1">
      <alignment horizontal="center" vertical="center" wrapText="1"/>
    </xf>
    <xf numFmtId="0" fontId="9" fillId="0" borderId="11" xfId="1" applyNumberFormat="1" applyFont="1" applyFill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horizontal="center" vertical="center" wrapText="1"/>
    </xf>
    <xf numFmtId="0" fontId="9" fillId="0" borderId="14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8" xfId="0" applyNumberFormat="1" applyFont="1" applyFill="1" applyBorder="1" applyAlignment="1">
      <alignment horizontal="center" vertical="center" wrapText="1"/>
    </xf>
    <xf numFmtId="178" fontId="2" fillId="0" borderId="2" xfId="1" applyNumberFormat="1" applyFont="1" applyFill="1" applyBorder="1" applyAlignment="1">
      <alignment horizontal="center" vertical="center" wrapText="1"/>
    </xf>
    <xf numFmtId="178" fontId="2" fillId="0" borderId="4" xfId="1" applyNumberFormat="1" applyFont="1" applyFill="1" applyBorder="1" applyAlignment="1">
      <alignment horizontal="center" vertical="center" wrapText="1"/>
    </xf>
    <xf numFmtId="178" fontId="2" fillId="0" borderId="8" xfId="1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78" fontId="2" fillId="0" borderId="7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</cellXfs>
  <cellStyles count="2">
    <cellStyle name="常规" xfId="0" builtinId="0"/>
    <cellStyle name="常规_2012年全省义务教育在校生数情况表(报省财政厅）" xfId="1"/>
  </cellStyles>
  <dxfs count="0"/>
  <tableStyles count="0" defaultTableStyle="TableStyleMedium2" defaultPivotStyle="PivotStyleLight16"/>
  <colors>
    <mruColors>
      <color rgb="FFFCE4D6"/>
      <color rgb="FF8EA9DB"/>
      <color rgb="FF99CCFF"/>
      <color rgb="FFC65911"/>
      <color rgb="FF9BC2E6"/>
      <color rgb="FFC6E0B4"/>
      <color rgb="FFB2B2B2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Q8"/>
  <sheetViews>
    <sheetView tabSelected="1" workbookViewId="0">
      <pane xSplit="1" topLeftCell="B1" activePane="topRight" state="frozen"/>
      <selection pane="topRight" activeCell="H13" sqref="H13"/>
    </sheetView>
  </sheetViews>
  <sheetFormatPr defaultColWidth="9" defaultRowHeight="14.25"/>
  <cols>
    <col min="1" max="1" width="21.75" style="4" customWidth="1"/>
    <col min="2" max="2" width="12.375" style="4" customWidth="1"/>
    <col min="3" max="3" width="12.375" style="5" customWidth="1"/>
    <col min="4" max="4" width="12.625" style="5" customWidth="1"/>
    <col min="5" max="5" width="10.375" style="5" customWidth="1"/>
    <col min="6" max="6" width="12.625" style="5" customWidth="1"/>
    <col min="7" max="7" width="9.375" style="5" customWidth="1"/>
    <col min="8" max="9" width="9.375" style="6" customWidth="1"/>
    <col min="10" max="10" width="7.875" style="6" customWidth="1"/>
    <col min="11" max="11" width="12" style="7" customWidth="1"/>
    <col min="12" max="12" width="12.625" style="5" customWidth="1"/>
    <col min="13" max="13" width="11.25" style="5" customWidth="1"/>
    <col min="14" max="14" width="11.375" style="5" customWidth="1"/>
    <col min="15" max="15" width="16.375" style="5" customWidth="1"/>
    <col min="16" max="16" width="11.875" style="5" customWidth="1"/>
    <col min="17" max="17" width="9.375" style="5" customWidth="1"/>
    <col min="18" max="18" width="11.875" style="5" customWidth="1"/>
    <col min="19" max="19" width="10.375" style="7" customWidth="1"/>
    <col min="20" max="20" width="11.875" style="5" customWidth="1"/>
    <col min="21" max="21" width="9.375" style="5" customWidth="1"/>
    <col min="22" max="22" width="9.375" style="8" customWidth="1"/>
    <col min="23" max="23" width="11.875" style="5" customWidth="1"/>
    <col min="24" max="24" width="15" style="5" customWidth="1"/>
    <col min="25" max="25" width="13.375" style="5" customWidth="1"/>
    <col min="26" max="26" width="11.625" style="9" customWidth="1"/>
    <col min="27" max="27" width="13.375" style="9" customWidth="1"/>
    <col min="28" max="28" width="15.25" style="9" customWidth="1"/>
    <col min="29" max="29" width="16.25" style="9" customWidth="1"/>
    <col min="30" max="30" width="7.375" style="9" customWidth="1"/>
    <col min="31" max="31" width="7.25" style="10" customWidth="1"/>
    <col min="32" max="32" width="9" style="9" customWidth="1"/>
    <col min="33" max="33" width="11.625" style="11" hidden="1" customWidth="1"/>
    <col min="34" max="251" width="9" style="9"/>
  </cols>
  <sheetData>
    <row r="1" spans="1:250" ht="27.95" customHeight="1">
      <c r="A1" s="12" t="s">
        <v>0</v>
      </c>
    </row>
    <row r="2" spans="1:250" s="1" customFormat="1" ht="51.75" customHeight="1">
      <c r="A2" s="69" t="s">
        <v>1</v>
      </c>
      <c r="B2" s="69"/>
      <c r="C2" s="70"/>
      <c r="D2" s="70"/>
      <c r="E2" s="70"/>
      <c r="F2" s="70"/>
      <c r="G2" s="70"/>
      <c r="H2" s="70"/>
      <c r="I2" s="70"/>
      <c r="J2" s="70"/>
      <c r="K2" s="71"/>
      <c r="L2" s="70"/>
      <c r="M2" s="70"/>
      <c r="N2" s="70"/>
      <c r="O2" s="70"/>
      <c r="P2" s="70"/>
      <c r="Q2" s="70"/>
      <c r="R2" s="70"/>
      <c r="S2" s="71"/>
      <c r="T2" s="70"/>
      <c r="U2" s="70"/>
      <c r="V2" s="72"/>
      <c r="W2" s="70"/>
      <c r="X2" s="70"/>
      <c r="Y2" s="70"/>
      <c r="Z2" s="69"/>
      <c r="AA2" s="69"/>
      <c r="AB2" s="69"/>
      <c r="AC2" s="69"/>
      <c r="AD2" s="69"/>
      <c r="AE2" s="73"/>
      <c r="AF2" s="21"/>
      <c r="AG2" s="27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</row>
    <row r="3" spans="1:250" s="2" customFormat="1" ht="35.1" customHeight="1">
      <c r="A3" s="66" t="s">
        <v>2</v>
      </c>
      <c r="B3" s="66" t="s">
        <v>3</v>
      </c>
      <c r="C3" s="74" t="s">
        <v>4</v>
      </c>
      <c r="D3" s="74"/>
      <c r="E3" s="74"/>
      <c r="F3" s="74"/>
      <c r="G3" s="74"/>
      <c r="H3" s="74"/>
      <c r="I3" s="74"/>
      <c r="J3" s="74"/>
      <c r="K3" s="75"/>
      <c r="L3" s="74"/>
      <c r="M3" s="74"/>
      <c r="N3" s="74" t="s">
        <v>5</v>
      </c>
      <c r="O3" s="74"/>
      <c r="P3" s="74"/>
      <c r="Q3" s="74"/>
      <c r="R3" s="74"/>
      <c r="S3" s="75"/>
      <c r="T3" s="74"/>
      <c r="U3" s="74"/>
      <c r="V3" s="34" t="s">
        <v>6</v>
      </c>
      <c r="W3" s="35"/>
      <c r="X3" s="36"/>
      <c r="Y3" s="81" t="s">
        <v>7</v>
      </c>
      <c r="Z3" s="84" t="s">
        <v>8</v>
      </c>
      <c r="AA3" s="40" t="s">
        <v>9</v>
      </c>
      <c r="AB3" s="41"/>
      <c r="AC3" s="42"/>
      <c r="AD3" s="50" t="s">
        <v>10</v>
      </c>
      <c r="AE3" s="53" t="s">
        <v>11</v>
      </c>
      <c r="AF3" s="4"/>
      <c r="AG3" s="28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</row>
    <row r="4" spans="1:250" s="2" customFormat="1" ht="39.950000000000003" customHeight="1">
      <c r="A4" s="67"/>
      <c r="B4" s="67"/>
      <c r="C4" s="64" t="s">
        <v>12</v>
      </c>
      <c r="D4" s="76"/>
      <c r="E4" s="76"/>
      <c r="F4" s="76"/>
      <c r="G4" s="65"/>
      <c r="H4" s="77" t="s">
        <v>13</v>
      </c>
      <c r="I4" s="77"/>
      <c r="J4" s="56" t="s">
        <v>14</v>
      </c>
      <c r="K4" s="78" t="s">
        <v>15</v>
      </c>
      <c r="L4" s="77"/>
      <c r="M4" s="77"/>
      <c r="N4" s="58" t="s">
        <v>16</v>
      </c>
      <c r="O4" s="58" t="s">
        <v>17</v>
      </c>
      <c r="P4" s="58" t="s">
        <v>18</v>
      </c>
      <c r="Q4" s="56" t="s">
        <v>13</v>
      </c>
      <c r="R4" s="56" t="s">
        <v>14</v>
      </c>
      <c r="S4" s="78" t="s">
        <v>19</v>
      </c>
      <c r="T4" s="77"/>
      <c r="U4" s="77"/>
      <c r="V4" s="37"/>
      <c r="W4" s="38"/>
      <c r="X4" s="39"/>
      <c r="Y4" s="82"/>
      <c r="Z4" s="85"/>
      <c r="AA4" s="43"/>
      <c r="AB4" s="44"/>
      <c r="AC4" s="45"/>
      <c r="AD4" s="51"/>
      <c r="AE4" s="54"/>
      <c r="AF4" s="4"/>
      <c r="AG4" s="29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</row>
    <row r="5" spans="1:250" s="3" customFormat="1" ht="36.950000000000003" customHeight="1">
      <c r="A5" s="67"/>
      <c r="B5" s="67"/>
      <c r="C5" s="56" t="s">
        <v>20</v>
      </c>
      <c r="D5" s="64" t="s">
        <v>21</v>
      </c>
      <c r="E5" s="65"/>
      <c r="F5" s="64" t="s">
        <v>22</v>
      </c>
      <c r="G5" s="65"/>
      <c r="H5" s="56" t="s">
        <v>21</v>
      </c>
      <c r="I5" s="56" t="s">
        <v>22</v>
      </c>
      <c r="J5" s="61"/>
      <c r="K5" s="62" t="s">
        <v>20</v>
      </c>
      <c r="L5" s="56" t="s">
        <v>23</v>
      </c>
      <c r="M5" s="56" t="s">
        <v>24</v>
      </c>
      <c r="N5" s="59"/>
      <c r="O5" s="59"/>
      <c r="P5" s="59"/>
      <c r="Q5" s="61"/>
      <c r="R5" s="61"/>
      <c r="S5" s="62" t="s">
        <v>20</v>
      </c>
      <c r="T5" s="56" t="s">
        <v>23</v>
      </c>
      <c r="U5" s="56" t="s">
        <v>24</v>
      </c>
      <c r="V5" s="79" t="s">
        <v>20</v>
      </c>
      <c r="W5" s="56" t="s">
        <v>23</v>
      </c>
      <c r="X5" s="56" t="s">
        <v>24</v>
      </c>
      <c r="Y5" s="82"/>
      <c r="Z5" s="85"/>
      <c r="AA5" s="46" t="s">
        <v>25</v>
      </c>
      <c r="AB5" s="48" t="s">
        <v>26</v>
      </c>
      <c r="AC5" s="48" t="s">
        <v>27</v>
      </c>
      <c r="AD5" s="51"/>
      <c r="AE5" s="54"/>
      <c r="AG5" s="30" t="s">
        <v>26</v>
      </c>
    </row>
    <row r="6" spans="1:250" s="3" customFormat="1" ht="32.1" customHeight="1">
      <c r="A6" s="68"/>
      <c r="B6" s="68"/>
      <c r="C6" s="57"/>
      <c r="D6" s="13" t="s">
        <v>28</v>
      </c>
      <c r="E6" s="13" t="s">
        <v>29</v>
      </c>
      <c r="F6" s="13" t="s">
        <v>28</v>
      </c>
      <c r="G6" s="13" t="s">
        <v>29</v>
      </c>
      <c r="H6" s="57"/>
      <c r="I6" s="57"/>
      <c r="J6" s="57"/>
      <c r="K6" s="63"/>
      <c r="L6" s="57"/>
      <c r="M6" s="57"/>
      <c r="N6" s="60"/>
      <c r="O6" s="60"/>
      <c r="P6" s="60"/>
      <c r="Q6" s="57"/>
      <c r="R6" s="57"/>
      <c r="S6" s="63"/>
      <c r="T6" s="57"/>
      <c r="U6" s="57"/>
      <c r="V6" s="80"/>
      <c r="W6" s="57"/>
      <c r="X6" s="57"/>
      <c r="Y6" s="83"/>
      <c r="Z6" s="86"/>
      <c r="AA6" s="47"/>
      <c r="AB6" s="49"/>
      <c r="AC6" s="49"/>
      <c r="AD6" s="52"/>
      <c r="AE6" s="55"/>
      <c r="AG6" s="31"/>
    </row>
    <row r="7" spans="1:250" s="3" customFormat="1" ht="51" customHeight="1">
      <c r="A7" s="14" t="s">
        <v>30</v>
      </c>
      <c r="B7" s="14"/>
      <c r="C7" s="15">
        <v>1</v>
      </c>
      <c r="D7" s="15">
        <v>2</v>
      </c>
      <c r="E7" s="15">
        <v>3</v>
      </c>
      <c r="F7" s="15">
        <v>4</v>
      </c>
      <c r="G7" s="15">
        <v>5</v>
      </c>
      <c r="H7" s="15">
        <v>6</v>
      </c>
      <c r="I7" s="15">
        <v>7</v>
      </c>
      <c r="J7" s="15">
        <v>8</v>
      </c>
      <c r="K7" s="15">
        <v>9</v>
      </c>
      <c r="L7" s="15">
        <v>10</v>
      </c>
      <c r="M7" s="15">
        <v>11</v>
      </c>
      <c r="N7" s="15">
        <v>12</v>
      </c>
      <c r="O7" s="15">
        <v>13</v>
      </c>
      <c r="P7" s="15">
        <v>14</v>
      </c>
      <c r="Q7" s="15">
        <v>15</v>
      </c>
      <c r="R7" s="15">
        <v>16</v>
      </c>
      <c r="S7" s="15">
        <v>17</v>
      </c>
      <c r="T7" s="15">
        <v>18</v>
      </c>
      <c r="U7" s="15">
        <v>19</v>
      </c>
      <c r="V7" s="15">
        <v>20</v>
      </c>
      <c r="W7" s="15">
        <v>21</v>
      </c>
      <c r="X7" s="15">
        <v>22</v>
      </c>
      <c r="Y7" s="15">
        <v>23</v>
      </c>
      <c r="Z7" s="15">
        <v>26</v>
      </c>
      <c r="AA7" s="15">
        <v>27</v>
      </c>
      <c r="AB7" s="15">
        <v>28</v>
      </c>
      <c r="AC7" s="15">
        <v>29</v>
      </c>
      <c r="AD7" s="3">
        <v>30</v>
      </c>
      <c r="AE7" s="22"/>
      <c r="AG7" s="32" t="s">
        <v>31</v>
      </c>
    </row>
    <row r="8" spans="1:250" ht="30" customHeight="1">
      <c r="A8" s="14" t="s">
        <v>32</v>
      </c>
      <c r="B8" s="16" t="s">
        <v>33</v>
      </c>
      <c r="C8" s="17">
        <v>58389</v>
      </c>
      <c r="D8" s="17">
        <v>41541</v>
      </c>
      <c r="E8" s="17">
        <v>68</v>
      </c>
      <c r="F8" s="17">
        <v>16848</v>
      </c>
      <c r="G8" s="17">
        <v>39</v>
      </c>
      <c r="H8" s="18">
        <v>1150</v>
      </c>
      <c r="I8" s="18">
        <v>1950</v>
      </c>
      <c r="J8" s="19">
        <v>0.5</v>
      </c>
      <c r="K8" s="17">
        <f t="shared" ref="K8" si="0">ROUND((D8*H8+F8*I8)/10000,0)</f>
        <v>8063</v>
      </c>
      <c r="L8" s="17">
        <f t="shared" ref="L8" si="1">ROUND((H8*D8*J8+I8*F8*J8)/10000,0)</f>
        <v>4031</v>
      </c>
      <c r="M8" s="17">
        <f t="shared" ref="M8" si="2">K8-L8</f>
        <v>4032</v>
      </c>
      <c r="N8" s="17">
        <v>0</v>
      </c>
      <c r="O8" s="17">
        <v>0</v>
      </c>
      <c r="P8" s="17">
        <v>0</v>
      </c>
      <c r="Q8" s="17">
        <v>1150</v>
      </c>
      <c r="R8" s="20">
        <v>0.5</v>
      </c>
      <c r="S8" s="17">
        <f t="shared" ref="S8" si="3">ROUND(P8*Q8/10000,0)</f>
        <v>0</v>
      </c>
      <c r="T8" s="17">
        <f t="shared" ref="T8" si="4">ROUND(P8*Q8*R8/10000,0)</f>
        <v>0</v>
      </c>
      <c r="U8" s="17">
        <f t="shared" ref="U8" si="5">S8-T8</f>
        <v>0</v>
      </c>
      <c r="V8" s="17">
        <f t="shared" ref="V8" si="6">ROUND((E8*H8+G8*I8)/10000,0)</f>
        <v>15</v>
      </c>
      <c r="W8" s="17">
        <f t="shared" ref="W8" si="7">ROUND((E8*H8+G8*I8)*J8/10000,0)</f>
        <v>8</v>
      </c>
      <c r="X8" s="17">
        <f t="shared" ref="X8" si="8">V8-W8</f>
        <v>7</v>
      </c>
      <c r="Y8" s="17">
        <f t="shared" ref="Y8" si="9">L8+T8-W8</f>
        <v>4023</v>
      </c>
      <c r="Z8" s="23">
        <v>0</v>
      </c>
      <c r="AA8" s="24">
        <v>4023</v>
      </c>
      <c r="AB8" s="25">
        <v>1579</v>
      </c>
      <c r="AC8" s="25">
        <v>2444</v>
      </c>
      <c r="AD8" s="23"/>
      <c r="AE8" s="26"/>
      <c r="AG8" s="33" t="e">
        <f>ROUND(498337/#REF!*AA8,2)</f>
        <v>#REF!</v>
      </c>
    </row>
  </sheetData>
  <mergeCells count="38">
    <mergeCell ref="A2:AE2"/>
    <mergeCell ref="C3:M3"/>
    <mergeCell ref="N3:U3"/>
    <mergeCell ref="C4:G4"/>
    <mergeCell ref="H4:I4"/>
    <mergeCell ref="K4:M4"/>
    <mergeCell ref="S4:U4"/>
    <mergeCell ref="R4:R6"/>
    <mergeCell ref="S5:S6"/>
    <mergeCell ref="T5:T6"/>
    <mergeCell ref="U5:U6"/>
    <mergeCell ref="V5:V6"/>
    <mergeCell ref="W5:W6"/>
    <mergeCell ref="X5:X6"/>
    <mergeCell ref="Y3:Y6"/>
    <mergeCell ref="Z3:Z6"/>
    <mergeCell ref="D5:E5"/>
    <mergeCell ref="F5:G5"/>
    <mergeCell ref="A3:A6"/>
    <mergeCell ref="B3:B6"/>
    <mergeCell ref="C5:C6"/>
    <mergeCell ref="H5:H6"/>
    <mergeCell ref="I5:I6"/>
    <mergeCell ref="J4:J6"/>
    <mergeCell ref="K5:K6"/>
    <mergeCell ref="L5:L6"/>
    <mergeCell ref="AD3:AD6"/>
    <mergeCell ref="AE3:AE6"/>
    <mergeCell ref="M5:M6"/>
    <mergeCell ref="N4:N6"/>
    <mergeCell ref="O4:O6"/>
    <mergeCell ref="P4:P6"/>
    <mergeCell ref="Q4:Q6"/>
    <mergeCell ref="V3:X4"/>
    <mergeCell ref="AA3:AC4"/>
    <mergeCell ref="AA5:AA6"/>
    <mergeCell ref="AB5:AB6"/>
    <mergeCell ref="AC5:AC6"/>
  </mergeCells>
  <phoneticPr fontId="14" type="noConversion"/>
  <pageMargins left="0.47244094488188981" right="0.47244094488188981" top="0.78740157480314965" bottom="0.59055118110236227" header="0.31496062992125984" footer="0.31496062992125984"/>
  <pageSetup paperSize="9" scale="38" fitToHeight="10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附表1-义务教育公用经费</vt:lpstr>
      <vt:lpstr>'附表1-义务教育公用经费'!Print_Area</vt:lpstr>
      <vt:lpstr>'附表1-义务教育公用经费'!Print_Titles</vt:lpstr>
    </vt:vector>
  </TitlesOfParts>
  <Company>省教育厅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2021-12-29T02:59:20Z</cp:lastPrinted>
  <dcterms:created xsi:type="dcterms:W3CDTF">2020-11-10T01:42:00Z</dcterms:created>
  <dcterms:modified xsi:type="dcterms:W3CDTF">2021-12-29T02:59:24Z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