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540" activeTab="1"/>
  </bookViews>
  <sheets>
    <sheet name="封面" sheetId="1" r:id="rId1"/>
    <sheet name="总表" sheetId="5" r:id="rId2"/>
    <sheet name="本级一般公共预算收入" sheetId="2" r:id="rId3"/>
    <sheet name="本级一般预算支出-功能" sheetId="3" r:id="rId4"/>
    <sheet name="本级一般预算支出-经济" sheetId="4" r:id="rId5"/>
  </sheets>
  <definedNames>
    <definedName name="_xlnm._FilterDatabase" localSheetId="2" hidden="1">本级一般公共预算收入!$A$5:$I$73</definedName>
    <definedName name="_xlnm._FilterDatabase" localSheetId="3" hidden="1">'本级一般预算支出-功能'!$A$7:$G$1359</definedName>
    <definedName name="_xlnm._FilterDatabase" localSheetId="4" hidden="1">'本级一般预算支出-经济'!$A$6:$P$90</definedName>
    <definedName name="_xlnm.Print_Titles" localSheetId="2">本级一般公共预算收入!$4:$5</definedName>
    <definedName name="_xlnm.Print_Titles" localSheetId="3">'本级一般预算支出-功能'!$5:$6</definedName>
    <definedName name="_xlnm.Print_Titles" localSheetId="4">'本级一般预算支出-经济'!$5:$6</definedName>
  </definedNames>
  <calcPr calcId="114210" fullCalcOnLoad="1"/>
</workbook>
</file>

<file path=xl/calcChain.xml><?xml version="1.0" encoding="utf-8"?>
<calcChain xmlns="http://schemas.openxmlformats.org/spreadsheetml/2006/main">
  <c r="I1359" i="3"/>
  <c r="I90" i="4"/>
  <c r="G1359" i="3"/>
  <c r="G90" i="4"/>
  <c r="H90"/>
  <c r="H89"/>
  <c r="I86"/>
  <c r="G86"/>
  <c r="H86"/>
  <c r="I83"/>
  <c r="G83"/>
  <c r="H83"/>
  <c r="I82"/>
  <c r="G82"/>
  <c r="H82"/>
  <c r="I81"/>
  <c r="G81"/>
  <c r="H81"/>
  <c r="I80"/>
  <c r="G80"/>
  <c r="H80"/>
  <c r="I79"/>
  <c r="G79"/>
  <c r="H79"/>
  <c r="I78"/>
  <c r="G78"/>
  <c r="H78"/>
  <c r="I77"/>
  <c r="G77"/>
  <c r="H77"/>
  <c r="I76"/>
  <c r="G76"/>
  <c r="H76"/>
  <c r="I75"/>
  <c r="G75"/>
  <c r="H75"/>
  <c r="H74"/>
  <c r="H73"/>
  <c r="H72"/>
  <c r="H71"/>
  <c r="I70"/>
  <c r="H70"/>
  <c r="H69"/>
  <c r="H68"/>
  <c r="I67"/>
  <c r="H67"/>
  <c r="H66"/>
  <c r="H65"/>
  <c r="H64"/>
  <c r="H63"/>
  <c r="I62"/>
  <c r="H62"/>
  <c r="H61"/>
  <c r="H60"/>
  <c r="I59"/>
  <c r="H59"/>
  <c r="H58"/>
  <c r="H57"/>
  <c r="H56"/>
  <c r="H55"/>
  <c r="H54"/>
  <c r="I53"/>
  <c r="H53"/>
  <c r="H52"/>
  <c r="H51"/>
  <c r="I50"/>
  <c r="H50"/>
  <c r="H49"/>
  <c r="H48"/>
  <c r="H47"/>
  <c r="I46"/>
  <c r="H46"/>
  <c r="H45"/>
  <c r="H44"/>
  <c r="I43"/>
  <c r="I7"/>
  <c r="H42"/>
  <c r="H41"/>
  <c r="H40"/>
  <c r="I39"/>
  <c r="H39"/>
  <c r="H38"/>
  <c r="H37"/>
  <c r="H36"/>
  <c r="H35"/>
  <c r="H34"/>
  <c r="H33"/>
  <c r="I32"/>
  <c r="H32"/>
  <c r="H31"/>
  <c r="H30"/>
  <c r="H29"/>
  <c r="H28"/>
  <c r="I27"/>
  <c r="H27"/>
  <c r="H26"/>
  <c r="H25"/>
  <c r="I24"/>
  <c r="H24"/>
  <c r="H23"/>
  <c r="H22"/>
  <c r="H21"/>
  <c r="H20"/>
  <c r="H19"/>
  <c r="H18"/>
  <c r="H17"/>
  <c r="H16"/>
  <c r="H15"/>
  <c r="H14"/>
  <c r="I13"/>
  <c r="H13"/>
  <c r="H12"/>
  <c r="H11"/>
  <c r="H10"/>
  <c r="H9"/>
  <c r="I8"/>
  <c r="H8"/>
  <c r="H1359" i="3"/>
  <c r="H1358"/>
  <c r="H1355"/>
  <c r="I1354"/>
  <c r="I1353"/>
  <c r="H1352"/>
  <c r="H1351"/>
  <c r="I1350"/>
  <c r="H1350"/>
  <c r="H1349"/>
  <c r="H1348"/>
  <c r="H1347"/>
  <c r="I1346"/>
  <c r="H1346"/>
  <c r="H1345"/>
  <c r="I1344"/>
  <c r="H1344"/>
  <c r="H1343"/>
  <c r="H1342"/>
  <c r="H1341"/>
  <c r="I1340"/>
  <c r="H1340"/>
  <c r="H1339"/>
  <c r="H1338"/>
  <c r="H1337"/>
  <c r="H1336"/>
  <c r="I1335"/>
  <c r="H1335"/>
  <c r="H1334"/>
  <c r="H1333"/>
  <c r="I1332"/>
  <c r="H1332"/>
  <c r="H1331"/>
  <c r="I1330"/>
  <c r="H1330"/>
  <c r="H1329"/>
  <c r="I1328"/>
  <c r="H1328"/>
  <c r="I1327"/>
  <c r="H1327"/>
  <c r="H1326"/>
  <c r="H1325"/>
  <c r="I1324"/>
  <c r="H1324"/>
  <c r="H1323"/>
  <c r="H1322"/>
  <c r="H1321"/>
  <c r="I1320"/>
  <c r="H1320"/>
  <c r="H1319"/>
  <c r="H1318"/>
  <c r="H1317"/>
  <c r="I1316"/>
  <c r="H1316"/>
  <c r="H1315"/>
  <c r="H1314"/>
  <c r="H1313"/>
  <c r="H1312"/>
  <c r="H1311"/>
  <c r="H1310"/>
  <c r="H1309"/>
  <c r="H1308"/>
  <c r="H1307"/>
  <c r="H1306"/>
  <c r="H1305"/>
  <c r="H1304"/>
  <c r="I1303"/>
  <c r="H1303"/>
  <c r="H1302"/>
  <c r="H1301"/>
  <c r="H1300"/>
  <c r="H1299"/>
  <c r="H1298"/>
  <c r="H1297"/>
  <c r="H1296"/>
  <c r="I1295"/>
  <c r="H1295"/>
  <c r="H1294"/>
  <c r="H1293"/>
  <c r="H1292"/>
  <c r="H1291"/>
  <c r="H1290"/>
  <c r="I1289"/>
  <c r="H1289"/>
  <c r="H1288"/>
  <c r="H1287"/>
  <c r="H1286"/>
  <c r="H1285"/>
  <c r="H1284"/>
  <c r="I1283"/>
  <c r="H1283"/>
  <c r="H1282"/>
  <c r="H1281"/>
  <c r="H1280"/>
  <c r="H1279"/>
  <c r="H1278"/>
  <c r="H1277"/>
  <c r="H1276"/>
  <c r="H1275"/>
  <c r="H1274"/>
  <c r="H1273"/>
  <c r="H1272"/>
  <c r="I1271"/>
  <c r="H1271"/>
  <c r="H1269"/>
  <c r="H1268"/>
  <c r="H1267"/>
  <c r="H1266"/>
  <c r="H1265"/>
  <c r="H1264"/>
  <c r="H1263"/>
  <c r="H1262"/>
  <c r="H1261"/>
  <c r="H1260"/>
  <c r="H1259"/>
  <c r="I1258"/>
  <c r="H1258"/>
  <c r="H1257"/>
  <c r="H1256"/>
  <c r="H1255"/>
  <c r="H1254"/>
  <c r="H1253"/>
  <c r="I1252"/>
  <c r="H1252"/>
  <c r="H1251"/>
  <c r="H1250"/>
  <c r="H1249"/>
  <c r="H1248"/>
  <c r="H1247"/>
  <c r="I1246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I1228"/>
  <c r="H1228"/>
  <c r="H1226"/>
  <c r="H1225"/>
  <c r="H1224"/>
  <c r="I1223"/>
  <c r="H1223"/>
  <c r="H1222"/>
  <c r="H1221"/>
  <c r="H1220"/>
  <c r="H1219"/>
  <c r="H1218"/>
  <c r="I1217"/>
  <c r="H1217"/>
  <c r="H1216"/>
  <c r="H1215"/>
  <c r="H1214"/>
  <c r="H1213"/>
  <c r="H1212"/>
  <c r="H1211"/>
  <c r="H1210"/>
  <c r="H1209"/>
  <c r="H1208"/>
  <c r="H1207"/>
  <c r="I1206"/>
  <c r="H1206"/>
  <c r="I1205"/>
  <c r="H1205"/>
  <c r="H1204"/>
  <c r="I1203"/>
  <c r="H1203"/>
  <c r="H1202"/>
  <c r="H1201"/>
  <c r="H1200"/>
  <c r="H1199"/>
  <c r="H1198"/>
  <c r="H1197"/>
  <c r="H1196"/>
  <c r="H1195"/>
  <c r="H1194"/>
  <c r="H1193"/>
  <c r="H1192"/>
  <c r="H1191"/>
  <c r="H1190"/>
  <c r="H1189"/>
  <c r="I1188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I1161"/>
  <c r="I1160"/>
  <c r="H1161"/>
  <c r="H1159"/>
  <c r="H1158"/>
  <c r="H1157"/>
  <c r="H1156"/>
  <c r="H1155"/>
  <c r="H1154"/>
  <c r="H1153"/>
  <c r="H1152"/>
  <c r="H1151"/>
  <c r="I1150"/>
  <c r="H1150"/>
  <c r="H1149"/>
  <c r="I1148"/>
  <c r="H1148"/>
  <c r="H1147"/>
  <c r="H1146"/>
  <c r="I1145"/>
  <c r="H1145"/>
  <c r="H1144"/>
  <c r="H1143"/>
  <c r="H1142"/>
  <c r="H1141"/>
  <c r="H1140"/>
  <c r="I1139"/>
  <c r="H1139"/>
  <c r="H1138"/>
  <c r="H1137"/>
  <c r="H1136"/>
  <c r="H1135"/>
  <c r="H1134"/>
  <c r="H1133"/>
  <c r="H1132"/>
  <c r="H1131"/>
  <c r="H1130"/>
  <c r="I1129"/>
  <c r="H1129"/>
  <c r="H1128"/>
  <c r="H1127"/>
  <c r="H1126"/>
  <c r="H1125"/>
  <c r="H1124"/>
  <c r="H1123"/>
  <c r="I1122"/>
  <c r="H1122"/>
  <c r="I1121"/>
  <c r="H1121"/>
  <c r="H1120"/>
  <c r="H1119"/>
  <c r="I1118"/>
  <c r="H1118"/>
  <c r="H1117"/>
  <c r="H1116"/>
  <c r="H1115"/>
  <c r="H1114"/>
  <c r="H1113"/>
  <c r="I1112"/>
  <c r="H1112"/>
  <c r="H1111"/>
  <c r="H1110"/>
  <c r="H1109"/>
  <c r="H1108"/>
  <c r="H1107"/>
  <c r="H1106"/>
  <c r="H1105"/>
  <c r="H1104"/>
  <c r="H1103"/>
  <c r="I1102"/>
  <c r="H1102"/>
  <c r="I1101"/>
  <c r="H1101"/>
  <c r="H1100"/>
  <c r="H1099"/>
  <c r="H1098"/>
  <c r="H1097"/>
  <c r="H1096"/>
  <c r="I1095"/>
  <c r="H1095"/>
  <c r="H1094"/>
  <c r="H1093"/>
  <c r="H1092"/>
  <c r="H1091"/>
  <c r="H1090"/>
  <c r="H1089"/>
  <c r="I1088"/>
  <c r="H1088"/>
  <c r="H1087"/>
  <c r="H1086"/>
  <c r="H1085"/>
  <c r="H1084"/>
  <c r="H1083"/>
  <c r="H1082"/>
  <c r="I1081"/>
  <c r="H1081"/>
  <c r="H1080"/>
  <c r="H1079"/>
  <c r="H1078"/>
  <c r="H1077"/>
  <c r="H1076"/>
  <c r="H1075"/>
  <c r="H1074"/>
  <c r="H1073"/>
  <c r="H1072"/>
  <c r="H1071"/>
  <c r="I1070"/>
  <c r="H1070"/>
  <c r="H1069"/>
  <c r="H1068"/>
  <c r="H1067"/>
  <c r="H1066"/>
  <c r="I1065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I1049"/>
  <c r="H1049"/>
  <c r="H1048"/>
  <c r="H1047"/>
  <c r="H1046"/>
  <c r="H1045"/>
  <c r="H1044"/>
  <c r="H1043"/>
  <c r="H1042"/>
  <c r="H1041"/>
  <c r="H1040"/>
  <c r="I1039"/>
  <c r="H1039"/>
  <c r="H1037"/>
  <c r="H1036"/>
  <c r="I1035"/>
  <c r="H1035"/>
  <c r="H1034"/>
  <c r="H1033"/>
  <c r="H1032"/>
  <c r="H1031"/>
  <c r="I1030"/>
  <c r="H1030"/>
  <c r="H1029"/>
  <c r="H1028"/>
  <c r="H1027"/>
  <c r="H1026"/>
  <c r="H1025"/>
  <c r="H1024"/>
  <c r="I1023"/>
  <c r="H1023"/>
  <c r="H1022"/>
  <c r="H1021"/>
  <c r="H1020"/>
  <c r="H1019"/>
  <c r="I1018"/>
  <c r="H1018"/>
  <c r="H1017"/>
  <c r="H1016"/>
  <c r="H1015"/>
  <c r="H1014"/>
  <c r="H1013"/>
  <c r="H1012"/>
  <c r="H1011"/>
  <c r="H1010"/>
  <c r="H1009"/>
  <c r="I1008"/>
  <c r="H1008"/>
  <c r="H1007"/>
  <c r="H1006"/>
  <c r="H1005"/>
  <c r="H1004"/>
  <c r="H1003"/>
  <c r="H1002"/>
  <c r="H1001"/>
  <c r="H1000"/>
  <c r="H999"/>
  <c r="I998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I975"/>
  <c r="H975"/>
  <c r="H973"/>
  <c r="H972"/>
  <c r="I971"/>
  <c r="H971"/>
  <c r="H970"/>
  <c r="H969"/>
  <c r="I968"/>
  <c r="H968"/>
  <c r="H967"/>
  <c r="H966"/>
  <c r="H965"/>
  <c r="H964"/>
  <c r="H963"/>
  <c r="H962"/>
  <c r="I961"/>
  <c r="H961"/>
  <c r="H960"/>
  <c r="H959"/>
  <c r="H958"/>
  <c r="H957"/>
  <c r="H956"/>
  <c r="H955"/>
  <c r="I954"/>
  <c r="H954"/>
  <c r="H953"/>
  <c r="H952"/>
  <c r="H951"/>
  <c r="H950"/>
  <c r="H949"/>
  <c r="H948"/>
  <c r="H947"/>
  <c r="H946"/>
  <c r="H945"/>
  <c r="H944"/>
  <c r="I943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918"/>
  <c r="H917"/>
  <c r="H916"/>
  <c r="I915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I890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I864"/>
  <c r="H864"/>
  <c r="H862"/>
  <c r="I861"/>
  <c r="H861"/>
  <c r="H860"/>
  <c r="I859"/>
  <c r="H859"/>
  <c r="H858"/>
  <c r="I857"/>
  <c r="H857"/>
  <c r="H856"/>
  <c r="H855"/>
  <c r="I854"/>
  <c r="H854"/>
  <c r="H853"/>
  <c r="I852"/>
  <c r="H852"/>
  <c r="H851"/>
  <c r="H850"/>
  <c r="H849"/>
  <c r="H848"/>
  <c r="H847"/>
  <c r="H846"/>
  <c r="H845"/>
  <c r="H844"/>
  <c r="H843"/>
  <c r="H842"/>
  <c r="I841"/>
  <c r="H841"/>
  <c r="I840"/>
  <c r="H840"/>
  <c r="H839"/>
  <c r="I838"/>
  <c r="H838"/>
  <c r="H837"/>
  <c r="H836"/>
  <c r="H835"/>
  <c r="H834"/>
  <c r="H833"/>
  <c r="H832"/>
  <c r="H831"/>
  <c r="H830"/>
  <c r="H829"/>
  <c r="H828"/>
  <c r="H827"/>
  <c r="H826"/>
  <c r="H825"/>
  <c r="H824"/>
  <c r="I823"/>
  <c r="H823"/>
  <c r="H822"/>
  <c r="I821"/>
  <c r="H821"/>
  <c r="H820"/>
  <c r="I819"/>
  <c r="H819"/>
  <c r="H818"/>
  <c r="H817"/>
  <c r="H816"/>
  <c r="H815"/>
  <c r="H814"/>
  <c r="I813"/>
  <c r="I761"/>
  <c r="H812"/>
  <c r="I811"/>
  <c r="H811"/>
  <c r="H810"/>
  <c r="I809"/>
  <c r="H809"/>
  <c r="H808"/>
  <c r="H807"/>
  <c r="I806"/>
  <c r="H806"/>
  <c r="H805"/>
  <c r="H804"/>
  <c r="I803"/>
  <c r="H803"/>
  <c r="H802"/>
  <c r="H801"/>
  <c r="H800"/>
  <c r="H799"/>
  <c r="H798"/>
  <c r="I797"/>
  <c r="H797"/>
  <c r="H796"/>
  <c r="H795"/>
  <c r="H794"/>
  <c r="H793"/>
  <c r="H792"/>
  <c r="H791"/>
  <c r="I790"/>
  <c r="H790"/>
  <c r="H789"/>
  <c r="H788"/>
  <c r="H787"/>
  <c r="H786"/>
  <c r="I785"/>
  <c r="H785"/>
  <c r="H784"/>
  <c r="H783"/>
  <c r="H782"/>
  <c r="H781"/>
  <c r="H780"/>
  <c r="H779"/>
  <c r="H778"/>
  <c r="H777"/>
  <c r="I776"/>
  <c r="H776"/>
  <c r="H775"/>
  <c r="H774"/>
  <c r="H773"/>
  <c r="I772"/>
  <c r="H772"/>
  <c r="H771"/>
  <c r="H770"/>
  <c r="H769"/>
  <c r="H768"/>
  <c r="H767"/>
  <c r="H766"/>
  <c r="H765"/>
  <c r="H764"/>
  <c r="H763"/>
  <c r="I762"/>
  <c r="H762"/>
  <c r="H760"/>
  <c r="I759"/>
  <c r="H759"/>
  <c r="H758"/>
  <c r="I757"/>
  <c r="H757"/>
  <c r="H756"/>
  <c r="H755"/>
  <c r="H754"/>
  <c r="H753"/>
  <c r="H752"/>
  <c r="H751"/>
  <c r="H750"/>
  <c r="H749"/>
  <c r="I748"/>
  <c r="H748"/>
  <c r="H747"/>
  <c r="H746"/>
  <c r="I745"/>
  <c r="H745"/>
  <c r="H744"/>
  <c r="H743"/>
  <c r="H742"/>
  <c r="I741"/>
  <c r="H741"/>
  <c r="H740"/>
  <c r="H739"/>
  <c r="H738"/>
  <c r="I737"/>
  <c r="H737"/>
  <c r="H736"/>
  <c r="H735"/>
  <c r="H734"/>
  <c r="H733"/>
  <c r="H732"/>
  <c r="H731"/>
  <c r="I730"/>
  <c r="H730"/>
  <c r="H729"/>
  <c r="H728"/>
  <c r="H727"/>
  <c r="I726"/>
  <c r="H726"/>
  <c r="H725"/>
  <c r="H724"/>
  <c r="I723"/>
  <c r="H723"/>
  <c r="H722"/>
  <c r="H721"/>
  <c r="H720"/>
  <c r="H719"/>
  <c r="H718"/>
  <c r="H717"/>
  <c r="H716"/>
  <c r="H715"/>
  <c r="H714"/>
  <c r="H713"/>
  <c r="H712"/>
  <c r="I711"/>
  <c r="H711"/>
  <c r="H710"/>
  <c r="H709"/>
  <c r="H708"/>
  <c r="I707"/>
  <c r="I687"/>
  <c r="H706"/>
  <c r="H705"/>
  <c r="H704"/>
  <c r="H703"/>
  <c r="H702"/>
  <c r="H701"/>
  <c r="H700"/>
  <c r="H699"/>
  <c r="H698"/>
  <c r="H697"/>
  <c r="H696"/>
  <c r="H695"/>
  <c r="H694"/>
  <c r="I693"/>
  <c r="H693"/>
  <c r="H692"/>
  <c r="H691"/>
  <c r="H690"/>
  <c r="H689"/>
  <c r="I688"/>
  <c r="H688"/>
  <c r="H686"/>
  <c r="I685"/>
  <c r="H685"/>
  <c r="H684"/>
  <c r="H683"/>
  <c r="I682"/>
  <c r="H682"/>
  <c r="H681"/>
  <c r="H680"/>
  <c r="H679"/>
  <c r="H678"/>
  <c r="H677"/>
  <c r="H676"/>
  <c r="H675"/>
  <c r="I674"/>
  <c r="H674"/>
  <c r="H673"/>
  <c r="H672"/>
  <c r="H671"/>
  <c r="I670"/>
  <c r="H670"/>
  <c r="H669"/>
  <c r="H668"/>
  <c r="H667"/>
  <c r="I666"/>
  <c r="H666"/>
  <c r="H665"/>
  <c r="H664"/>
  <c r="I663"/>
  <c r="H663"/>
  <c r="H662"/>
  <c r="H661"/>
  <c r="I660"/>
  <c r="H660"/>
  <c r="H659"/>
  <c r="H658"/>
  <c r="I657"/>
  <c r="H657"/>
  <c r="H656"/>
  <c r="H655"/>
  <c r="I654"/>
  <c r="H654"/>
  <c r="H653"/>
  <c r="H652"/>
  <c r="I651"/>
  <c r="H651"/>
  <c r="H650"/>
  <c r="H649"/>
  <c r="H648"/>
  <c r="H647"/>
  <c r="I646"/>
  <c r="H646"/>
  <c r="H645"/>
  <c r="H644"/>
  <c r="H643"/>
  <c r="H642"/>
  <c r="H641"/>
  <c r="H640"/>
  <c r="H639"/>
  <c r="H638"/>
  <c r="I637"/>
  <c r="H637"/>
  <c r="H636"/>
  <c r="H635"/>
  <c r="H634"/>
  <c r="H633"/>
  <c r="H632"/>
  <c r="H631"/>
  <c r="H630"/>
  <c r="I629"/>
  <c r="H629"/>
  <c r="H628"/>
  <c r="H627"/>
  <c r="H626"/>
  <c r="H625"/>
  <c r="H624"/>
  <c r="H623"/>
  <c r="I622"/>
  <c r="H622"/>
  <c r="H621"/>
  <c r="H620"/>
  <c r="H619"/>
  <c r="H618"/>
  <c r="H617"/>
  <c r="H616"/>
  <c r="H615"/>
  <c r="I614"/>
  <c r="H614"/>
  <c r="H613"/>
  <c r="H612"/>
  <c r="H611"/>
  <c r="H610"/>
  <c r="H609"/>
  <c r="H608"/>
  <c r="H607"/>
  <c r="H606"/>
  <c r="H605"/>
  <c r="I604"/>
  <c r="H604"/>
  <c r="H603"/>
  <c r="H602"/>
  <c r="H601"/>
  <c r="I600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I581"/>
  <c r="H581"/>
  <c r="H580"/>
  <c r="I579"/>
  <c r="H579"/>
  <c r="H578"/>
  <c r="H577"/>
  <c r="H576"/>
  <c r="H575"/>
  <c r="H574"/>
  <c r="H573"/>
  <c r="H572"/>
  <c r="I571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I552"/>
  <c r="I551"/>
  <c r="H552"/>
  <c r="H550"/>
  <c r="H549"/>
  <c r="H548"/>
  <c r="I547"/>
  <c r="H547"/>
  <c r="H546"/>
  <c r="H545"/>
  <c r="H544"/>
  <c r="H543"/>
  <c r="H542"/>
  <c r="H541"/>
  <c r="H540"/>
  <c r="I539"/>
  <c r="H539"/>
  <c r="H538"/>
  <c r="H537"/>
  <c r="H536"/>
  <c r="H535"/>
  <c r="H534"/>
  <c r="H533"/>
  <c r="H532"/>
  <c r="H531"/>
  <c r="I530"/>
  <c r="H530"/>
  <c r="H529"/>
  <c r="H528"/>
  <c r="H527"/>
  <c r="H526"/>
  <c r="H525"/>
  <c r="H524"/>
  <c r="H523"/>
  <c r="H522"/>
  <c r="H521"/>
  <c r="H520"/>
  <c r="I519"/>
  <c r="H519"/>
  <c r="H518"/>
  <c r="H517"/>
  <c r="H516"/>
  <c r="H515"/>
  <c r="H514"/>
  <c r="H513"/>
  <c r="H512"/>
  <c r="I511"/>
  <c r="H511"/>
  <c r="H510"/>
  <c r="H509"/>
  <c r="H508"/>
  <c r="H507"/>
  <c r="H506"/>
  <c r="H505"/>
  <c r="H504"/>
  <c r="H503"/>
  <c r="H502"/>
  <c r="H501"/>
  <c r="H500"/>
  <c r="H499"/>
  <c r="H498"/>
  <c r="H497"/>
  <c r="H496"/>
  <c r="I495"/>
  <c r="I494"/>
  <c r="H495"/>
  <c r="H493"/>
  <c r="H492"/>
  <c r="H491"/>
  <c r="H490"/>
  <c r="I489"/>
  <c r="H489"/>
  <c r="H488"/>
  <c r="H487"/>
  <c r="H486"/>
  <c r="I485"/>
  <c r="H485"/>
  <c r="H484"/>
  <c r="H483"/>
  <c r="H482"/>
  <c r="I481"/>
  <c r="H481"/>
  <c r="H480"/>
  <c r="H479"/>
  <c r="H478"/>
  <c r="H477"/>
  <c r="H476"/>
  <c r="H475"/>
  <c r="I474"/>
  <c r="H474"/>
  <c r="H473"/>
  <c r="H472"/>
  <c r="H471"/>
  <c r="H470"/>
  <c r="I469"/>
  <c r="H469"/>
  <c r="H468"/>
  <c r="H467"/>
  <c r="H466"/>
  <c r="H465"/>
  <c r="I464"/>
  <c r="H464"/>
  <c r="H463"/>
  <c r="H462"/>
  <c r="H461"/>
  <c r="H460"/>
  <c r="I459"/>
  <c r="H459"/>
  <c r="H458"/>
  <c r="H457"/>
  <c r="H456"/>
  <c r="H455"/>
  <c r="H454"/>
  <c r="I453"/>
  <c r="H453"/>
  <c r="H452"/>
  <c r="H451"/>
  <c r="H450"/>
  <c r="H449"/>
  <c r="H448"/>
  <c r="H447"/>
  <c r="H446"/>
  <c r="H445"/>
  <c r="I444"/>
  <c r="H444"/>
  <c r="H443"/>
  <c r="H442"/>
  <c r="H441"/>
  <c r="H440"/>
  <c r="I439"/>
  <c r="H439"/>
  <c r="I438"/>
  <c r="H438"/>
  <c r="H437"/>
  <c r="I436"/>
  <c r="H436"/>
  <c r="H435"/>
  <c r="H434"/>
  <c r="H433"/>
  <c r="H432"/>
  <c r="H431"/>
  <c r="H430"/>
  <c r="I429"/>
  <c r="H429"/>
  <c r="H428"/>
  <c r="H427"/>
  <c r="H426"/>
  <c r="H425"/>
  <c r="H424"/>
  <c r="I423"/>
  <c r="H423"/>
  <c r="H422"/>
  <c r="H421"/>
  <c r="H420"/>
  <c r="I419"/>
  <c r="H419"/>
  <c r="H418"/>
  <c r="H417"/>
  <c r="H416"/>
  <c r="I415"/>
  <c r="H415"/>
  <c r="H414"/>
  <c r="H413"/>
  <c r="H412"/>
  <c r="I411"/>
  <c r="H411"/>
  <c r="H410"/>
  <c r="H409"/>
  <c r="H408"/>
  <c r="H407"/>
  <c r="H406"/>
  <c r="I405"/>
  <c r="I386"/>
  <c r="H404"/>
  <c r="H403"/>
  <c r="H402"/>
  <c r="H401"/>
  <c r="H400"/>
  <c r="I399"/>
  <c r="H399"/>
  <c r="H398"/>
  <c r="H397"/>
  <c r="H396"/>
  <c r="H395"/>
  <c r="H394"/>
  <c r="H393"/>
  <c r="I392"/>
  <c r="H392"/>
  <c r="H391"/>
  <c r="H390"/>
  <c r="H389"/>
  <c r="H388"/>
  <c r="I387"/>
  <c r="H387"/>
  <c r="H385"/>
  <c r="H384"/>
  <c r="I383"/>
  <c r="H383"/>
  <c r="H382"/>
  <c r="H381"/>
  <c r="H380"/>
  <c r="H379"/>
  <c r="H378"/>
  <c r="I377"/>
  <c r="H377"/>
  <c r="H376"/>
  <c r="H375"/>
  <c r="H374"/>
  <c r="H373"/>
  <c r="H372"/>
  <c r="H371"/>
  <c r="H370"/>
  <c r="I369"/>
  <c r="H369"/>
  <c r="H368"/>
  <c r="H367"/>
  <c r="H366"/>
  <c r="H365"/>
  <c r="H364"/>
  <c r="H363"/>
  <c r="H362"/>
  <c r="H361"/>
  <c r="H360"/>
  <c r="I359"/>
  <c r="H359"/>
  <c r="H358"/>
  <c r="H357"/>
  <c r="H356"/>
  <c r="H355"/>
  <c r="H354"/>
  <c r="H353"/>
  <c r="H352"/>
  <c r="H351"/>
  <c r="H350"/>
  <c r="I349"/>
  <c r="H349"/>
  <c r="H348"/>
  <c r="H347"/>
  <c r="H346"/>
  <c r="H345"/>
  <c r="H344"/>
  <c r="H343"/>
  <c r="H342"/>
  <c r="H341"/>
  <c r="H340"/>
  <c r="H339"/>
  <c r="H338"/>
  <c r="H337"/>
  <c r="H336"/>
  <c r="I335"/>
  <c r="H335"/>
  <c r="H334"/>
  <c r="H333"/>
  <c r="H332"/>
  <c r="H331"/>
  <c r="H330"/>
  <c r="H329"/>
  <c r="H328"/>
  <c r="H327"/>
  <c r="I326"/>
  <c r="H326"/>
  <c r="H325"/>
  <c r="H324"/>
  <c r="H323"/>
  <c r="H322"/>
  <c r="H321"/>
  <c r="H320"/>
  <c r="H319"/>
  <c r="I318"/>
  <c r="H318"/>
  <c r="H317"/>
  <c r="H316"/>
  <c r="H315"/>
  <c r="H314"/>
  <c r="H313"/>
  <c r="H312"/>
  <c r="I311"/>
  <c r="H311"/>
  <c r="H310"/>
  <c r="H309"/>
  <c r="H308"/>
  <c r="H307"/>
  <c r="H306"/>
  <c r="H305"/>
  <c r="H304"/>
  <c r="H303"/>
  <c r="H302"/>
  <c r="H301"/>
  <c r="I300"/>
  <c r="H300"/>
  <c r="H299"/>
  <c r="H298"/>
  <c r="I297"/>
  <c r="I296"/>
  <c r="H297"/>
  <c r="H295"/>
  <c r="I294"/>
  <c r="H294"/>
  <c r="H293"/>
  <c r="H292"/>
  <c r="H291"/>
  <c r="H290"/>
  <c r="H289"/>
  <c r="H288"/>
  <c r="H287"/>
  <c r="H286"/>
  <c r="H285"/>
  <c r="I284"/>
  <c r="H284"/>
  <c r="H283"/>
  <c r="I282"/>
  <c r="H282"/>
  <c r="H281"/>
  <c r="I280"/>
  <c r="H280"/>
  <c r="H279"/>
  <c r="I278"/>
  <c r="H278"/>
  <c r="H276"/>
  <c r="I275"/>
  <c r="H275"/>
  <c r="H274"/>
  <c r="H273"/>
  <c r="H272"/>
  <c r="H271"/>
  <c r="H270"/>
  <c r="I269"/>
  <c r="H269"/>
  <c r="H268"/>
  <c r="H267"/>
  <c r="H266"/>
  <c r="H265"/>
  <c r="I264"/>
  <c r="H264"/>
  <c r="H263"/>
  <c r="I262"/>
  <c r="H262"/>
  <c r="H261"/>
  <c r="H260"/>
  <c r="H259"/>
  <c r="H258"/>
  <c r="I257"/>
  <c r="H257"/>
  <c r="H256"/>
  <c r="H255"/>
  <c r="H254"/>
  <c r="H253"/>
  <c r="H252"/>
  <c r="I251"/>
  <c r="H251"/>
  <c r="H250"/>
  <c r="H249"/>
  <c r="I248"/>
  <c r="H248"/>
  <c r="H247"/>
  <c r="H246"/>
  <c r="I245"/>
  <c r="H245"/>
  <c r="H244"/>
  <c r="H243"/>
  <c r="H242"/>
  <c r="H241"/>
  <c r="H240"/>
  <c r="H239"/>
  <c r="I238"/>
  <c r="H238"/>
  <c r="I237"/>
  <c r="H237"/>
  <c r="H236"/>
  <c r="H235"/>
  <c r="I234"/>
  <c r="H234"/>
  <c r="H233"/>
  <c r="H232"/>
  <c r="H231"/>
  <c r="H230"/>
  <c r="H229"/>
  <c r="H228"/>
  <c r="H227"/>
  <c r="H226"/>
  <c r="H225"/>
  <c r="H224"/>
  <c r="H223"/>
  <c r="H222"/>
  <c r="H221"/>
  <c r="H220"/>
  <c r="I219"/>
  <c r="H219"/>
  <c r="H218"/>
  <c r="H217"/>
  <c r="H216"/>
  <c r="H215"/>
  <c r="H214"/>
  <c r="H213"/>
  <c r="I212"/>
  <c r="H212"/>
  <c r="H211"/>
  <c r="H210"/>
  <c r="H209"/>
  <c r="H208"/>
  <c r="H207"/>
  <c r="I206"/>
  <c r="H206"/>
  <c r="H205"/>
  <c r="H204"/>
  <c r="H203"/>
  <c r="H202"/>
  <c r="H201"/>
  <c r="I200"/>
  <c r="H200"/>
  <c r="H199"/>
  <c r="H198"/>
  <c r="H197"/>
  <c r="H196"/>
  <c r="H195"/>
  <c r="H194"/>
  <c r="H193"/>
  <c r="I192"/>
  <c r="H192"/>
  <c r="H191"/>
  <c r="H190"/>
  <c r="H189"/>
  <c r="H188"/>
  <c r="H187"/>
  <c r="H186"/>
  <c r="I185"/>
  <c r="H185"/>
  <c r="H184"/>
  <c r="H183"/>
  <c r="H182"/>
  <c r="H181"/>
  <c r="H180"/>
  <c r="H179"/>
  <c r="I178"/>
  <c r="H178"/>
  <c r="H177"/>
  <c r="H176"/>
  <c r="H175"/>
  <c r="H174"/>
  <c r="H173"/>
  <c r="H172"/>
  <c r="I171"/>
  <c r="H171"/>
  <c r="H170"/>
  <c r="H169"/>
  <c r="H168"/>
  <c r="H167"/>
  <c r="H166"/>
  <c r="H165"/>
  <c r="I164"/>
  <c r="H164"/>
  <c r="H163"/>
  <c r="H162"/>
  <c r="H161"/>
  <c r="H160"/>
  <c r="H159"/>
  <c r="H158"/>
  <c r="I157"/>
  <c r="H157"/>
  <c r="H156"/>
  <c r="H155"/>
  <c r="H154"/>
  <c r="H153"/>
  <c r="H152"/>
  <c r="I151"/>
  <c r="H151"/>
  <c r="H150"/>
  <c r="H149"/>
  <c r="H148"/>
  <c r="H147"/>
  <c r="H146"/>
  <c r="H145"/>
  <c r="H144"/>
  <c r="I143"/>
  <c r="H143"/>
  <c r="H142"/>
  <c r="H141"/>
  <c r="H140"/>
  <c r="H139"/>
  <c r="H138"/>
  <c r="H137"/>
  <c r="I136"/>
  <c r="H136"/>
  <c r="H135"/>
  <c r="H134"/>
  <c r="H133"/>
  <c r="H132"/>
  <c r="H131"/>
  <c r="H130"/>
  <c r="H129"/>
  <c r="H128"/>
  <c r="H127"/>
  <c r="H126"/>
  <c r="H125"/>
  <c r="I124"/>
  <c r="H124"/>
  <c r="H123"/>
  <c r="H122"/>
  <c r="H121"/>
  <c r="H120"/>
  <c r="H119"/>
  <c r="H118"/>
  <c r="H117"/>
  <c r="H116"/>
  <c r="H115"/>
  <c r="H114"/>
  <c r="I113"/>
  <c r="H113"/>
  <c r="H112"/>
  <c r="H111"/>
  <c r="H110"/>
  <c r="H109"/>
  <c r="H108"/>
  <c r="H107"/>
  <c r="H106"/>
  <c r="H105"/>
  <c r="I104"/>
  <c r="H104"/>
  <c r="H103"/>
  <c r="H102"/>
  <c r="H101"/>
  <c r="H100"/>
  <c r="H99"/>
  <c r="H98"/>
  <c r="H97"/>
  <c r="H96"/>
  <c r="H95"/>
  <c r="H94"/>
  <c r="H93"/>
  <c r="H92"/>
  <c r="I91"/>
  <c r="H91"/>
  <c r="H90"/>
  <c r="H89"/>
  <c r="H88"/>
  <c r="H87"/>
  <c r="H86"/>
  <c r="H85"/>
  <c r="H84"/>
  <c r="H83"/>
  <c r="I82"/>
  <c r="H82"/>
  <c r="H81"/>
  <c r="H80"/>
  <c r="H79"/>
  <c r="H78"/>
  <c r="H77"/>
  <c r="H76"/>
  <c r="H75"/>
  <c r="I74"/>
  <c r="H74"/>
  <c r="H73"/>
  <c r="H72"/>
  <c r="H71"/>
  <c r="H70"/>
  <c r="H69"/>
  <c r="H68"/>
  <c r="H67"/>
  <c r="H66"/>
  <c r="H65"/>
  <c r="H64"/>
  <c r="I63"/>
  <c r="H63"/>
  <c r="H62"/>
  <c r="H61"/>
  <c r="H60"/>
  <c r="H59"/>
  <c r="H58"/>
  <c r="H57"/>
  <c r="H56"/>
  <c r="H55"/>
  <c r="H54"/>
  <c r="H53"/>
  <c r="I52"/>
  <c r="H52"/>
  <c r="H51"/>
  <c r="H50"/>
  <c r="H49"/>
  <c r="H48"/>
  <c r="H47"/>
  <c r="H46"/>
  <c r="H45"/>
  <c r="H44"/>
  <c r="H43"/>
  <c r="H42"/>
  <c r="I41"/>
  <c r="H41"/>
  <c r="H40"/>
  <c r="H39"/>
  <c r="H38"/>
  <c r="H37"/>
  <c r="H36"/>
  <c r="H35"/>
  <c r="H34"/>
  <c r="H33"/>
  <c r="H32"/>
  <c r="H31"/>
  <c r="I30"/>
  <c r="H30"/>
  <c r="H29"/>
  <c r="H28"/>
  <c r="H27"/>
  <c r="H26"/>
  <c r="H25"/>
  <c r="H24"/>
  <c r="H23"/>
  <c r="H22"/>
  <c r="I21"/>
  <c r="H21"/>
  <c r="H20"/>
  <c r="H19"/>
  <c r="H18"/>
  <c r="H17"/>
  <c r="H16"/>
  <c r="H15"/>
  <c r="H14"/>
  <c r="H13"/>
  <c r="H12"/>
  <c r="H11"/>
  <c r="H10"/>
  <c r="I9"/>
  <c r="H9"/>
  <c r="I8"/>
  <c r="H8"/>
  <c r="H72" i="2"/>
  <c r="H71"/>
  <c r="I70"/>
  <c r="H70"/>
  <c r="H69"/>
  <c r="H68"/>
  <c r="I67"/>
  <c r="H67"/>
  <c r="I66"/>
  <c r="H66"/>
  <c r="H65"/>
  <c r="I64"/>
  <c r="H64"/>
  <c r="H63"/>
  <c r="I62"/>
  <c r="H62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I38"/>
  <c r="H38"/>
  <c r="H37"/>
  <c r="H36"/>
  <c r="H35"/>
  <c r="H34"/>
  <c r="H33"/>
  <c r="I32"/>
  <c r="H32"/>
  <c r="H30"/>
  <c r="H29"/>
  <c r="H28"/>
  <c r="H27"/>
  <c r="H26"/>
  <c r="H25"/>
  <c r="H24"/>
  <c r="H23"/>
  <c r="I22"/>
  <c r="I9" i="5"/>
  <c r="G9"/>
  <c r="H9"/>
  <c r="H21" i="2"/>
  <c r="H20"/>
  <c r="H19"/>
  <c r="H18"/>
  <c r="H17"/>
  <c r="H16"/>
  <c r="H15"/>
  <c r="H14"/>
  <c r="H13"/>
  <c r="H12"/>
  <c r="H11"/>
  <c r="H10"/>
  <c r="H9"/>
  <c r="H8"/>
  <c r="I7"/>
  <c r="H7"/>
  <c r="R35" i="5"/>
  <c r="P35"/>
  <c r="Q35"/>
  <c r="R32"/>
  <c r="P32"/>
  <c r="Q32"/>
  <c r="R31"/>
  <c r="P31"/>
  <c r="Q31"/>
  <c r="R30"/>
  <c r="P30"/>
  <c r="Q30"/>
  <c r="R29"/>
  <c r="P29"/>
  <c r="Q29"/>
  <c r="R28"/>
  <c r="P28"/>
  <c r="Q28"/>
  <c r="R27"/>
  <c r="P27"/>
  <c r="Q27"/>
  <c r="R24"/>
  <c r="P24"/>
  <c r="Q24"/>
  <c r="R22"/>
  <c r="P22"/>
  <c r="Q22"/>
  <c r="R21"/>
  <c r="P21"/>
  <c r="Q21"/>
  <c r="R17"/>
  <c r="P17"/>
  <c r="Q17"/>
  <c r="R12"/>
  <c r="P12"/>
  <c r="Q12"/>
  <c r="R8"/>
  <c r="P8"/>
  <c r="Q8"/>
  <c r="I18"/>
  <c r="G18"/>
  <c r="H18"/>
  <c r="I17"/>
  <c r="G17"/>
  <c r="H17"/>
  <c r="I15"/>
  <c r="G15"/>
  <c r="H15"/>
  <c r="I13"/>
  <c r="G13"/>
  <c r="H13"/>
  <c r="I12"/>
  <c r="G12"/>
  <c r="H12"/>
  <c r="H7" i="4"/>
  <c r="H43"/>
  <c r="I85"/>
  <c r="H1354" i="3"/>
  <c r="H687"/>
  <c r="R15" i="5"/>
  <c r="P15"/>
  <c r="Q15"/>
  <c r="H1160" i="3"/>
  <c r="R23" i="5"/>
  <c r="P23"/>
  <c r="Q23"/>
  <c r="H386" i="3"/>
  <c r="R11" i="5"/>
  <c r="P11"/>
  <c r="Q11"/>
  <c r="R10"/>
  <c r="P10"/>
  <c r="Q10"/>
  <c r="H296" i="3"/>
  <c r="H494"/>
  <c r="R13" i="5"/>
  <c r="P13"/>
  <c r="Q13"/>
  <c r="R14"/>
  <c r="P14"/>
  <c r="Q14"/>
  <c r="H551" i="3"/>
  <c r="H761"/>
  <c r="R16" i="5"/>
  <c r="P16"/>
  <c r="Q16"/>
  <c r="H1353" i="3"/>
  <c r="R33" i="5"/>
  <c r="P33"/>
  <c r="Q33"/>
  <c r="I277" i="3"/>
  <c r="I863"/>
  <c r="I974"/>
  <c r="I1038"/>
  <c r="I7"/>
  <c r="I1227"/>
  <c r="I1270"/>
  <c r="H405"/>
  <c r="H707"/>
  <c r="H813"/>
  <c r="I61" i="2"/>
  <c r="H61"/>
  <c r="I8" i="5"/>
  <c r="I7"/>
  <c r="G8"/>
  <c r="G7"/>
  <c r="H7"/>
  <c r="I16"/>
  <c r="G16"/>
  <c r="H16"/>
  <c r="I11"/>
  <c r="G11"/>
  <c r="H11"/>
  <c r="I14"/>
  <c r="G14"/>
  <c r="H14"/>
  <c r="I6" i="2"/>
  <c r="I31"/>
  <c r="H22"/>
  <c r="G85" i="4"/>
  <c r="H85"/>
  <c r="I84"/>
  <c r="H7" i="3"/>
  <c r="I1357"/>
  <c r="H974"/>
  <c r="R19" i="5"/>
  <c r="P19"/>
  <c r="Q19"/>
  <c r="H1270" i="3"/>
  <c r="R26" i="5"/>
  <c r="P26"/>
  <c r="Q26"/>
  <c r="H863" i="3"/>
  <c r="R18" i="5"/>
  <c r="P18"/>
  <c r="Q18"/>
  <c r="H1038" i="3"/>
  <c r="R20" i="5"/>
  <c r="P20"/>
  <c r="Q20"/>
  <c r="H1227" i="3"/>
  <c r="R25" i="5"/>
  <c r="P25"/>
  <c r="Q25"/>
  <c r="H277" i="3"/>
  <c r="R9" i="5"/>
  <c r="I10"/>
  <c r="H31" i="2"/>
  <c r="I73"/>
  <c r="H73"/>
  <c r="H6"/>
  <c r="H8" i="5"/>
  <c r="G84" i="4"/>
  <c r="H84"/>
  <c r="I88"/>
  <c r="P9" i="5"/>
  <c r="Q9"/>
  <c r="R7"/>
  <c r="G1357" i="3"/>
  <c r="H1357"/>
  <c r="I1356"/>
  <c r="G10" i="5"/>
  <c r="H10"/>
  <c r="I36"/>
  <c r="G36"/>
  <c r="H36"/>
  <c r="G88" i="4"/>
  <c r="H88"/>
  <c r="I87"/>
  <c r="G87"/>
  <c r="H87"/>
  <c r="P7" i="5"/>
  <c r="Q7"/>
  <c r="R34"/>
  <c r="G1356" i="3"/>
  <c r="P34" i="5"/>
  <c r="Q34"/>
  <c r="H1356" i="3"/>
  <c r="R36" i="5"/>
  <c r="P36"/>
  <c r="Q36"/>
  <c r="F89" i="4"/>
  <c r="D89"/>
  <c r="D86"/>
  <c r="E85"/>
  <c r="C85"/>
  <c r="C84"/>
  <c r="F83"/>
  <c r="D83"/>
  <c r="D82"/>
  <c r="E81"/>
  <c r="C81"/>
  <c r="F80"/>
  <c r="D80"/>
  <c r="F79"/>
  <c r="D79"/>
  <c r="F78"/>
  <c r="D78"/>
  <c r="E77"/>
  <c r="C77"/>
  <c r="F76"/>
  <c r="D76"/>
  <c r="E75"/>
  <c r="C75"/>
  <c r="F74"/>
  <c r="D74"/>
  <c r="F73"/>
  <c r="D73"/>
  <c r="F72"/>
  <c r="D72"/>
  <c r="F71"/>
  <c r="D71"/>
  <c r="G70"/>
  <c r="E70"/>
  <c r="C70"/>
  <c r="F69"/>
  <c r="D69"/>
  <c r="F68"/>
  <c r="D68"/>
  <c r="G67"/>
  <c r="E67"/>
  <c r="C67"/>
  <c r="F66"/>
  <c r="D66"/>
  <c r="F65"/>
  <c r="D65"/>
  <c r="F64"/>
  <c r="D64"/>
  <c r="F63"/>
  <c r="D63"/>
  <c r="G62"/>
  <c r="E62"/>
  <c r="C62"/>
  <c r="F61"/>
  <c r="D61"/>
  <c r="F60"/>
  <c r="D60"/>
  <c r="G59"/>
  <c r="E59"/>
  <c r="C59"/>
  <c r="F58"/>
  <c r="D58"/>
  <c r="F57"/>
  <c r="D57"/>
  <c r="F56"/>
  <c r="D56"/>
  <c r="F55"/>
  <c r="D55"/>
  <c r="F54"/>
  <c r="D54"/>
  <c r="G53"/>
  <c r="E53"/>
  <c r="C53"/>
  <c r="F52"/>
  <c r="D52"/>
  <c r="F51"/>
  <c r="D51"/>
  <c r="G50"/>
  <c r="E50"/>
  <c r="C50"/>
  <c r="F49"/>
  <c r="D49"/>
  <c r="F48"/>
  <c r="D48"/>
  <c r="F47"/>
  <c r="D47"/>
  <c r="G46"/>
  <c r="E46"/>
  <c r="C46"/>
  <c r="F45"/>
  <c r="D45"/>
  <c r="F44"/>
  <c r="D44"/>
  <c r="G43"/>
  <c r="E43"/>
  <c r="C43"/>
  <c r="F42"/>
  <c r="D42"/>
  <c r="F41"/>
  <c r="D41"/>
  <c r="F40"/>
  <c r="D40"/>
  <c r="G39"/>
  <c r="E39"/>
  <c r="C39"/>
  <c r="F38"/>
  <c r="D38"/>
  <c r="F37"/>
  <c r="D37"/>
  <c r="F36"/>
  <c r="D36"/>
  <c r="F35"/>
  <c r="D35"/>
  <c r="F34"/>
  <c r="D34"/>
  <c r="F33"/>
  <c r="D33"/>
  <c r="G32"/>
  <c r="E32"/>
  <c r="C32"/>
  <c r="F31"/>
  <c r="D31"/>
  <c r="F30"/>
  <c r="D30"/>
  <c r="F29"/>
  <c r="D29"/>
  <c r="F28"/>
  <c r="D28"/>
  <c r="G27"/>
  <c r="E27"/>
  <c r="D27"/>
  <c r="C27"/>
  <c r="C24"/>
  <c r="F26"/>
  <c r="D26"/>
  <c r="F25"/>
  <c r="D25"/>
  <c r="G24"/>
  <c r="E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G13"/>
  <c r="E13"/>
  <c r="C13"/>
  <c r="F12"/>
  <c r="D12"/>
  <c r="F11"/>
  <c r="D11"/>
  <c r="F10"/>
  <c r="D10"/>
  <c r="F9"/>
  <c r="D9"/>
  <c r="G8"/>
  <c r="E8"/>
  <c r="C8"/>
  <c r="F1358" i="3"/>
  <c r="D1358"/>
  <c r="F1355"/>
  <c r="D1355"/>
  <c r="G1354"/>
  <c r="G1353"/>
  <c r="D1354"/>
  <c r="E1353"/>
  <c r="D1353"/>
  <c r="C1353"/>
  <c r="F1352"/>
  <c r="D1352"/>
  <c r="F1351"/>
  <c r="D1351"/>
  <c r="G1350"/>
  <c r="E1350"/>
  <c r="F1350"/>
  <c r="C1350"/>
  <c r="F1349"/>
  <c r="D1349"/>
  <c r="F1348"/>
  <c r="D1348"/>
  <c r="F1347"/>
  <c r="D1347"/>
  <c r="G1346"/>
  <c r="E1346"/>
  <c r="E1344"/>
  <c r="C1346"/>
  <c r="C1344"/>
  <c r="F1345"/>
  <c r="D1345"/>
  <c r="F1343"/>
  <c r="D1343"/>
  <c r="F1342"/>
  <c r="D1342"/>
  <c r="F1341"/>
  <c r="D1341"/>
  <c r="G1340"/>
  <c r="E1340"/>
  <c r="C1340"/>
  <c r="F1339"/>
  <c r="D1339"/>
  <c r="F1338"/>
  <c r="D1338"/>
  <c r="F1337"/>
  <c r="D1337"/>
  <c r="F1336"/>
  <c r="D1336"/>
  <c r="G1335"/>
  <c r="E1335"/>
  <c r="E1332"/>
  <c r="N29" i="5"/>
  <c r="C1335" i="3"/>
  <c r="C1332"/>
  <c r="F1334"/>
  <c r="D1334"/>
  <c r="F1333"/>
  <c r="D1333"/>
  <c r="G1332"/>
  <c r="F1331"/>
  <c r="D1331"/>
  <c r="G1330"/>
  <c r="E1330"/>
  <c r="C1330"/>
  <c r="F1329"/>
  <c r="D1329"/>
  <c r="G1328"/>
  <c r="E1328"/>
  <c r="D1328"/>
  <c r="C1328"/>
  <c r="F1326"/>
  <c r="D1326"/>
  <c r="F1325"/>
  <c r="D1325"/>
  <c r="G1324"/>
  <c r="E1324"/>
  <c r="C1324"/>
  <c r="F1323"/>
  <c r="D1323"/>
  <c r="F1322"/>
  <c r="D1322"/>
  <c r="F1321"/>
  <c r="D1321"/>
  <c r="G1320"/>
  <c r="E1320"/>
  <c r="C1320"/>
  <c r="F1319"/>
  <c r="D1319"/>
  <c r="F1318"/>
  <c r="D1318"/>
  <c r="F1317"/>
  <c r="D1317"/>
  <c r="G1316"/>
  <c r="E1316"/>
  <c r="C1316"/>
  <c r="F1315"/>
  <c r="D1315"/>
  <c r="F1314"/>
  <c r="D1314"/>
  <c r="F1313"/>
  <c r="D1313"/>
  <c r="F1312"/>
  <c r="D1312"/>
  <c r="F1311"/>
  <c r="D1311"/>
  <c r="F1310"/>
  <c r="D1310"/>
  <c r="F1309"/>
  <c r="D1309"/>
  <c r="F1308"/>
  <c r="D1308"/>
  <c r="F1307"/>
  <c r="D1307"/>
  <c r="F1306"/>
  <c r="D1306"/>
  <c r="F1305"/>
  <c r="D1305"/>
  <c r="F1304"/>
  <c r="D1304"/>
  <c r="G1303"/>
  <c r="E1303"/>
  <c r="C1303"/>
  <c r="F1302"/>
  <c r="D1302"/>
  <c r="F1301"/>
  <c r="D1301"/>
  <c r="F1300"/>
  <c r="D1300"/>
  <c r="F1299"/>
  <c r="D1299"/>
  <c r="F1298"/>
  <c r="D1298"/>
  <c r="F1297"/>
  <c r="D1297"/>
  <c r="F1296"/>
  <c r="D1296"/>
  <c r="G1295"/>
  <c r="E1295"/>
  <c r="C1295"/>
  <c r="F1294"/>
  <c r="D1294"/>
  <c r="F1293"/>
  <c r="D1293"/>
  <c r="F1292"/>
  <c r="D1292"/>
  <c r="F1291"/>
  <c r="D1291"/>
  <c r="F1290"/>
  <c r="D1290"/>
  <c r="G1289"/>
  <c r="E1289"/>
  <c r="C1289"/>
  <c r="F1288"/>
  <c r="D1288"/>
  <c r="F1287"/>
  <c r="D1287"/>
  <c r="F1286"/>
  <c r="D1286"/>
  <c r="F1285"/>
  <c r="D1285"/>
  <c r="F1284"/>
  <c r="D1284"/>
  <c r="G1283"/>
  <c r="E1283"/>
  <c r="C1283"/>
  <c r="F1282"/>
  <c r="D1282"/>
  <c r="F1281"/>
  <c r="D1281"/>
  <c r="F1280"/>
  <c r="D1280"/>
  <c r="F1279"/>
  <c r="D1279"/>
  <c r="F1278"/>
  <c r="D1278"/>
  <c r="F1277"/>
  <c r="D1277"/>
  <c r="F1276"/>
  <c r="D1276"/>
  <c r="F1275"/>
  <c r="D1275"/>
  <c r="F1274"/>
  <c r="D1274"/>
  <c r="F1273"/>
  <c r="D1273"/>
  <c r="F1272"/>
  <c r="D1272"/>
  <c r="G1271"/>
  <c r="E1271"/>
  <c r="C1271"/>
  <c r="F1269"/>
  <c r="D1269"/>
  <c r="F1268"/>
  <c r="D1268"/>
  <c r="F1267"/>
  <c r="D1267"/>
  <c r="F1266"/>
  <c r="D1266"/>
  <c r="F1265"/>
  <c r="D1265"/>
  <c r="F1264"/>
  <c r="D1264"/>
  <c r="F1263"/>
  <c r="D1263"/>
  <c r="F1262"/>
  <c r="D1262"/>
  <c r="F1261"/>
  <c r="D1261"/>
  <c r="F1260"/>
  <c r="D1260"/>
  <c r="F1259"/>
  <c r="D1259"/>
  <c r="G1258"/>
  <c r="E1258"/>
  <c r="C1258"/>
  <c r="F1257"/>
  <c r="D1257"/>
  <c r="F1256"/>
  <c r="D1256"/>
  <c r="F1255"/>
  <c r="D1255"/>
  <c r="F1254"/>
  <c r="D1254"/>
  <c r="F1253"/>
  <c r="D1253"/>
  <c r="G1252"/>
  <c r="E1252"/>
  <c r="C1252"/>
  <c r="F1251"/>
  <c r="D1251"/>
  <c r="F1250"/>
  <c r="D1250"/>
  <c r="F1249"/>
  <c r="D1249"/>
  <c r="F1248"/>
  <c r="D1248"/>
  <c r="F1247"/>
  <c r="D1247"/>
  <c r="G1246"/>
  <c r="E1246"/>
  <c r="C1246"/>
  <c r="F1245"/>
  <c r="D1245"/>
  <c r="F1244"/>
  <c r="D1244"/>
  <c r="F1243"/>
  <c r="D1243"/>
  <c r="F1242"/>
  <c r="D1242"/>
  <c r="F1241"/>
  <c r="D1241"/>
  <c r="F1240"/>
  <c r="D1240"/>
  <c r="F1239"/>
  <c r="D1239"/>
  <c r="F1238"/>
  <c r="D1238"/>
  <c r="F1237"/>
  <c r="D1237"/>
  <c r="F1236"/>
  <c r="D1236"/>
  <c r="F1235"/>
  <c r="D1235"/>
  <c r="F1234"/>
  <c r="D1234"/>
  <c r="F1233"/>
  <c r="D1233"/>
  <c r="F1232"/>
  <c r="D1232"/>
  <c r="F1231"/>
  <c r="D1231"/>
  <c r="F1230"/>
  <c r="D1230"/>
  <c r="F1229"/>
  <c r="D1229"/>
  <c r="G1228"/>
  <c r="E1228"/>
  <c r="C1228"/>
  <c r="F1226"/>
  <c r="D1226"/>
  <c r="F1225"/>
  <c r="D1225"/>
  <c r="F1224"/>
  <c r="D1224"/>
  <c r="G1223"/>
  <c r="E1223"/>
  <c r="C1223"/>
  <c r="F1222"/>
  <c r="D1222"/>
  <c r="F1221"/>
  <c r="D1221"/>
  <c r="F1220"/>
  <c r="D1220"/>
  <c r="F1219"/>
  <c r="D1219"/>
  <c r="F1218"/>
  <c r="D1218"/>
  <c r="G1217"/>
  <c r="E1217"/>
  <c r="C1217"/>
  <c r="F1216"/>
  <c r="D1216"/>
  <c r="F1215"/>
  <c r="D1215"/>
  <c r="F1214"/>
  <c r="D1214"/>
  <c r="F1213"/>
  <c r="D1213"/>
  <c r="F1212"/>
  <c r="D1212"/>
  <c r="F1211"/>
  <c r="D1211"/>
  <c r="F1210"/>
  <c r="D1210"/>
  <c r="F1209"/>
  <c r="D1209"/>
  <c r="F1208"/>
  <c r="D1208"/>
  <c r="F1207"/>
  <c r="D1207"/>
  <c r="G1206"/>
  <c r="E1206"/>
  <c r="C1206"/>
  <c r="F1204"/>
  <c r="D1204"/>
  <c r="G1203"/>
  <c r="E1203"/>
  <c r="C1203"/>
  <c r="F1202"/>
  <c r="D1202"/>
  <c r="F1201"/>
  <c r="D1201"/>
  <c r="F1200"/>
  <c r="D1200"/>
  <c r="F1199"/>
  <c r="D1199"/>
  <c r="F1198"/>
  <c r="D1198"/>
  <c r="F1197"/>
  <c r="D1197"/>
  <c r="F1196"/>
  <c r="D1196"/>
  <c r="F1195"/>
  <c r="D1195"/>
  <c r="F1194"/>
  <c r="D1194"/>
  <c r="F1193"/>
  <c r="D1193"/>
  <c r="F1192"/>
  <c r="D1192"/>
  <c r="F1191"/>
  <c r="D1191"/>
  <c r="F1190"/>
  <c r="D1190"/>
  <c r="F1189"/>
  <c r="D1189"/>
  <c r="G1188"/>
  <c r="E1188"/>
  <c r="C1188"/>
  <c r="F1187"/>
  <c r="D1187"/>
  <c r="F1186"/>
  <c r="D1186"/>
  <c r="F1185"/>
  <c r="D1185"/>
  <c r="F1184"/>
  <c r="D1184"/>
  <c r="F1183"/>
  <c r="D1183"/>
  <c r="F1182"/>
  <c r="D1182"/>
  <c r="F1181"/>
  <c r="D1181"/>
  <c r="F1180"/>
  <c r="D1180"/>
  <c r="F1179"/>
  <c r="D1179"/>
  <c r="F1178"/>
  <c r="D1178"/>
  <c r="F1177"/>
  <c r="D1177"/>
  <c r="F1176"/>
  <c r="D1176"/>
  <c r="F1175"/>
  <c r="D1175"/>
  <c r="F1174"/>
  <c r="D1174"/>
  <c r="F1173"/>
  <c r="D1173"/>
  <c r="F1172"/>
  <c r="D1172"/>
  <c r="F1171"/>
  <c r="D1171"/>
  <c r="F1170"/>
  <c r="D1170"/>
  <c r="F1169"/>
  <c r="D1169"/>
  <c r="F1168"/>
  <c r="D1168"/>
  <c r="F1167"/>
  <c r="D1167"/>
  <c r="F1166"/>
  <c r="D1166"/>
  <c r="F1165"/>
  <c r="D1165"/>
  <c r="F1164"/>
  <c r="D1164"/>
  <c r="F1163"/>
  <c r="D1163"/>
  <c r="F1162"/>
  <c r="D1162"/>
  <c r="G1161"/>
  <c r="E1161"/>
  <c r="C1161"/>
  <c r="F1159"/>
  <c r="D1159"/>
  <c r="F1158"/>
  <c r="D1158"/>
  <c r="F1157"/>
  <c r="D1157"/>
  <c r="F1156"/>
  <c r="D1156"/>
  <c r="F1155"/>
  <c r="D1155"/>
  <c r="F1154"/>
  <c r="D1154"/>
  <c r="F1153"/>
  <c r="D1153"/>
  <c r="F1152"/>
  <c r="D1152"/>
  <c r="F1151"/>
  <c r="D1151"/>
  <c r="G1150"/>
  <c r="E1150"/>
  <c r="C1150"/>
  <c r="F1149"/>
  <c r="D1149"/>
  <c r="G1148"/>
  <c r="E1148"/>
  <c r="C1148"/>
  <c r="D1148"/>
  <c r="F1147"/>
  <c r="D1147"/>
  <c r="F1146"/>
  <c r="D1146"/>
  <c r="G1145"/>
  <c r="F1145"/>
  <c r="E1145"/>
  <c r="C1145"/>
  <c r="F1144"/>
  <c r="D1144"/>
  <c r="F1143"/>
  <c r="D1143"/>
  <c r="F1142"/>
  <c r="D1142"/>
  <c r="F1141"/>
  <c r="D1141"/>
  <c r="F1140"/>
  <c r="D1140"/>
  <c r="G1139"/>
  <c r="E1139"/>
  <c r="C1139"/>
  <c r="D1139"/>
  <c r="F1138"/>
  <c r="D1138"/>
  <c r="F1137"/>
  <c r="D1137"/>
  <c r="F1136"/>
  <c r="D1136"/>
  <c r="F1135"/>
  <c r="D1135"/>
  <c r="F1134"/>
  <c r="D1134"/>
  <c r="F1133"/>
  <c r="D1133"/>
  <c r="F1132"/>
  <c r="D1132"/>
  <c r="F1131"/>
  <c r="D1131"/>
  <c r="F1130"/>
  <c r="D1130"/>
  <c r="G1129"/>
  <c r="E1129"/>
  <c r="C1129"/>
  <c r="F1128"/>
  <c r="D1128"/>
  <c r="F1127"/>
  <c r="D1127"/>
  <c r="F1126"/>
  <c r="D1126"/>
  <c r="F1125"/>
  <c r="D1125"/>
  <c r="F1124"/>
  <c r="D1124"/>
  <c r="F1123"/>
  <c r="D1123"/>
  <c r="G1122"/>
  <c r="E1122"/>
  <c r="C1122"/>
  <c r="F1120"/>
  <c r="D1120"/>
  <c r="F1119"/>
  <c r="D1119"/>
  <c r="G1118"/>
  <c r="E1118"/>
  <c r="C1118"/>
  <c r="F1117"/>
  <c r="D1117"/>
  <c r="F1116"/>
  <c r="D1116"/>
  <c r="F1115"/>
  <c r="D1115"/>
  <c r="F1114"/>
  <c r="D1114"/>
  <c r="F1113"/>
  <c r="D1113"/>
  <c r="G1112"/>
  <c r="E1112"/>
  <c r="C1112"/>
  <c r="F1111"/>
  <c r="D1111"/>
  <c r="F1110"/>
  <c r="D1110"/>
  <c r="F1109"/>
  <c r="D1109"/>
  <c r="F1108"/>
  <c r="D1108"/>
  <c r="F1107"/>
  <c r="D1107"/>
  <c r="F1106"/>
  <c r="D1106"/>
  <c r="F1105"/>
  <c r="D1105"/>
  <c r="F1104"/>
  <c r="D1104"/>
  <c r="F1103"/>
  <c r="D1103"/>
  <c r="G1102"/>
  <c r="E1102"/>
  <c r="C1102"/>
  <c r="F1100"/>
  <c r="D1100"/>
  <c r="F1099"/>
  <c r="D1099"/>
  <c r="F1098"/>
  <c r="D1098"/>
  <c r="F1097"/>
  <c r="D1097"/>
  <c r="F1096"/>
  <c r="D1096"/>
  <c r="G1095"/>
  <c r="E1095"/>
  <c r="C1095"/>
  <c r="F1094"/>
  <c r="D1094"/>
  <c r="F1093"/>
  <c r="D1093"/>
  <c r="F1092"/>
  <c r="D1092"/>
  <c r="F1091"/>
  <c r="D1091"/>
  <c r="F1090"/>
  <c r="D1090"/>
  <c r="F1089"/>
  <c r="D1089"/>
  <c r="G1088"/>
  <c r="E1088"/>
  <c r="C1088"/>
  <c r="F1087"/>
  <c r="D1087"/>
  <c r="F1086"/>
  <c r="D1086"/>
  <c r="F1085"/>
  <c r="D1085"/>
  <c r="F1084"/>
  <c r="D1084"/>
  <c r="F1083"/>
  <c r="D1083"/>
  <c r="F1082"/>
  <c r="D1082"/>
  <c r="G1081"/>
  <c r="E1081"/>
  <c r="C1081"/>
  <c r="F1080"/>
  <c r="D1080"/>
  <c r="F1079"/>
  <c r="D1079"/>
  <c r="F1078"/>
  <c r="D1078"/>
  <c r="F1077"/>
  <c r="D1077"/>
  <c r="F1076"/>
  <c r="D1076"/>
  <c r="F1075"/>
  <c r="D1075"/>
  <c r="F1074"/>
  <c r="D1074"/>
  <c r="F1073"/>
  <c r="D1073"/>
  <c r="F1072"/>
  <c r="D1072"/>
  <c r="F1071"/>
  <c r="D1071"/>
  <c r="G1070"/>
  <c r="E1070"/>
  <c r="C1070"/>
  <c r="F1069"/>
  <c r="D1069"/>
  <c r="F1068"/>
  <c r="D1068"/>
  <c r="F1067"/>
  <c r="D1067"/>
  <c r="F1066"/>
  <c r="D1066"/>
  <c r="G1065"/>
  <c r="E1065"/>
  <c r="C1065"/>
  <c r="F1064"/>
  <c r="D1064"/>
  <c r="F1063"/>
  <c r="D1063"/>
  <c r="F1062"/>
  <c r="D1062"/>
  <c r="F1061"/>
  <c r="D1061"/>
  <c r="F1060"/>
  <c r="D1060"/>
  <c r="F1059"/>
  <c r="D1059"/>
  <c r="F1058"/>
  <c r="D1058"/>
  <c r="F1057"/>
  <c r="D1057"/>
  <c r="F1056"/>
  <c r="D1056"/>
  <c r="F1055"/>
  <c r="D1055"/>
  <c r="F1054"/>
  <c r="D1054"/>
  <c r="F1053"/>
  <c r="D1053"/>
  <c r="F1052"/>
  <c r="D1052"/>
  <c r="F1051"/>
  <c r="D1051"/>
  <c r="F1050"/>
  <c r="D1050"/>
  <c r="G1049"/>
  <c r="E1049"/>
  <c r="C1049"/>
  <c r="F1048"/>
  <c r="D1048"/>
  <c r="F1047"/>
  <c r="D1047"/>
  <c r="F1046"/>
  <c r="D1046"/>
  <c r="F1045"/>
  <c r="D1045"/>
  <c r="F1044"/>
  <c r="D1044"/>
  <c r="F1043"/>
  <c r="D1043"/>
  <c r="F1042"/>
  <c r="D1042"/>
  <c r="F1041"/>
  <c r="D1041"/>
  <c r="F1040"/>
  <c r="D1040"/>
  <c r="G1039"/>
  <c r="E1039"/>
  <c r="C1039"/>
  <c r="F1037"/>
  <c r="D1037"/>
  <c r="F1036"/>
  <c r="D1036"/>
  <c r="G1035"/>
  <c r="E1035"/>
  <c r="C1035"/>
  <c r="F1034"/>
  <c r="D1034"/>
  <c r="F1033"/>
  <c r="D1033"/>
  <c r="F1032"/>
  <c r="D1032"/>
  <c r="F1031"/>
  <c r="D1031"/>
  <c r="G1030"/>
  <c r="E1030"/>
  <c r="C1030"/>
  <c r="F1029"/>
  <c r="D1029"/>
  <c r="F1028"/>
  <c r="D1028"/>
  <c r="F1027"/>
  <c r="D1027"/>
  <c r="F1026"/>
  <c r="D1026"/>
  <c r="F1025"/>
  <c r="D1025"/>
  <c r="F1024"/>
  <c r="D1024"/>
  <c r="G1023"/>
  <c r="E1023"/>
  <c r="C1023"/>
  <c r="F1022"/>
  <c r="D1022"/>
  <c r="F1021"/>
  <c r="D1021"/>
  <c r="F1020"/>
  <c r="D1020"/>
  <c r="F1019"/>
  <c r="D1019"/>
  <c r="G1018"/>
  <c r="E1018"/>
  <c r="C1018"/>
  <c r="F1017"/>
  <c r="D1017"/>
  <c r="F1016"/>
  <c r="D1016"/>
  <c r="F1015"/>
  <c r="D1015"/>
  <c r="F1014"/>
  <c r="D1014"/>
  <c r="F1013"/>
  <c r="D1013"/>
  <c r="F1012"/>
  <c r="D1012"/>
  <c r="F1011"/>
  <c r="D1011"/>
  <c r="F1010"/>
  <c r="D1010"/>
  <c r="F1009"/>
  <c r="D1009"/>
  <c r="G1008"/>
  <c r="E1008"/>
  <c r="C1008"/>
  <c r="F1007"/>
  <c r="D1007"/>
  <c r="F1006"/>
  <c r="D1006"/>
  <c r="F1005"/>
  <c r="D1005"/>
  <c r="F1004"/>
  <c r="D1004"/>
  <c r="F1003"/>
  <c r="D1003"/>
  <c r="F1002"/>
  <c r="D1002"/>
  <c r="F1001"/>
  <c r="D1001"/>
  <c r="F1000"/>
  <c r="D1000"/>
  <c r="F999"/>
  <c r="D999"/>
  <c r="G998"/>
  <c r="E998"/>
  <c r="C998"/>
  <c r="F997"/>
  <c r="D997"/>
  <c r="F996"/>
  <c r="D996"/>
  <c r="F995"/>
  <c r="D995"/>
  <c r="F994"/>
  <c r="D994"/>
  <c r="F993"/>
  <c r="D993"/>
  <c r="F992"/>
  <c r="D992"/>
  <c r="F991"/>
  <c r="D991"/>
  <c r="F990"/>
  <c r="D990"/>
  <c r="F989"/>
  <c r="D989"/>
  <c r="F988"/>
  <c r="D988"/>
  <c r="F987"/>
  <c r="D987"/>
  <c r="F986"/>
  <c r="D986"/>
  <c r="F985"/>
  <c r="D985"/>
  <c r="F984"/>
  <c r="D984"/>
  <c r="F983"/>
  <c r="D983"/>
  <c r="F982"/>
  <c r="D982"/>
  <c r="F981"/>
  <c r="D981"/>
  <c r="F980"/>
  <c r="D980"/>
  <c r="F979"/>
  <c r="D979"/>
  <c r="F978"/>
  <c r="D978"/>
  <c r="F977"/>
  <c r="D977"/>
  <c r="F976"/>
  <c r="D976"/>
  <c r="G975"/>
  <c r="E975"/>
  <c r="C975"/>
  <c r="F973"/>
  <c r="D973"/>
  <c r="F972"/>
  <c r="D972"/>
  <c r="G971"/>
  <c r="E971"/>
  <c r="C971"/>
  <c r="F970"/>
  <c r="D970"/>
  <c r="F969"/>
  <c r="D969"/>
  <c r="G968"/>
  <c r="E968"/>
  <c r="C968"/>
  <c r="F967"/>
  <c r="D967"/>
  <c r="F966"/>
  <c r="D966"/>
  <c r="F965"/>
  <c r="D965"/>
  <c r="F964"/>
  <c r="D964"/>
  <c r="F963"/>
  <c r="D963"/>
  <c r="F962"/>
  <c r="D962"/>
  <c r="G961"/>
  <c r="E961"/>
  <c r="C961"/>
  <c r="F960"/>
  <c r="D960"/>
  <c r="F959"/>
  <c r="D959"/>
  <c r="F958"/>
  <c r="D958"/>
  <c r="F957"/>
  <c r="D957"/>
  <c r="F956"/>
  <c r="D956"/>
  <c r="F955"/>
  <c r="D955"/>
  <c r="G954"/>
  <c r="E954"/>
  <c r="C954"/>
  <c r="E953"/>
  <c r="F953"/>
  <c r="D953"/>
  <c r="C953"/>
  <c r="C943"/>
  <c r="F952"/>
  <c r="D952"/>
  <c r="F951"/>
  <c r="D951"/>
  <c r="F950"/>
  <c r="D950"/>
  <c r="F949"/>
  <c r="D949"/>
  <c r="F948"/>
  <c r="D948"/>
  <c r="F947"/>
  <c r="D947"/>
  <c r="F946"/>
  <c r="D946"/>
  <c r="F945"/>
  <c r="D945"/>
  <c r="F944"/>
  <c r="D944"/>
  <c r="G943"/>
  <c r="E943"/>
  <c r="F942"/>
  <c r="D942"/>
  <c r="F941"/>
  <c r="D941"/>
  <c r="F940"/>
  <c r="D940"/>
  <c r="F939"/>
  <c r="D939"/>
  <c r="F938"/>
  <c r="D938"/>
  <c r="F937"/>
  <c r="D937"/>
  <c r="F936"/>
  <c r="D936"/>
  <c r="F935"/>
  <c r="D935"/>
  <c r="F934"/>
  <c r="D934"/>
  <c r="F933"/>
  <c r="D933"/>
  <c r="F932"/>
  <c r="D932"/>
  <c r="F931"/>
  <c r="D931"/>
  <c r="F930"/>
  <c r="D930"/>
  <c r="F929"/>
  <c r="D929"/>
  <c r="F928"/>
  <c r="D928"/>
  <c r="F927"/>
  <c r="D927"/>
  <c r="F926"/>
  <c r="D926"/>
  <c r="F925"/>
  <c r="D925"/>
  <c r="F924"/>
  <c r="D924"/>
  <c r="F923"/>
  <c r="D923"/>
  <c r="F922"/>
  <c r="D922"/>
  <c r="F921"/>
  <c r="D921"/>
  <c r="F920"/>
  <c r="D920"/>
  <c r="F919"/>
  <c r="D919"/>
  <c r="F918"/>
  <c r="D918"/>
  <c r="F917"/>
  <c r="D917"/>
  <c r="F916"/>
  <c r="D916"/>
  <c r="G915"/>
  <c r="E915"/>
  <c r="C915"/>
  <c r="F914"/>
  <c r="D914"/>
  <c r="F913"/>
  <c r="D913"/>
  <c r="F912"/>
  <c r="D912"/>
  <c r="F911"/>
  <c r="D911"/>
  <c r="F910"/>
  <c r="D910"/>
  <c r="F909"/>
  <c r="D909"/>
  <c r="F908"/>
  <c r="D908"/>
  <c r="F907"/>
  <c r="D907"/>
  <c r="F906"/>
  <c r="D906"/>
  <c r="F905"/>
  <c r="D905"/>
  <c r="F904"/>
  <c r="D904"/>
  <c r="F903"/>
  <c r="D903"/>
  <c r="F902"/>
  <c r="D902"/>
  <c r="F901"/>
  <c r="D901"/>
  <c r="F900"/>
  <c r="D900"/>
  <c r="F899"/>
  <c r="D899"/>
  <c r="F898"/>
  <c r="D898"/>
  <c r="F897"/>
  <c r="D897"/>
  <c r="F896"/>
  <c r="D896"/>
  <c r="F895"/>
  <c r="D895"/>
  <c r="F894"/>
  <c r="D894"/>
  <c r="F893"/>
  <c r="D893"/>
  <c r="F892"/>
  <c r="D892"/>
  <c r="F891"/>
  <c r="D891"/>
  <c r="G890"/>
  <c r="E890"/>
  <c r="C890"/>
  <c r="F889"/>
  <c r="D889"/>
  <c r="F888"/>
  <c r="D888"/>
  <c r="F887"/>
  <c r="D887"/>
  <c r="F886"/>
  <c r="D886"/>
  <c r="F885"/>
  <c r="D885"/>
  <c r="F884"/>
  <c r="D884"/>
  <c r="F883"/>
  <c r="D883"/>
  <c r="F882"/>
  <c r="D882"/>
  <c r="F881"/>
  <c r="D881"/>
  <c r="F880"/>
  <c r="D880"/>
  <c r="F879"/>
  <c r="D879"/>
  <c r="F878"/>
  <c r="D878"/>
  <c r="F877"/>
  <c r="D877"/>
  <c r="F876"/>
  <c r="D876"/>
  <c r="F875"/>
  <c r="D875"/>
  <c r="F874"/>
  <c r="D874"/>
  <c r="F873"/>
  <c r="D873"/>
  <c r="F872"/>
  <c r="D872"/>
  <c r="F871"/>
  <c r="D871"/>
  <c r="F870"/>
  <c r="D870"/>
  <c r="F869"/>
  <c r="D869"/>
  <c r="F868"/>
  <c r="D868"/>
  <c r="F867"/>
  <c r="D867"/>
  <c r="F866"/>
  <c r="D866"/>
  <c r="F865"/>
  <c r="D865"/>
  <c r="G864"/>
  <c r="E864"/>
  <c r="C864"/>
  <c r="F862"/>
  <c r="D862"/>
  <c r="G861"/>
  <c r="E861"/>
  <c r="C861"/>
  <c r="F860"/>
  <c r="D860"/>
  <c r="G859"/>
  <c r="E859"/>
  <c r="C859"/>
  <c r="F858"/>
  <c r="D858"/>
  <c r="G857"/>
  <c r="E857"/>
  <c r="D857"/>
  <c r="C857"/>
  <c r="F856"/>
  <c r="D856"/>
  <c r="F855"/>
  <c r="D855"/>
  <c r="G854"/>
  <c r="E854"/>
  <c r="F854"/>
  <c r="C854"/>
  <c r="F853"/>
  <c r="D853"/>
  <c r="G852"/>
  <c r="E852"/>
  <c r="C852"/>
  <c r="F851"/>
  <c r="D851"/>
  <c r="F850"/>
  <c r="D850"/>
  <c r="F849"/>
  <c r="D849"/>
  <c r="F848"/>
  <c r="D848"/>
  <c r="F847"/>
  <c r="D847"/>
  <c r="F846"/>
  <c r="D846"/>
  <c r="F845"/>
  <c r="D845"/>
  <c r="F844"/>
  <c r="D844"/>
  <c r="F843"/>
  <c r="D843"/>
  <c r="F842"/>
  <c r="D842"/>
  <c r="G841"/>
  <c r="E841"/>
  <c r="C841"/>
  <c r="F839"/>
  <c r="D839"/>
  <c r="G838"/>
  <c r="E838"/>
  <c r="C838"/>
  <c r="F837"/>
  <c r="D837"/>
  <c r="F836"/>
  <c r="D836"/>
  <c r="F835"/>
  <c r="D835"/>
  <c r="F834"/>
  <c r="D834"/>
  <c r="F833"/>
  <c r="D833"/>
  <c r="F832"/>
  <c r="D832"/>
  <c r="F831"/>
  <c r="D831"/>
  <c r="F830"/>
  <c r="D830"/>
  <c r="F829"/>
  <c r="D829"/>
  <c r="F828"/>
  <c r="D828"/>
  <c r="F827"/>
  <c r="D827"/>
  <c r="F826"/>
  <c r="D826"/>
  <c r="F825"/>
  <c r="D825"/>
  <c r="F824"/>
  <c r="D824"/>
  <c r="G823"/>
  <c r="E823"/>
  <c r="C823"/>
  <c r="F822"/>
  <c r="D822"/>
  <c r="G821"/>
  <c r="F821"/>
  <c r="E821"/>
  <c r="C821"/>
  <c r="F820"/>
  <c r="D820"/>
  <c r="G819"/>
  <c r="E819"/>
  <c r="C819"/>
  <c r="F818"/>
  <c r="D818"/>
  <c r="F817"/>
  <c r="D817"/>
  <c r="F816"/>
  <c r="D816"/>
  <c r="F815"/>
  <c r="D815"/>
  <c r="F814"/>
  <c r="D814"/>
  <c r="G813"/>
  <c r="E813"/>
  <c r="C813"/>
  <c r="F812"/>
  <c r="D812"/>
  <c r="G811"/>
  <c r="E811"/>
  <c r="D811"/>
  <c r="C811"/>
  <c r="F810"/>
  <c r="D810"/>
  <c r="G809"/>
  <c r="E809"/>
  <c r="C809"/>
  <c r="F808"/>
  <c r="D808"/>
  <c r="F807"/>
  <c r="D807"/>
  <c r="G806"/>
  <c r="E806"/>
  <c r="C806"/>
  <c r="F805"/>
  <c r="D805"/>
  <c r="F804"/>
  <c r="D804"/>
  <c r="G803"/>
  <c r="E803"/>
  <c r="C803"/>
  <c r="F802"/>
  <c r="D802"/>
  <c r="F801"/>
  <c r="D801"/>
  <c r="F800"/>
  <c r="D800"/>
  <c r="F799"/>
  <c r="D799"/>
  <c r="F798"/>
  <c r="D798"/>
  <c r="G797"/>
  <c r="E797"/>
  <c r="C797"/>
  <c r="F796"/>
  <c r="D796"/>
  <c r="F795"/>
  <c r="D795"/>
  <c r="F794"/>
  <c r="D794"/>
  <c r="F793"/>
  <c r="D793"/>
  <c r="F792"/>
  <c r="D792"/>
  <c r="F791"/>
  <c r="D791"/>
  <c r="G790"/>
  <c r="E790"/>
  <c r="C790"/>
  <c r="F789"/>
  <c r="D789"/>
  <c r="F788"/>
  <c r="D788"/>
  <c r="F787"/>
  <c r="D787"/>
  <c r="F786"/>
  <c r="D786"/>
  <c r="G785"/>
  <c r="E785"/>
  <c r="C785"/>
  <c r="F784"/>
  <c r="D784"/>
  <c r="F783"/>
  <c r="D783"/>
  <c r="F782"/>
  <c r="D782"/>
  <c r="F781"/>
  <c r="D781"/>
  <c r="F780"/>
  <c r="D780"/>
  <c r="F779"/>
  <c r="D779"/>
  <c r="F778"/>
  <c r="D778"/>
  <c r="F777"/>
  <c r="D777"/>
  <c r="G776"/>
  <c r="E776"/>
  <c r="C776"/>
  <c r="F775"/>
  <c r="D775"/>
  <c r="F774"/>
  <c r="D774"/>
  <c r="F773"/>
  <c r="D773"/>
  <c r="G772"/>
  <c r="E772"/>
  <c r="C772"/>
  <c r="F771"/>
  <c r="D771"/>
  <c r="F770"/>
  <c r="D770"/>
  <c r="F769"/>
  <c r="D769"/>
  <c r="F768"/>
  <c r="D768"/>
  <c r="F767"/>
  <c r="D767"/>
  <c r="F766"/>
  <c r="D766"/>
  <c r="F765"/>
  <c r="D765"/>
  <c r="F764"/>
  <c r="D764"/>
  <c r="F763"/>
  <c r="D763"/>
  <c r="G762"/>
  <c r="E762"/>
  <c r="C762"/>
  <c r="F760"/>
  <c r="D760"/>
  <c r="G759"/>
  <c r="E759"/>
  <c r="F759"/>
  <c r="C759"/>
  <c r="F758"/>
  <c r="D758"/>
  <c r="G757"/>
  <c r="E757"/>
  <c r="C757"/>
  <c r="F756"/>
  <c r="D756"/>
  <c r="F755"/>
  <c r="D755"/>
  <c r="F754"/>
  <c r="D754"/>
  <c r="F753"/>
  <c r="D753"/>
  <c r="F752"/>
  <c r="D752"/>
  <c r="F751"/>
  <c r="D751"/>
  <c r="F750"/>
  <c r="D750"/>
  <c r="F749"/>
  <c r="D749"/>
  <c r="G748"/>
  <c r="E748"/>
  <c r="C748"/>
  <c r="F747"/>
  <c r="D747"/>
  <c r="F746"/>
  <c r="D746"/>
  <c r="G745"/>
  <c r="E745"/>
  <c r="C745"/>
  <c r="F744"/>
  <c r="D744"/>
  <c r="F743"/>
  <c r="D743"/>
  <c r="F742"/>
  <c r="D742"/>
  <c r="G741"/>
  <c r="E741"/>
  <c r="C741"/>
  <c r="F740"/>
  <c r="D740"/>
  <c r="F739"/>
  <c r="D739"/>
  <c r="F738"/>
  <c r="D738"/>
  <c r="G737"/>
  <c r="E737"/>
  <c r="C737"/>
  <c r="F736"/>
  <c r="D736"/>
  <c r="F735"/>
  <c r="D735"/>
  <c r="F734"/>
  <c r="D734"/>
  <c r="F733"/>
  <c r="D733"/>
  <c r="F732"/>
  <c r="D732"/>
  <c r="F731"/>
  <c r="D731"/>
  <c r="G730"/>
  <c r="E730"/>
  <c r="C730"/>
  <c r="F729"/>
  <c r="D729"/>
  <c r="F728"/>
  <c r="D728"/>
  <c r="F727"/>
  <c r="D727"/>
  <c r="G726"/>
  <c r="E726"/>
  <c r="C726"/>
  <c r="F725"/>
  <c r="D725"/>
  <c r="F724"/>
  <c r="D724"/>
  <c r="G723"/>
  <c r="E723"/>
  <c r="C723"/>
  <c r="F722"/>
  <c r="D722"/>
  <c r="F721"/>
  <c r="D721"/>
  <c r="F720"/>
  <c r="D720"/>
  <c r="F719"/>
  <c r="D719"/>
  <c r="F718"/>
  <c r="D718"/>
  <c r="F717"/>
  <c r="D717"/>
  <c r="F716"/>
  <c r="D716"/>
  <c r="F715"/>
  <c r="D715"/>
  <c r="F714"/>
  <c r="D714"/>
  <c r="F713"/>
  <c r="D713"/>
  <c r="F712"/>
  <c r="D712"/>
  <c r="G711"/>
  <c r="E711"/>
  <c r="C711"/>
  <c r="F710"/>
  <c r="D710"/>
  <c r="F709"/>
  <c r="D709"/>
  <c r="F708"/>
  <c r="D708"/>
  <c r="G707"/>
  <c r="E707"/>
  <c r="C707"/>
  <c r="F706"/>
  <c r="D706"/>
  <c r="F705"/>
  <c r="D705"/>
  <c r="F704"/>
  <c r="D704"/>
  <c r="F703"/>
  <c r="D703"/>
  <c r="F702"/>
  <c r="D702"/>
  <c r="F701"/>
  <c r="D701"/>
  <c r="F700"/>
  <c r="D700"/>
  <c r="F699"/>
  <c r="D699"/>
  <c r="F698"/>
  <c r="D698"/>
  <c r="F697"/>
  <c r="D697"/>
  <c r="F696"/>
  <c r="D696"/>
  <c r="F695"/>
  <c r="D695"/>
  <c r="F694"/>
  <c r="D694"/>
  <c r="G693"/>
  <c r="E693"/>
  <c r="C693"/>
  <c r="F692"/>
  <c r="D692"/>
  <c r="F691"/>
  <c r="D691"/>
  <c r="F690"/>
  <c r="D690"/>
  <c r="F689"/>
  <c r="D689"/>
  <c r="G688"/>
  <c r="E688"/>
  <c r="C688"/>
  <c r="F686"/>
  <c r="D686"/>
  <c r="G685"/>
  <c r="E685"/>
  <c r="C685"/>
  <c r="F684"/>
  <c r="D684"/>
  <c r="F683"/>
  <c r="D683"/>
  <c r="G682"/>
  <c r="E682"/>
  <c r="C682"/>
  <c r="F681"/>
  <c r="D681"/>
  <c r="F680"/>
  <c r="D680"/>
  <c r="F679"/>
  <c r="D679"/>
  <c r="F678"/>
  <c r="D678"/>
  <c r="F677"/>
  <c r="D677"/>
  <c r="F676"/>
  <c r="D676"/>
  <c r="F675"/>
  <c r="D675"/>
  <c r="G674"/>
  <c r="E674"/>
  <c r="C674"/>
  <c r="F673"/>
  <c r="D673"/>
  <c r="F672"/>
  <c r="D672"/>
  <c r="F671"/>
  <c r="D671"/>
  <c r="G670"/>
  <c r="E670"/>
  <c r="C670"/>
  <c r="F669"/>
  <c r="D669"/>
  <c r="F668"/>
  <c r="D668"/>
  <c r="F667"/>
  <c r="D667"/>
  <c r="G666"/>
  <c r="E666"/>
  <c r="C666"/>
  <c r="F665"/>
  <c r="D665"/>
  <c r="F664"/>
  <c r="D664"/>
  <c r="G663"/>
  <c r="E663"/>
  <c r="C663"/>
  <c r="F662"/>
  <c r="D662"/>
  <c r="F661"/>
  <c r="D661"/>
  <c r="G660"/>
  <c r="E660"/>
  <c r="C660"/>
  <c r="F659"/>
  <c r="D659"/>
  <c r="F658"/>
  <c r="D658"/>
  <c r="G657"/>
  <c r="E657"/>
  <c r="C657"/>
  <c r="F656"/>
  <c r="D656"/>
  <c r="F655"/>
  <c r="D655"/>
  <c r="G654"/>
  <c r="E654"/>
  <c r="D654"/>
  <c r="C654"/>
  <c r="F653"/>
  <c r="D653"/>
  <c r="F652"/>
  <c r="D652"/>
  <c r="G651"/>
  <c r="E651"/>
  <c r="C651"/>
  <c r="F650"/>
  <c r="D650"/>
  <c r="F649"/>
  <c r="D649"/>
  <c r="F648"/>
  <c r="D648"/>
  <c r="F647"/>
  <c r="D647"/>
  <c r="G646"/>
  <c r="E646"/>
  <c r="C646"/>
  <c r="D646"/>
  <c r="F645"/>
  <c r="D645"/>
  <c r="F644"/>
  <c r="D644"/>
  <c r="F643"/>
  <c r="D643"/>
  <c r="F642"/>
  <c r="D642"/>
  <c r="F641"/>
  <c r="D641"/>
  <c r="F640"/>
  <c r="D640"/>
  <c r="F639"/>
  <c r="D639"/>
  <c r="F638"/>
  <c r="D638"/>
  <c r="G637"/>
  <c r="F637"/>
  <c r="E637"/>
  <c r="C637"/>
  <c r="F636"/>
  <c r="D636"/>
  <c r="F635"/>
  <c r="D635"/>
  <c r="F634"/>
  <c r="D634"/>
  <c r="F633"/>
  <c r="D633"/>
  <c r="F632"/>
  <c r="D632"/>
  <c r="F631"/>
  <c r="D631"/>
  <c r="F630"/>
  <c r="D630"/>
  <c r="G629"/>
  <c r="E629"/>
  <c r="C629"/>
  <c r="F628"/>
  <c r="D628"/>
  <c r="F627"/>
  <c r="D627"/>
  <c r="F626"/>
  <c r="D626"/>
  <c r="F625"/>
  <c r="D625"/>
  <c r="F624"/>
  <c r="D624"/>
  <c r="F623"/>
  <c r="D623"/>
  <c r="G622"/>
  <c r="E622"/>
  <c r="C622"/>
  <c r="F621"/>
  <c r="D621"/>
  <c r="F620"/>
  <c r="D620"/>
  <c r="F619"/>
  <c r="D619"/>
  <c r="F618"/>
  <c r="D618"/>
  <c r="F617"/>
  <c r="D617"/>
  <c r="F616"/>
  <c r="D616"/>
  <c r="F615"/>
  <c r="D615"/>
  <c r="G614"/>
  <c r="E614"/>
  <c r="C614"/>
  <c r="F613"/>
  <c r="D613"/>
  <c r="F612"/>
  <c r="D612"/>
  <c r="F611"/>
  <c r="D611"/>
  <c r="F610"/>
  <c r="D610"/>
  <c r="F609"/>
  <c r="D609"/>
  <c r="F608"/>
  <c r="D608"/>
  <c r="F607"/>
  <c r="D607"/>
  <c r="F606"/>
  <c r="D606"/>
  <c r="F605"/>
  <c r="D605"/>
  <c r="G604"/>
  <c r="E604"/>
  <c r="C604"/>
  <c r="F603"/>
  <c r="D603"/>
  <c r="F602"/>
  <c r="D602"/>
  <c r="F601"/>
  <c r="D601"/>
  <c r="G600"/>
  <c r="E600"/>
  <c r="C600"/>
  <c r="F599"/>
  <c r="D599"/>
  <c r="F598"/>
  <c r="D598"/>
  <c r="F597"/>
  <c r="D597"/>
  <c r="F596"/>
  <c r="D596"/>
  <c r="F595"/>
  <c r="D595"/>
  <c r="F594"/>
  <c r="D594"/>
  <c r="F593"/>
  <c r="D593"/>
  <c r="F592"/>
  <c r="D592"/>
  <c r="F591"/>
  <c r="D591"/>
  <c r="F590"/>
  <c r="D590"/>
  <c r="F589"/>
  <c r="D589"/>
  <c r="F588"/>
  <c r="D588"/>
  <c r="F587"/>
  <c r="D587"/>
  <c r="F586"/>
  <c r="D586"/>
  <c r="F585"/>
  <c r="D585"/>
  <c r="F584"/>
  <c r="D584"/>
  <c r="F583"/>
  <c r="D583"/>
  <c r="F582"/>
  <c r="D582"/>
  <c r="G581"/>
  <c r="E581"/>
  <c r="C581"/>
  <c r="F580"/>
  <c r="D580"/>
  <c r="G579"/>
  <c r="E579"/>
  <c r="C579"/>
  <c r="F578"/>
  <c r="D578"/>
  <c r="F577"/>
  <c r="D577"/>
  <c r="F576"/>
  <c r="D576"/>
  <c r="F575"/>
  <c r="D575"/>
  <c r="F574"/>
  <c r="D574"/>
  <c r="F573"/>
  <c r="D573"/>
  <c r="F572"/>
  <c r="D572"/>
  <c r="G571"/>
  <c r="E571"/>
  <c r="C571"/>
  <c r="F570"/>
  <c r="D570"/>
  <c r="F569"/>
  <c r="D569"/>
  <c r="F568"/>
  <c r="D568"/>
  <c r="F567"/>
  <c r="D567"/>
  <c r="F566"/>
  <c r="D566"/>
  <c r="F565"/>
  <c r="D565"/>
  <c r="F564"/>
  <c r="D564"/>
  <c r="F563"/>
  <c r="D563"/>
  <c r="F562"/>
  <c r="D562"/>
  <c r="F561"/>
  <c r="D561"/>
  <c r="F560"/>
  <c r="D560"/>
  <c r="F559"/>
  <c r="D559"/>
  <c r="F558"/>
  <c r="D558"/>
  <c r="F557"/>
  <c r="D557"/>
  <c r="F556"/>
  <c r="D556"/>
  <c r="F555"/>
  <c r="D555"/>
  <c r="F554"/>
  <c r="D554"/>
  <c r="F553"/>
  <c r="D553"/>
  <c r="G552"/>
  <c r="E552"/>
  <c r="C552"/>
  <c r="F550"/>
  <c r="D550"/>
  <c r="F549"/>
  <c r="D549"/>
  <c r="F548"/>
  <c r="D548"/>
  <c r="G547"/>
  <c r="E547"/>
  <c r="C547"/>
  <c r="F546"/>
  <c r="D546"/>
  <c r="F545"/>
  <c r="D545"/>
  <c r="F544"/>
  <c r="D544"/>
  <c r="F543"/>
  <c r="D543"/>
  <c r="F542"/>
  <c r="D542"/>
  <c r="F541"/>
  <c r="D541"/>
  <c r="F540"/>
  <c r="D540"/>
  <c r="G539"/>
  <c r="E539"/>
  <c r="C539"/>
  <c r="F538"/>
  <c r="D538"/>
  <c r="F537"/>
  <c r="D537"/>
  <c r="F536"/>
  <c r="D536"/>
  <c r="F535"/>
  <c r="D535"/>
  <c r="F534"/>
  <c r="D534"/>
  <c r="F533"/>
  <c r="D533"/>
  <c r="F532"/>
  <c r="D532"/>
  <c r="F531"/>
  <c r="D531"/>
  <c r="G530"/>
  <c r="E530"/>
  <c r="C530"/>
  <c r="F529"/>
  <c r="D529"/>
  <c r="F528"/>
  <c r="D528"/>
  <c r="F527"/>
  <c r="D527"/>
  <c r="F526"/>
  <c r="D526"/>
  <c r="F525"/>
  <c r="D525"/>
  <c r="F524"/>
  <c r="D524"/>
  <c r="F523"/>
  <c r="D523"/>
  <c r="F522"/>
  <c r="D522"/>
  <c r="F521"/>
  <c r="D521"/>
  <c r="F520"/>
  <c r="D520"/>
  <c r="G519"/>
  <c r="E519"/>
  <c r="C519"/>
  <c r="F518"/>
  <c r="D518"/>
  <c r="F517"/>
  <c r="D517"/>
  <c r="F516"/>
  <c r="D516"/>
  <c r="F515"/>
  <c r="D515"/>
  <c r="F514"/>
  <c r="D514"/>
  <c r="F513"/>
  <c r="D513"/>
  <c r="F512"/>
  <c r="D512"/>
  <c r="G511"/>
  <c r="E511"/>
  <c r="C511"/>
  <c r="F510"/>
  <c r="D510"/>
  <c r="F509"/>
  <c r="D509"/>
  <c r="F508"/>
  <c r="D508"/>
  <c r="F507"/>
  <c r="D507"/>
  <c r="F506"/>
  <c r="D506"/>
  <c r="F505"/>
  <c r="D505"/>
  <c r="F504"/>
  <c r="D504"/>
  <c r="F503"/>
  <c r="D503"/>
  <c r="F502"/>
  <c r="D502"/>
  <c r="F501"/>
  <c r="D501"/>
  <c r="F500"/>
  <c r="D500"/>
  <c r="F499"/>
  <c r="D499"/>
  <c r="F498"/>
  <c r="D498"/>
  <c r="F497"/>
  <c r="D497"/>
  <c r="F496"/>
  <c r="D496"/>
  <c r="G495"/>
  <c r="E495"/>
  <c r="C495"/>
  <c r="F493"/>
  <c r="D493"/>
  <c r="F492"/>
  <c r="D492"/>
  <c r="F491"/>
  <c r="D491"/>
  <c r="F490"/>
  <c r="D490"/>
  <c r="G489"/>
  <c r="E489"/>
  <c r="C489"/>
  <c r="F488"/>
  <c r="D488"/>
  <c r="F487"/>
  <c r="D487"/>
  <c r="F486"/>
  <c r="D486"/>
  <c r="G485"/>
  <c r="E485"/>
  <c r="C485"/>
  <c r="F484"/>
  <c r="D484"/>
  <c r="F483"/>
  <c r="D483"/>
  <c r="F482"/>
  <c r="D482"/>
  <c r="G481"/>
  <c r="E481"/>
  <c r="C481"/>
  <c r="F480"/>
  <c r="D480"/>
  <c r="F479"/>
  <c r="D479"/>
  <c r="F478"/>
  <c r="D478"/>
  <c r="F477"/>
  <c r="D477"/>
  <c r="F476"/>
  <c r="D476"/>
  <c r="F475"/>
  <c r="D475"/>
  <c r="G474"/>
  <c r="E474"/>
  <c r="C474"/>
  <c r="F473"/>
  <c r="D473"/>
  <c r="F472"/>
  <c r="D472"/>
  <c r="F471"/>
  <c r="D471"/>
  <c r="F470"/>
  <c r="D470"/>
  <c r="G469"/>
  <c r="E469"/>
  <c r="C469"/>
  <c r="F468"/>
  <c r="D468"/>
  <c r="F467"/>
  <c r="D467"/>
  <c r="F466"/>
  <c r="D466"/>
  <c r="F465"/>
  <c r="D465"/>
  <c r="G464"/>
  <c r="E464"/>
  <c r="C464"/>
  <c r="F463"/>
  <c r="D463"/>
  <c r="F462"/>
  <c r="D462"/>
  <c r="F461"/>
  <c r="D461"/>
  <c r="F460"/>
  <c r="D460"/>
  <c r="G459"/>
  <c r="E459"/>
  <c r="C459"/>
  <c r="F458"/>
  <c r="D458"/>
  <c r="F457"/>
  <c r="D457"/>
  <c r="F456"/>
  <c r="D456"/>
  <c r="F455"/>
  <c r="D455"/>
  <c r="F454"/>
  <c r="D454"/>
  <c r="G453"/>
  <c r="E453"/>
  <c r="D453"/>
  <c r="C453"/>
  <c r="F452"/>
  <c r="D452"/>
  <c r="F451"/>
  <c r="D451"/>
  <c r="F450"/>
  <c r="D450"/>
  <c r="F449"/>
  <c r="D449"/>
  <c r="F448"/>
  <c r="D448"/>
  <c r="F447"/>
  <c r="D447"/>
  <c r="F446"/>
  <c r="D446"/>
  <c r="F445"/>
  <c r="D445"/>
  <c r="G444"/>
  <c r="E444"/>
  <c r="C444"/>
  <c r="F443"/>
  <c r="D443"/>
  <c r="F442"/>
  <c r="D442"/>
  <c r="F441"/>
  <c r="D441"/>
  <c r="F440"/>
  <c r="D440"/>
  <c r="G439"/>
  <c r="E439"/>
  <c r="C439"/>
  <c r="F437"/>
  <c r="D437"/>
  <c r="G436"/>
  <c r="E436"/>
  <c r="C436"/>
  <c r="F435"/>
  <c r="D435"/>
  <c r="F434"/>
  <c r="D434"/>
  <c r="F433"/>
  <c r="D433"/>
  <c r="F432"/>
  <c r="D432"/>
  <c r="F431"/>
  <c r="D431"/>
  <c r="F430"/>
  <c r="D430"/>
  <c r="G429"/>
  <c r="E429"/>
  <c r="C429"/>
  <c r="F428"/>
  <c r="D428"/>
  <c r="F427"/>
  <c r="D427"/>
  <c r="F426"/>
  <c r="D426"/>
  <c r="F425"/>
  <c r="D425"/>
  <c r="F424"/>
  <c r="D424"/>
  <c r="G423"/>
  <c r="E423"/>
  <c r="C423"/>
  <c r="F422"/>
  <c r="D422"/>
  <c r="F421"/>
  <c r="D421"/>
  <c r="F420"/>
  <c r="D420"/>
  <c r="G419"/>
  <c r="E419"/>
  <c r="C419"/>
  <c r="F418"/>
  <c r="D418"/>
  <c r="F417"/>
  <c r="D417"/>
  <c r="F416"/>
  <c r="D416"/>
  <c r="G415"/>
  <c r="E415"/>
  <c r="C415"/>
  <c r="F414"/>
  <c r="D414"/>
  <c r="F413"/>
  <c r="D413"/>
  <c r="F412"/>
  <c r="D412"/>
  <c r="G411"/>
  <c r="E411"/>
  <c r="C411"/>
  <c r="D411"/>
  <c r="F410"/>
  <c r="D410"/>
  <c r="F409"/>
  <c r="D409"/>
  <c r="F408"/>
  <c r="D408"/>
  <c r="F407"/>
  <c r="D407"/>
  <c r="F406"/>
  <c r="D406"/>
  <c r="G405"/>
  <c r="E405"/>
  <c r="C405"/>
  <c r="F404"/>
  <c r="D404"/>
  <c r="F403"/>
  <c r="D403"/>
  <c r="F402"/>
  <c r="D402"/>
  <c r="F401"/>
  <c r="D401"/>
  <c r="F400"/>
  <c r="D400"/>
  <c r="G399"/>
  <c r="E399"/>
  <c r="C399"/>
  <c r="F398"/>
  <c r="D398"/>
  <c r="F397"/>
  <c r="D397"/>
  <c r="F396"/>
  <c r="D396"/>
  <c r="F395"/>
  <c r="D395"/>
  <c r="F394"/>
  <c r="D394"/>
  <c r="F393"/>
  <c r="D393"/>
  <c r="G392"/>
  <c r="E392"/>
  <c r="D392"/>
  <c r="C392"/>
  <c r="F391"/>
  <c r="D391"/>
  <c r="F390"/>
  <c r="D390"/>
  <c r="F389"/>
  <c r="D389"/>
  <c r="F388"/>
  <c r="D388"/>
  <c r="G387"/>
  <c r="E387"/>
  <c r="C387"/>
  <c r="F385"/>
  <c r="D385"/>
  <c r="F384"/>
  <c r="D384"/>
  <c r="G383"/>
  <c r="E383"/>
  <c r="C383"/>
  <c r="F382"/>
  <c r="D382"/>
  <c r="F381"/>
  <c r="D381"/>
  <c r="F380"/>
  <c r="D380"/>
  <c r="F379"/>
  <c r="D379"/>
  <c r="F378"/>
  <c r="D378"/>
  <c r="G377"/>
  <c r="E377"/>
  <c r="C377"/>
  <c r="F376"/>
  <c r="D376"/>
  <c r="F375"/>
  <c r="D375"/>
  <c r="F374"/>
  <c r="D374"/>
  <c r="F373"/>
  <c r="D373"/>
  <c r="F372"/>
  <c r="D372"/>
  <c r="F371"/>
  <c r="D371"/>
  <c r="F370"/>
  <c r="D370"/>
  <c r="G369"/>
  <c r="E369"/>
  <c r="C369"/>
  <c r="F368"/>
  <c r="D368"/>
  <c r="F367"/>
  <c r="D367"/>
  <c r="F366"/>
  <c r="D366"/>
  <c r="F365"/>
  <c r="D365"/>
  <c r="F364"/>
  <c r="D364"/>
  <c r="F363"/>
  <c r="D363"/>
  <c r="F362"/>
  <c r="D362"/>
  <c r="F361"/>
  <c r="D361"/>
  <c r="F360"/>
  <c r="D360"/>
  <c r="G359"/>
  <c r="E359"/>
  <c r="C359"/>
  <c r="F358"/>
  <c r="D358"/>
  <c r="F357"/>
  <c r="D357"/>
  <c r="F356"/>
  <c r="D356"/>
  <c r="F355"/>
  <c r="D355"/>
  <c r="F354"/>
  <c r="D354"/>
  <c r="F353"/>
  <c r="D353"/>
  <c r="F352"/>
  <c r="D352"/>
  <c r="F351"/>
  <c r="D351"/>
  <c r="F350"/>
  <c r="D350"/>
  <c r="G349"/>
  <c r="E349"/>
  <c r="C349"/>
  <c r="F348"/>
  <c r="D348"/>
  <c r="F347"/>
  <c r="D347"/>
  <c r="F346"/>
  <c r="D346"/>
  <c r="F345"/>
  <c r="D345"/>
  <c r="F344"/>
  <c r="D344"/>
  <c r="F343"/>
  <c r="D343"/>
  <c r="F342"/>
  <c r="D342"/>
  <c r="F341"/>
  <c r="D341"/>
  <c r="F340"/>
  <c r="D340"/>
  <c r="F339"/>
  <c r="D339"/>
  <c r="F338"/>
  <c r="D338"/>
  <c r="F337"/>
  <c r="D337"/>
  <c r="F336"/>
  <c r="D336"/>
  <c r="G335"/>
  <c r="E335"/>
  <c r="C335"/>
  <c r="F334"/>
  <c r="D334"/>
  <c r="F333"/>
  <c r="D333"/>
  <c r="F332"/>
  <c r="D332"/>
  <c r="F331"/>
  <c r="D331"/>
  <c r="F330"/>
  <c r="D330"/>
  <c r="F329"/>
  <c r="D329"/>
  <c r="F328"/>
  <c r="D328"/>
  <c r="F327"/>
  <c r="D327"/>
  <c r="G326"/>
  <c r="E326"/>
  <c r="C326"/>
  <c r="F325"/>
  <c r="D325"/>
  <c r="F324"/>
  <c r="D324"/>
  <c r="F323"/>
  <c r="D323"/>
  <c r="F322"/>
  <c r="D322"/>
  <c r="F321"/>
  <c r="D321"/>
  <c r="F320"/>
  <c r="D320"/>
  <c r="F319"/>
  <c r="D319"/>
  <c r="G318"/>
  <c r="E318"/>
  <c r="C318"/>
  <c r="F317"/>
  <c r="D317"/>
  <c r="F316"/>
  <c r="D316"/>
  <c r="F315"/>
  <c r="D315"/>
  <c r="F314"/>
  <c r="D314"/>
  <c r="F313"/>
  <c r="D313"/>
  <c r="F312"/>
  <c r="D312"/>
  <c r="G311"/>
  <c r="E311"/>
  <c r="C311"/>
  <c r="F310"/>
  <c r="D310"/>
  <c r="F309"/>
  <c r="D309"/>
  <c r="F308"/>
  <c r="D308"/>
  <c r="F307"/>
  <c r="D307"/>
  <c r="F306"/>
  <c r="D306"/>
  <c r="F305"/>
  <c r="D305"/>
  <c r="F304"/>
  <c r="D304"/>
  <c r="F303"/>
  <c r="D303"/>
  <c r="F302"/>
  <c r="D302"/>
  <c r="F301"/>
  <c r="D301"/>
  <c r="G300"/>
  <c r="E300"/>
  <c r="C300"/>
  <c r="F299"/>
  <c r="D299"/>
  <c r="F298"/>
  <c r="D298"/>
  <c r="G297"/>
  <c r="E297"/>
  <c r="C297"/>
  <c r="F295"/>
  <c r="D295"/>
  <c r="G294"/>
  <c r="E294"/>
  <c r="C294"/>
  <c r="F293"/>
  <c r="D293"/>
  <c r="F292"/>
  <c r="D292"/>
  <c r="F291"/>
  <c r="D291"/>
  <c r="F290"/>
  <c r="D290"/>
  <c r="F289"/>
  <c r="D289"/>
  <c r="F288"/>
  <c r="D288"/>
  <c r="F287"/>
  <c r="D287"/>
  <c r="F286"/>
  <c r="D286"/>
  <c r="F285"/>
  <c r="D285"/>
  <c r="G284"/>
  <c r="F284"/>
  <c r="E284"/>
  <c r="C284"/>
  <c r="F283"/>
  <c r="D283"/>
  <c r="G282"/>
  <c r="E282"/>
  <c r="C282"/>
  <c r="F281"/>
  <c r="D281"/>
  <c r="G280"/>
  <c r="E280"/>
  <c r="C280"/>
  <c r="F279"/>
  <c r="D279"/>
  <c r="G278"/>
  <c r="E278"/>
  <c r="C278"/>
  <c r="F276"/>
  <c r="D276"/>
  <c r="G275"/>
  <c r="E275"/>
  <c r="C275"/>
  <c r="F274"/>
  <c r="D274"/>
  <c r="F273"/>
  <c r="D273"/>
  <c r="F272"/>
  <c r="D272"/>
  <c r="F271"/>
  <c r="D271"/>
  <c r="F270"/>
  <c r="D270"/>
  <c r="G269"/>
  <c r="E269"/>
  <c r="C269"/>
  <c r="F268"/>
  <c r="D268"/>
  <c r="F267"/>
  <c r="D267"/>
  <c r="F266"/>
  <c r="D266"/>
  <c r="F265"/>
  <c r="D265"/>
  <c r="G264"/>
  <c r="E264"/>
  <c r="C264"/>
  <c r="F263"/>
  <c r="D263"/>
  <c r="G262"/>
  <c r="E262"/>
  <c r="C262"/>
  <c r="F261"/>
  <c r="D261"/>
  <c r="F260"/>
  <c r="D260"/>
  <c r="F259"/>
  <c r="D259"/>
  <c r="F258"/>
  <c r="D258"/>
  <c r="G257"/>
  <c r="E257"/>
  <c r="C257"/>
  <c r="F256"/>
  <c r="D256"/>
  <c r="F255"/>
  <c r="D255"/>
  <c r="F254"/>
  <c r="D254"/>
  <c r="F253"/>
  <c r="D253"/>
  <c r="F252"/>
  <c r="D252"/>
  <c r="G251"/>
  <c r="E251"/>
  <c r="C251"/>
  <c r="F250"/>
  <c r="D250"/>
  <c r="F249"/>
  <c r="D249"/>
  <c r="G248"/>
  <c r="E248"/>
  <c r="C248"/>
  <c r="F247"/>
  <c r="D247"/>
  <c r="F246"/>
  <c r="D246"/>
  <c r="G245"/>
  <c r="E245"/>
  <c r="C245"/>
  <c r="F244"/>
  <c r="D244"/>
  <c r="F243"/>
  <c r="D243"/>
  <c r="F242"/>
  <c r="D242"/>
  <c r="F241"/>
  <c r="D241"/>
  <c r="F240"/>
  <c r="D240"/>
  <c r="F239"/>
  <c r="D239"/>
  <c r="G238"/>
  <c r="E238"/>
  <c r="C238"/>
  <c r="F236"/>
  <c r="D236"/>
  <c r="F235"/>
  <c r="D235"/>
  <c r="G234"/>
  <c r="E234"/>
  <c r="C234"/>
  <c r="F233"/>
  <c r="D233"/>
  <c r="F232"/>
  <c r="D232"/>
  <c r="F231"/>
  <c r="D231"/>
  <c r="F230"/>
  <c r="D230"/>
  <c r="F229"/>
  <c r="D229"/>
  <c r="F228"/>
  <c r="D228"/>
  <c r="F227"/>
  <c r="D227"/>
  <c r="F226"/>
  <c r="D226"/>
  <c r="F225"/>
  <c r="D225"/>
  <c r="F224"/>
  <c r="D224"/>
  <c r="F223"/>
  <c r="D223"/>
  <c r="F222"/>
  <c r="D222"/>
  <c r="F221"/>
  <c r="D221"/>
  <c r="F220"/>
  <c r="D220"/>
  <c r="G219"/>
  <c r="E219"/>
  <c r="C219"/>
  <c r="F218"/>
  <c r="D218"/>
  <c r="F217"/>
  <c r="D217"/>
  <c r="F216"/>
  <c r="D216"/>
  <c r="F215"/>
  <c r="D215"/>
  <c r="F214"/>
  <c r="D214"/>
  <c r="F213"/>
  <c r="D213"/>
  <c r="G212"/>
  <c r="E212"/>
  <c r="C212"/>
  <c r="F211"/>
  <c r="D211"/>
  <c r="F210"/>
  <c r="D210"/>
  <c r="F209"/>
  <c r="D209"/>
  <c r="F208"/>
  <c r="D208"/>
  <c r="F207"/>
  <c r="D207"/>
  <c r="G206"/>
  <c r="E206"/>
  <c r="C206"/>
  <c r="F205"/>
  <c r="D205"/>
  <c r="F204"/>
  <c r="D204"/>
  <c r="F203"/>
  <c r="D203"/>
  <c r="F202"/>
  <c r="D202"/>
  <c r="F201"/>
  <c r="D201"/>
  <c r="G200"/>
  <c r="E200"/>
  <c r="C200"/>
  <c r="F199"/>
  <c r="D199"/>
  <c r="F198"/>
  <c r="D198"/>
  <c r="F197"/>
  <c r="D197"/>
  <c r="F196"/>
  <c r="D196"/>
  <c r="F195"/>
  <c r="D195"/>
  <c r="F194"/>
  <c r="D194"/>
  <c r="F193"/>
  <c r="D193"/>
  <c r="G192"/>
  <c r="E192"/>
  <c r="C192"/>
  <c r="F191"/>
  <c r="D191"/>
  <c r="F190"/>
  <c r="D190"/>
  <c r="F189"/>
  <c r="D189"/>
  <c r="F188"/>
  <c r="D188"/>
  <c r="F187"/>
  <c r="D187"/>
  <c r="F186"/>
  <c r="D186"/>
  <c r="G185"/>
  <c r="E185"/>
  <c r="C185"/>
  <c r="F184"/>
  <c r="D184"/>
  <c r="F183"/>
  <c r="D183"/>
  <c r="F182"/>
  <c r="D182"/>
  <c r="F181"/>
  <c r="D181"/>
  <c r="F180"/>
  <c r="D180"/>
  <c r="F179"/>
  <c r="D179"/>
  <c r="G178"/>
  <c r="E178"/>
  <c r="C178"/>
  <c r="F177"/>
  <c r="D177"/>
  <c r="F176"/>
  <c r="D176"/>
  <c r="F175"/>
  <c r="D175"/>
  <c r="F174"/>
  <c r="D174"/>
  <c r="F173"/>
  <c r="D173"/>
  <c r="F172"/>
  <c r="D172"/>
  <c r="G171"/>
  <c r="E171"/>
  <c r="C171"/>
  <c r="F170"/>
  <c r="D170"/>
  <c r="F169"/>
  <c r="D169"/>
  <c r="F168"/>
  <c r="D168"/>
  <c r="F167"/>
  <c r="D167"/>
  <c r="F166"/>
  <c r="D166"/>
  <c r="F165"/>
  <c r="D165"/>
  <c r="G164"/>
  <c r="E164"/>
  <c r="C164"/>
  <c r="F163"/>
  <c r="D163"/>
  <c r="F162"/>
  <c r="D162"/>
  <c r="F161"/>
  <c r="D161"/>
  <c r="F160"/>
  <c r="D160"/>
  <c r="F159"/>
  <c r="D159"/>
  <c r="F158"/>
  <c r="D158"/>
  <c r="G157"/>
  <c r="E157"/>
  <c r="C157"/>
  <c r="F156"/>
  <c r="D156"/>
  <c r="F155"/>
  <c r="D155"/>
  <c r="F154"/>
  <c r="D154"/>
  <c r="F153"/>
  <c r="D153"/>
  <c r="F152"/>
  <c r="D152"/>
  <c r="G151"/>
  <c r="E151"/>
  <c r="C151"/>
  <c r="F150"/>
  <c r="D150"/>
  <c r="F149"/>
  <c r="D149"/>
  <c r="F148"/>
  <c r="D148"/>
  <c r="F147"/>
  <c r="D147"/>
  <c r="F146"/>
  <c r="D146"/>
  <c r="F145"/>
  <c r="D145"/>
  <c r="F144"/>
  <c r="D144"/>
  <c r="G143"/>
  <c r="E143"/>
  <c r="C143"/>
  <c r="F142"/>
  <c r="D142"/>
  <c r="F141"/>
  <c r="D141"/>
  <c r="F140"/>
  <c r="D140"/>
  <c r="F139"/>
  <c r="D139"/>
  <c r="F138"/>
  <c r="D138"/>
  <c r="F137"/>
  <c r="D137"/>
  <c r="G136"/>
  <c r="E136"/>
  <c r="C136"/>
  <c r="F135"/>
  <c r="D135"/>
  <c r="F134"/>
  <c r="D134"/>
  <c r="F133"/>
  <c r="D133"/>
  <c r="F132"/>
  <c r="D132"/>
  <c r="F131"/>
  <c r="D131"/>
  <c r="F130"/>
  <c r="D130"/>
  <c r="F129"/>
  <c r="D129"/>
  <c r="F128"/>
  <c r="D128"/>
  <c r="F127"/>
  <c r="D127"/>
  <c r="F126"/>
  <c r="D126"/>
  <c r="F125"/>
  <c r="D125"/>
  <c r="G124"/>
  <c r="E124"/>
  <c r="C124"/>
  <c r="F123"/>
  <c r="D123"/>
  <c r="F122"/>
  <c r="D122"/>
  <c r="F121"/>
  <c r="D121"/>
  <c r="F120"/>
  <c r="D120"/>
  <c r="F119"/>
  <c r="D119"/>
  <c r="F118"/>
  <c r="D118"/>
  <c r="F117"/>
  <c r="D117"/>
  <c r="F116"/>
  <c r="D116"/>
  <c r="F115"/>
  <c r="D115"/>
  <c r="F114"/>
  <c r="D114"/>
  <c r="G113"/>
  <c r="E113"/>
  <c r="C113"/>
  <c r="F112"/>
  <c r="D112"/>
  <c r="F111"/>
  <c r="D111"/>
  <c r="F110"/>
  <c r="D110"/>
  <c r="F109"/>
  <c r="D109"/>
  <c r="F108"/>
  <c r="D108"/>
  <c r="F107"/>
  <c r="D107"/>
  <c r="F106"/>
  <c r="D106"/>
  <c r="F105"/>
  <c r="D105"/>
  <c r="G104"/>
  <c r="E104"/>
  <c r="C104"/>
  <c r="F103"/>
  <c r="D103"/>
  <c r="F102"/>
  <c r="D102"/>
  <c r="F101"/>
  <c r="D101"/>
  <c r="F100"/>
  <c r="D100"/>
  <c r="F99"/>
  <c r="D99"/>
  <c r="F98"/>
  <c r="D98"/>
  <c r="F97"/>
  <c r="D97"/>
  <c r="F96"/>
  <c r="D96"/>
  <c r="F95"/>
  <c r="D95"/>
  <c r="F94"/>
  <c r="D94"/>
  <c r="F93"/>
  <c r="D93"/>
  <c r="F92"/>
  <c r="D92"/>
  <c r="G91"/>
  <c r="F91"/>
  <c r="E91"/>
  <c r="C91"/>
  <c r="F90"/>
  <c r="D90"/>
  <c r="F89"/>
  <c r="D89"/>
  <c r="F88"/>
  <c r="D88"/>
  <c r="F87"/>
  <c r="D87"/>
  <c r="F86"/>
  <c r="D86"/>
  <c r="F85"/>
  <c r="D85"/>
  <c r="F84"/>
  <c r="D84"/>
  <c r="F83"/>
  <c r="D83"/>
  <c r="G82"/>
  <c r="E82"/>
  <c r="C82"/>
  <c r="F81"/>
  <c r="D81"/>
  <c r="F80"/>
  <c r="D80"/>
  <c r="F79"/>
  <c r="D79"/>
  <c r="F78"/>
  <c r="D78"/>
  <c r="F77"/>
  <c r="D77"/>
  <c r="F76"/>
  <c r="D76"/>
  <c r="F75"/>
  <c r="D75"/>
  <c r="G74"/>
  <c r="E74"/>
  <c r="C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G63"/>
  <c r="E63"/>
  <c r="C63"/>
  <c r="F62"/>
  <c r="D62"/>
  <c r="F61"/>
  <c r="D61"/>
  <c r="F60"/>
  <c r="D60"/>
  <c r="F59"/>
  <c r="D59"/>
  <c r="F58"/>
  <c r="D58"/>
  <c r="F57"/>
  <c r="D57"/>
  <c r="F56"/>
  <c r="D56"/>
  <c r="F55"/>
  <c r="D55"/>
  <c r="F54"/>
  <c r="D54"/>
  <c r="F53"/>
  <c r="D53"/>
  <c r="G52"/>
  <c r="E52"/>
  <c r="C52"/>
  <c r="F51"/>
  <c r="D51"/>
  <c r="F50"/>
  <c r="D50"/>
  <c r="F49"/>
  <c r="D49"/>
  <c r="F48"/>
  <c r="D48"/>
  <c r="F47"/>
  <c r="D47"/>
  <c r="F46"/>
  <c r="D46"/>
  <c r="F45"/>
  <c r="D45"/>
  <c r="F44"/>
  <c r="D44"/>
  <c r="F43"/>
  <c r="D43"/>
  <c r="F42"/>
  <c r="D42"/>
  <c r="G41"/>
  <c r="E41"/>
  <c r="C41"/>
  <c r="F40"/>
  <c r="D40"/>
  <c r="F39"/>
  <c r="D39"/>
  <c r="F38"/>
  <c r="D38"/>
  <c r="F37"/>
  <c r="D37"/>
  <c r="F36"/>
  <c r="D36"/>
  <c r="F35"/>
  <c r="D35"/>
  <c r="F34"/>
  <c r="D34"/>
  <c r="F33"/>
  <c r="D33"/>
  <c r="F32"/>
  <c r="D32"/>
  <c r="F31"/>
  <c r="D31"/>
  <c r="G30"/>
  <c r="E30"/>
  <c r="C30"/>
  <c r="F29"/>
  <c r="D29"/>
  <c r="F28"/>
  <c r="D28"/>
  <c r="F27"/>
  <c r="D27"/>
  <c r="F26"/>
  <c r="D26"/>
  <c r="F25"/>
  <c r="D25"/>
  <c r="F24"/>
  <c r="D24"/>
  <c r="F23"/>
  <c r="D23"/>
  <c r="F22"/>
  <c r="D22"/>
  <c r="G21"/>
  <c r="E21"/>
  <c r="C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G9"/>
  <c r="E9"/>
  <c r="C9"/>
  <c r="G73" i="2"/>
  <c r="F72"/>
  <c r="D72"/>
  <c r="F71"/>
  <c r="D71"/>
  <c r="G70"/>
  <c r="F70"/>
  <c r="E70"/>
  <c r="D70"/>
  <c r="C70"/>
  <c r="F69"/>
  <c r="D69"/>
  <c r="F68"/>
  <c r="D68"/>
  <c r="G67"/>
  <c r="F67"/>
  <c r="E67"/>
  <c r="D67"/>
  <c r="C67"/>
  <c r="G66"/>
  <c r="F66"/>
  <c r="E66"/>
  <c r="D66"/>
  <c r="C66"/>
  <c r="F65"/>
  <c r="E65"/>
  <c r="D65"/>
  <c r="C65"/>
  <c r="G64"/>
  <c r="F64"/>
  <c r="E64"/>
  <c r="D64"/>
  <c r="C64"/>
  <c r="F63"/>
  <c r="D63"/>
  <c r="G62"/>
  <c r="F62"/>
  <c r="E62"/>
  <c r="D62"/>
  <c r="C62"/>
  <c r="G61"/>
  <c r="F61"/>
  <c r="E61"/>
  <c r="D61"/>
  <c r="C61"/>
  <c r="F60"/>
  <c r="D60"/>
  <c r="F59"/>
  <c r="D59"/>
  <c r="F58"/>
  <c r="D58"/>
  <c r="F57"/>
  <c r="D57"/>
  <c r="F56"/>
  <c r="D56"/>
  <c r="F55"/>
  <c r="D55"/>
  <c r="F54"/>
  <c r="D54"/>
  <c r="F53"/>
  <c r="D53"/>
  <c r="F52"/>
  <c r="D52"/>
  <c r="F51"/>
  <c r="D51"/>
  <c r="F50"/>
  <c r="D50"/>
  <c r="F49"/>
  <c r="D49"/>
  <c r="F48"/>
  <c r="D48"/>
  <c r="F47"/>
  <c r="D47"/>
  <c r="F46"/>
  <c r="D46"/>
  <c r="F45"/>
  <c r="D45"/>
  <c r="F44"/>
  <c r="D44"/>
  <c r="F43"/>
  <c r="D43"/>
  <c r="F42"/>
  <c r="D42"/>
  <c r="F41"/>
  <c r="D41"/>
  <c r="F40"/>
  <c r="D40"/>
  <c r="F39"/>
  <c r="D39"/>
  <c r="G38"/>
  <c r="E38"/>
  <c r="D38"/>
  <c r="C38"/>
  <c r="C31"/>
  <c r="F37"/>
  <c r="E37"/>
  <c r="D37"/>
  <c r="C37"/>
  <c r="F36"/>
  <c r="D36"/>
  <c r="F35"/>
  <c r="D35"/>
  <c r="F34"/>
  <c r="D34"/>
  <c r="F33"/>
  <c r="D33"/>
  <c r="G32"/>
  <c r="F32"/>
  <c r="E32"/>
  <c r="D32"/>
  <c r="C32"/>
  <c r="G31"/>
  <c r="F30"/>
  <c r="D30"/>
  <c r="F29"/>
  <c r="D29"/>
  <c r="F28"/>
  <c r="D28"/>
  <c r="F27"/>
  <c r="D27"/>
  <c r="F26"/>
  <c r="D26"/>
  <c r="F25"/>
  <c r="D25"/>
  <c r="F24"/>
  <c r="D24"/>
  <c r="F23"/>
  <c r="D23"/>
  <c r="G22"/>
  <c r="E22"/>
  <c r="E6"/>
  <c r="C22"/>
  <c r="C6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G7"/>
  <c r="F7"/>
  <c r="E7"/>
  <c r="D7"/>
  <c r="C7"/>
  <c r="G6"/>
  <c r="N35" i="5"/>
  <c r="L35"/>
  <c r="N33"/>
  <c r="L33"/>
  <c r="N32"/>
  <c r="L32"/>
  <c r="N31"/>
  <c r="L31"/>
  <c r="N30"/>
  <c r="L30"/>
  <c r="L29"/>
  <c r="N27"/>
  <c r="L27"/>
  <c r="E18"/>
  <c r="C18"/>
  <c r="D18"/>
  <c r="E17"/>
  <c r="F17"/>
  <c r="C17"/>
  <c r="D17"/>
  <c r="E16"/>
  <c r="C16"/>
  <c r="D16"/>
  <c r="E15"/>
  <c r="F15"/>
  <c r="C15"/>
  <c r="D15"/>
  <c r="E14"/>
  <c r="C14"/>
  <c r="D14"/>
  <c r="E13"/>
  <c r="F13"/>
  <c r="C13"/>
  <c r="D13"/>
  <c r="E12"/>
  <c r="C12"/>
  <c r="E11"/>
  <c r="F11"/>
  <c r="C11"/>
  <c r="D11"/>
  <c r="E9"/>
  <c r="E8"/>
  <c r="F8"/>
  <c r="C8"/>
  <c r="D8"/>
  <c r="F14"/>
  <c r="F16"/>
  <c r="F18"/>
  <c r="E7"/>
  <c r="M31"/>
  <c r="M35"/>
  <c r="F12"/>
  <c r="M30"/>
  <c r="F38" i="2"/>
  <c r="E31"/>
  <c r="E73"/>
  <c r="D12" i="5"/>
  <c r="F6" i="2"/>
  <c r="F7" i="5"/>
  <c r="F22" i="2"/>
  <c r="F9" i="5"/>
  <c r="D6" i="2"/>
  <c r="C9" i="5"/>
  <c r="D22" i="2"/>
  <c r="D124" i="3"/>
  <c r="F1258"/>
  <c r="C10" i="5"/>
  <c r="C73" i="2"/>
  <c r="F748" i="3"/>
  <c r="F1335"/>
  <c r="F1295"/>
  <c r="D1129"/>
  <c r="D1088"/>
  <c r="D823"/>
  <c r="F813"/>
  <c r="D797"/>
  <c r="F809"/>
  <c r="F803"/>
  <c r="F776"/>
  <c r="F547"/>
  <c r="F530"/>
  <c r="D280"/>
  <c r="D104"/>
  <c r="O32" i="5"/>
  <c r="D91" i="3"/>
  <c r="F104"/>
  <c r="F157"/>
  <c r="F185"/>
  <c r="F200"/>
  <c r="D206"/>
  <c r="D415"/>
  <c r="D657"/>
  <c r="F660"/>
  <c r="F674"/>
  <c r="D682"/>
  <c r="F688"/>
  <c r="F419"/>
  <c r="D262"/>
  <c r="D685"/>
  <c r="D693"/>
  <c r="F730"/>
  <c r="F741"/>
  <c r="M27" i="5"/>
  <c r="F136" i="3"/>
  <c r="F151"/>
  <c r="F164"/>
  <c r="F192"/>
  <c r="F278"/>
  <c r="D294"/>
  <c r="F311"/>
  <c r="F349"/>
  <c r="F383"/>
  <c r="F423"/>
  <c r="F436"/>
  <c r="D439"/>
  <c r="F485"/>
  <c r="D614"/>
  <c r="F629"/>
  <c r="D637"/>
  <c r="F711"/>
  <c r="D741"/>
  <c r="F762"/>
  <c r="D809"/>
  <c r="F861"/>
  <c r="F971"/>
  <c r="F1018"/>
  <c r="D1030"/>
  <c r="D1145"/>
  <c r="F1148"/>
  <c r="D1150"/>
  <c r="C1160"/>
  <c r="L23" i="5"/>
  <c r="D1188" i="3"/>
  <c r="F1217"/>
  <c r="D1223"/>
  <c r="C1227"/>
  <c r="L25" i="5"/>
  <c r="C1270" i="3"/>
  <c r="L26" i="5"/>
  <c r="D1316" i="3"/>
  <c r="D219"/>
  <c r="D264"/>
  <c r="D275"/>
  <c r="D297"/>
  <c r="E551"/>
  <c r="N14" i="5"/>
  <c r="D707" i="3"/>
  <c r="D748"/>
  <c r="D859"/>
  <c r="F890"/>
  <c r="F943"/>
  <c r="F961"/>
  <c r="F1271"/>
  <c r="F1303"/>
  <c r="D1330"/>
  <c r="F275"/>
  <c r="D284"/>
  <c r="F297"/>
  <c r="D318"/>
  <c r="D335"/>
  <c r="F369"/>
  <c r="D377"/>
  <c r="F392"/>
  <c r="F453"/>
  <c r="D459"/>
  <c r="F519"/>
  <c r="F600"/>
  <c r="F654"/>
  <c r="D790"/>
  <c r="F797"/>
  <c r="F806"/>
  <c r="D861"/>
  <c r="F954"/>
  <c r="F1246"/>
  <c r="F1330"/>
  <c r="M33" i="5"/>
  <c r="F63" i="3"/>
  <c r="F82"/>
  <c r="D113"/>
  <c r="F124"/>
  <c r="F251"/>
  <c r="F335"/>
  <c r="O33" i="5"/>
  <c r="C8" i="3"/>
  <c r="L8" i="5"/>
  <c r="D41" i="3"/>
  <c r="F52"/>
  <c r="D164"/>
  <c r="D185"/>
  <c r="D192"/>
  <c r="F219"/>
  <c r="D245"/>
  <c r="G237"/>
  <c r="F300"/>
  <c r="D369"/>
  <c r="F411"/>
  <c r="D436"/>
  <c r="D469"/>
  <c r="F511"/>
  <c r="D547"/>
  <c r="D660"/>
  <c r="D663"/>
  <c r="D670"/>
  <c r="D674"/>
  <c r="G687"/>
  <c r="D726"/>
  <c r="D762"/>
  <c r="G761"/>
  <c r="F1070"/>
  <c r="F1112"/>
  <c r="D1217"/>
  <c r="D1246"/>
  <c r="F1283"/>
  <c r="F1289"/>
  <c r="F1340"/>
  <c r="F1353"/>
  <c r="D234"/>
  <c r="F238"/>
  <c r="D571"/>
  <c r="E687"/>
  <c r="N15" i="5"/>
  <c r="F723" i="3"/>
  <c r="C761"/>
  <c r="L16" i="5"/>
  <c r="F838" i="3"/>
  <c r="D864"/>
  <c r="D1320"/>
  <c r="F1332"/>
  <c r="O35" i="5"/>
  <c r="F262" i="3"/>
  <c r="D269"/>
  <c r="F439"/>
  <c r="G438"/>
  <c r="F481"/>
  <c r="C438"/>
  <c r="L12" i="5"/>
  <c r="D552" i="3"/>
  <c r="F571"/>
  <c r="D600"/>
  <c r="F614"/>
  <c r="D666"/>
  <c r="D776"/>
  <c r="D785"/>
  <c r="F841"/>
  <c r="F857"/>
  <c r="F915"/>
  <c r="D998"/>
  <c r="D1049"/>
  <c r="D1112"/>
  <c r="E1121"/>
  <c r="N22" i="5"/>
  <c r="F1129" i="3"/>
  <c r="F1188"/>
  <c r="F1206"/>
  <c r="D1258"/>
  <c r="F1320"/>
  <c r="D1324"/>
  <c r="F1328"/>
  <c r="D1335"/>
  <c r="D1340"/>
  <c r="F1346"/>
  <c r="F41"/>
  <c r="D74"/>
  <c r="D178"/>
  <c r="O30" i="5"/>
  <c r="F21" i="3"/>
  <c r="F30"/>
  <c r="D63"/>
  <c r="D82"/>
  <c r="D157"/>
  <c r="F178"/>
  <c r="F245"/>
  <c r="F257"/>
  <c r="F269"/>
  <c r="D300"/>
  <c r="D387"/>
  <c r="F399"/>
  <c r="D405"/>
  <c r="F405"/>
  <c r="F464"/>
  <c r="D464"/>
  <c r="D257"/>
  <c r="D359"/>
  <c r="F359"/>
  <c r="D30"/>
  <c r="F474"/>
  <c r="D474"/>
  <c r="O27" i="5"/>
  <c r="O29"/>
  <c r="M32"/>
  <c r="F74" i="3"/>
  <c r="F113"/>
  <c r="D151"/>
  <c r="D200"/>
  <c r="F206"/>
  <c r="F212"/>
  <c r="F234"/>
  <c r="D248"/>
  <c r="D251"/>
  <c r="F264"/>
  <c r="D278"/>
  <c r="F280"/>
  <c r="F282"/>
  <c r="F294"/>
  <c r="F318"/>
  <c r="F326"/>
  <c r="D423"/>
  <c r="D481"/>
  <c r="F489"/>
  <c r="F604"/>
  <c r="F622"/>
  <c r="F646"/>
  <c r="F707"/>
  <c r="D711"/>
  <c r="F772"/>
  <c r="D806"/>
  <c r="D819"/>
  <c r="D821"/>
  <c r="F823"/>
  <c r="D841"/>
  <c r="F852"/>
  <c r="D854"/>
  <c r="F859"/>
  <c r="D915"/>
  <c r="D971"/>
  <c r="F1030"/>
  <c r="F1088"/>
  <c r="F1139"/>
  <c r="F1161"/>
  <c r="F1203"/>
  <c r="D1206"/>
  <c r="F1228"/>
  <c r="F1252"/>
  <c r="D1283"/>
  <c r="D1295"/>
  <c r="C1327"/>
  <c r="L28" i="5"/>
  <c r="D1344" i="3"/>
  <c r="D429"/>
  <c r="F444"/>
  <c r="C494"/>
  <c r="L13" i="5"/>
  <c r="F552" i="3"/>
  <c r="F579"/>
  <c r="D629"/>
  <c r="F666"/>
  <c r="D688"/>
  <c r="C687"/>
  <c r="L15" i="5"/>
  <c r="D757" i="3"/>
  <c r="F790"/>
  <c r="D838"/>
  <c r="E863"/>
  <c r="N18" i="5"/>
  <c r="D890" i="3"/>
  <c r="D968"/>
  <c r="F975"/>
  <c r="D1035"/>
  <c r="D1095"/>
  <c r="D1271"/>
  <c r="D1289"/>
  <c r="D1303"/>
  <c r="D1332"/>
  <c r="D1350"/>
  <c r="F1354"/>
  <c r="F377"/>
  <c r="F387"/>
  <c r="F415"/>
  <c r="F429"/>
  <c r="D530"/>
  <c r="D539"/>
  <c r="F581"/>
  <c r="D622"/>
  <c r="F651"/>
  <c r="F670"/>
  <c r="F685"/>
  <c r="D730"/>
  <c r="D737"/>
  <c r="D745"/>
  <c r="F757"/>
  <c r="F811"/>
  <c r="G840"/>
  <c r="D954"/>
  <c r="F968"/>
  <c r="E974"/>
  <c r="N19" i="5"/>
  <c r="D1018" i="3"/>
  <c r="F1035"/>
  <c r="F1049"/>
  <c r="D1070"/>
  <c r="F1095"/>
  <c r="F1150"/>
  <c r="D1161"/>
  <c r="D1203"/>
  <c r="C1205"/>
  <c r="L24" i="5"/>
  <c r="F1223" i="3"/>
  <c r="D1228"/>
  <c r="D1252"/>
  <c r="G1270"/>
  <c r="F1316"/>
  <c r="F1324"/>
  <c r="E8"/>
  <c r="F9"/>
  <c r="G8"/>
  <c r="D21"/>
  <c r="F171"/>
  <c r="D171"/>
  <c r="M29" i="5"/>
  <c r="D9" i="3"/>
  <c r="D52"/>
  <c r="D136"/>
  <c r="F143"/>
  <c r="D143"/>
  <c r="E438"/>
  <c r="F438"/>
  <c r="D489"/>
  <c r="E494"/>
  <c r="D519"/>
  <c r="G551"/>
  <c r="D581"/>
  <c r="D651"/>
  <c r="F682"/>
  <c r="F726"/>
  <c r="E761"/>
  <c r="D803"/>
  <c r="D813"/>
  <c r="C863"/>
  <c r="C974"/>
  <c r="L19" i="5"/>
  <c r="D1023" i="3"/>
  <c r="F1023"/>
  <c r="D212"/>
  <c r="E237"/>
  <c r="D238"/>
  <c r="F248"/>
  <c r="C277"/>
  <c r="L9" i="5"/>
  <c r="G277" i="3"/>
  <c r="D282"/>
  <c r="C296"/>
  <c r="L10" i="5"/>
  <c r="G296" i="3"/>
  <c r="D311"/>
  <c r="D326"/>
  <c r="D349"/>
  <c r="D383"/>
  <c r="C386"/>
  <c r="L11" i="5"/>
  <c r="G386" i="3"/>
  <c r="D399"/>
  <c r="D419"/>
  <c r="D444"/>
  <c r="D485"/>
  <c r="F495"/>
  <c r="G494"/>
  <c r="D511"/>
  <c r="C551"/>
  <c r="L14" i="5"/>
  <c r="D579" i="3"/>
  <c r="D723"/>
  <c r="D759"/>
  <c r="D943"/>
  <c r="D975"/>
  <c r="D1065"/>
  <c r="C1038"/>
  <c r="L20" i="5"/>
  <c r="D1081" i="3"/>
  <c r="F1081"/>
  <c r="C1101"/>
  <c r="L21" i="5"/>
  <c r="D1102" i="3"/>
  <c r="D1118"/>
  <c r="F1118"/>
  <c r="E1101"/>
  <c r="C1121"/>
  <c r="D1122"/>
  <c r="C237"/>
  <c r="E277"/>
  <c r="E296"/>
  <c r="E386"/>
  <c r="F459"/>
  <c r="F469"/>
  <c r="D495"/>
  <c r="F539"/>
  <c r="D604"/>
  <c r="F657"/>
  <c r="F663"/>
  <c r="F687"/>
  <c r="F693"/>
  <c r="F737"/>
  <c r="F745"/>
  <c r="D772"/>
  <c r="F785"/>
  <c r="F819"/>
  <c r="C840"/>
  <c r="L17" i="5"/>
  <c r="D852" i="3"/>
  <c r="E840"/>
  <c r="F864"/>
  <c r="G863"/>
  <c r="D961"/>
  <c r="F998"/>
  <c r="G974"/>
  <c r="D1008"/>
  <c r="F1008"/>
  <c r="D1039"/>
  <c r="E1038"/>
  <c r="F1039"/>
  <c r="F1065"/>
  <c r="G1038"/>
  <c r="F1102"/>
  <c r="G1101"/>
  <c r="F1122"/>
  <c r="G1121"/>
  <c r="G1160"/>
  <c r="E1205"/>
  <c r="E1227"/>
  <c r="G1327"/>
  <c r="G1344"/>
  <c r="D1346"/>
  <c r="E1270"/>
  <c r="E1160"/>
  <c r="G1205"/>
  <c r="G1227"/>
  <c r="E1327"/>
  <c r="F82" i="4"/>
  <c r="F39"/>
  <c r="F86"/>
  <c r="D8"/>
  <c r="F27"/>
  <c r="F50"/>
  <c r="F59"/>
  <c r="F8"/>
  <c r="D43"/>
  <c r="D46"/>
  <c r="D50"/>
  <c r="D75"/>
  <c r="D77"/>
  <c r="F77"/>
  <c r="D13"/>
  <c r="F53"/>
  <c r="F62"/>
  <c r="D70"/>
  <c r="F13"/>
  <c r="D32"/>
  <c r="D39"/>
  <c r="F70"/>
  <c r="F81"/>
  <c r="F24"/>
  <c r="F43"/>
  <c r="D59"/>
  <c r="D62"/>
  <c r="F67"/>
  <c r="F75"/>
  <c r="E7"/>
  <c r="F32"/>
  <c r="F46"/>
  <c r="D53"/>
  <c r="D81"/>
  <c r="D85"/>
  <c r="F85"/>
  <c r="C7"/>
  <c r="G7"/>
  <c r="D24"/>
  <c r="D67"/>
  <c r="E84"/>
  <c r="D84"/>
  <c r="F31" i="2"/>
  <c r="E10" i="5"/>
  <c r="D31" i="2"/>
  <c r="E1359" i="3"/>
  <c r="F73" i="2"/>
  <c r="D9" i="5"/>
  <c r="C7"/>
  <c r="D7"/>
  <c r="C90" i="4"/>
  <c r="C88"/>
  <c r="C87"/>
  <c r="C1359" i="3"/>
  <c r="D1359"/>
  <c r="D73" i="2"/>
  <c r="C36" i="5"/>
  <c r="M14"/>
  <c r="M19"/>
  <c r="M15"/>
  <c r="D687" i="3"/>
  <c r="O15" i="5"/>
  <c r="C7" i="3"/>
  <c r="D974"/>
  <c r="D551"/>
  <c r="D237"/>
  <c r="F1227"/>
  <c r="F1205"/>
  <c r="F1160"/>
  <c r="F863"/>
  <c r="O18" i="5"/>
  <c r="D296" i="3"/>
  <c r="N10" i="5"/>
  <c r="M10"/>
  <c r="D863" i="3"/>
  <c r="L18" i="5"/>
  <c r="M18"/>
  <c r="D1327" i="3"/>
  <c r="N28" i="5"/>
  <c r="M28"/>
  <c r="D1270" i="3"/>
  <c r="N26" i="5"/>
  <c r="D1227" i="3"/>
  <c r="N25" i="5"/>
  <c r="M25"/>
  <c r="F1121" i="3"/>
  <c r="O22" i="5"/>
  <c r="F1038" i="3"/>
  <c r="D840"/>
  <c r="N17" i="5"/>
  <c r="D1121" i="3"/>
  <c r="L22" i="5"/>
  <c r="M22"/>
  <c r="F840" i="3"/>
  <c r="F386"/>
  <c r="D494"/>
  <c r="N13" i="5"/>
  <c r="M13"/>
  <c r="D1205" i="3"/>
  <c r="N24" i="5"/>
  <c r="M24"/>
  <c r="D386" i="3"/>
  <c r="N11" i="5"/>
  <c r="M11"/>
  <c r="D1101" i="3"/>
  <c r="N21" i="5"/>
  <c r="M21"/>
  <c r="F277" i="3"/>
  <c r="D761"/>
  <c r="N16" i="5"/>
  <c r="F296" i="3"/>
  <c r="F551"/>
  <c r="O14" i="5"/>
  <c r="D8" i="3"/>
  <c r="E7"/>
  <c r="N8" i="5"/>
  <c r="F1344" i="3"/>
  <c r="O31" i="5"/>
  <c r="F1101" i="3"/>
  <c r="F494"/>
  <c r="D438"/>
  <c r="N12" i="5"/>
  <c r="D1160" i="3"/>
  <c r="N23" i="5"/>
  <c r="M23"/>
  <c r="F1327" i="3"/>
  <c r="F1270"/>
  <c r="D1038"/>
  <c r="N20" i="5"/>
  <c r="M20"/>
  <c r="F974" i="3"/>
  <c r="O19" i="5"/>
  <c r="D277" i="3"/>
  <c r="N9" i="5"/>
  <c r="M9"/>
  <c r="F761" i="3"/>
  <c r="F237"/>
  <c r="F8"/>
  <c r="G7"/>
  <c r="F84" i="4"/>
  <c r="D7"/>
  <c r="F7"/>
  <c r="F10" i="5"/>
  <c r="E36"/>
  <c r="F36"/>
  <c r="D10"/>
  <c r="E90" i="4"/>
  <c r="F1359" i="3"/>
  <c r="D90" i="4"/>
  <c r="C1357" i="3"/>
  <c r="C1356"/>
  <c r="L34" i="5"/>
  <c r="O10"/>
  <c r="O28"/>
  <c r="O13"/>
  <c r="O11"/>
  <c r="E1357" i="3"/>
  <c r="D7"/>
  <c r="O9" i="5"/>
  <c r="F7" i="3"/>
  <c r="O20" i="5"/>
  <c r="O23"/>
  <c r="O25"/>
  <c r="M16"/>
  <c r="O16"/>
  <c r="O8"/>
  <c r="M12"/>
  <c r="O12"/>
  <c r="O21"/>
  <c r="M8"/>
  <c r="N7"/>
  <c r="O17"/>
  <c r="M17"/>
  <c r="O26"/>
  <c r="M26"/>
  <c r="O24"/>
  <c r="L7"/>
  <c r="D36"/>
  <c r="F90" i="4"/>
  <c r="E88"/>
  <c r="L36" i="5"/>
  <c r="O7"/>
  <c r="F1357" i="3"/>
  <c r="M7" i="5"/>
  <c r="D1357" i="3"/>
  <c r="E1356"/>
  <c r="E87" i="4"/>
  <c r="D88"/>
  <c r="F88"/>
  <c r="F1356" i="3"/>
  <c r="D1356"/>
  <c r="N34" i="5"/>
  <c r="D87" i="4"/>
  <c r="F87"/>
  <c r="M34" i="5"/>
  <c r="N36"/>
  <c r="M36"/>
  <c r="O34"/>
  <c r="O36"/>
</calcChain>
</file>

<file path=xl/sharedStrings.xml><?xml version="1.0" encoding="utf-8"?>
<sst xmlns="http://schemas.openxmlformats.org/spreadsheetml/2006/main" count="1628" uniqueCount="1212">
  <si>
    <t>编制单位：鹤山市财政局</t>
  </si>
  <si>
    <t>编制日期：2021年 月   日</t>
  </si>
  <si>
    <t>2021年鹤山市本级一般公共预算调整情况表</t>
  </si>
  <si>
    <t>单位：万元</t>
  </si>
  <si>
    <t>收入项目</t>
  </si>
  <si>
    <t>支出项目</t>
  </si>
  <si>
    <t>科目号</t>
  </si>
  <si>
    <t>科目名称</t>
  </si>
  <si>
    <t>2021年预算</t>
  </si>
  <si>
    <t>第二次预算调整</t>
  </si>
  <si>
    <t>第二次调整预算数</t>
  </si>
  <si>
    <t>第三次预算调整</t>
  </si>
  <si>
    <t>调整金额</t>
  </si>
  <si>
    <t>调整后
预算数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</si>
  <si>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</si>
  <si>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</si>
  <si>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</si>
  <si>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</si>
  <si>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</si>
  <si>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</si>
  <si>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二、转移性收入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</si>
  <si>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</si>
  <si>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</si>
  <si>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</si>
  <si>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</si>
  <si>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</si>
  <si>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</si>
  <si>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</si>
  <si>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三、债务转贷收入</t>
  </si>
  <si>
    <t>社会保障和就业支出</t>
  </si>
  <si>
    <t>四、上年结余收入</t>
  </si>
  <si>
    <t>卫生健康支出</t>
  </si>
  <si>
    <t>五、调入资金</t>
  </si>
  <si>
    <t>节能环保支出</t>
  </si>
  <si>
    <t>六、动用预算稳定调节基金</t>
  </si>
  <si>
    <t>城乡社区支出</t>
  </si>
  <si>
    <t>七、镇上解县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</si>
  <si>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</si>
  <si>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</si>
  <si>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</si>
  <si>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</si>
  <si>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</si>
  <si>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</si>
  <si>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</si>
  <si>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</si>
  <si>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</si>
  <si>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</si>
  <si>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</si>
  <si>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</si>
  <si>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</si>
  <si>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二、上解支出</t>
  </si>
  <si>
    <t>三、县对镇的补助支出</t>
  </si>
  <si>
    <t>四、债务还本支出</t>
  </si>
  <si>
    <t>五、年终结余</t>
  </si>
  <si>
    <t>六、安排预算稳定调节基金</t>
  </si>
  <si>
    <t>收入合计</t>
  </si>
  <si>
    <t>支出合计</t>
  </si>
  <si>
    <t>2021年鹤山市本级一般公共预算收入预算调整表</t>
  </si>
  <si>
    <t>单位:万元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</si>
  <si>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</si>
  <si>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</si>
  <si>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</si>
  <si>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</si>
  <si>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</si>
  <si>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</si>
  <si>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</si>
  <si>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</si>
  <si>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</si>
  <si>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</si>
  <si>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</si>
  <si>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</si>
  <si>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</si>
  <si>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</si>
  <si>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</si>
  <si>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</si>
  <si>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</si>
  <si>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</si>
  <si>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</si>
  <si>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</si>
  <si>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</si>
  <si>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</si>
  <si>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</si>
  <si>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</si>
  <si>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</si>
  <si>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</si>
  <si>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</si>
  <si>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</si>
  <si>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</si>
  <si>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</si>
  <si>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</si>
  <si>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</si>
  <si>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</si>
  <si>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</si>
  <si>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</si>
  <si>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</si>
  <si>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</si>
  <si>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</si>
  <si>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</si>
  <si>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</si>
  <si>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</si>
  <si>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</si>
  <si>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</si>
  <si>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</si>
  <si>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</si>
  <si>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</si>
  <si>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</si>
  <si>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</si>
  <si>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地方政府一般债务转贷收入</t>
  </si>
  <si>
    <t>地方政府一般债券转贷收入</t>
  </si>
  <si>
    <t>四、上年结余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</si>
  <si>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</si>
  <si>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</si>
  <si>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</si>
  <si>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</si>
  <si>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</si>
  <si>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</si>
  <si>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2021年鹤山市本级一般公共预算支出预算调整表</t>
  </si>
  <si>
    <t>（功能分类支出）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</si>
  <si>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</si>
  <si>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</si>
  <si>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</si>
  <si>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</si>
  <si>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</si>
  <si>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</si>
  <si>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</si>
  <si>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</si>
  <si>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</si>
  <si>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</si>
  <si>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</si>
  <si>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</si>
  <si>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</si>
  <si>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</si>
  <si>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</si>
  <si>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</si>
  <si>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</si>
  <si>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</si>
  <si>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</si>
  <si>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</si>
  <si>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</si>
  <si>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</si>
  <si>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</si>
  <si>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</si>
  <si>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</si>
  <si>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</si>
  <si>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</si>
  <si>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</si>
  <si>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</si>
  <si>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</si>
  <si>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</si>
  <si>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</si>
  <si>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</si>
  <si>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</si>
  <si>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</si>
  <si>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</si>
  <si>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</si>
  <si>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</si>
  <si>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</si>
  <si>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</si>
  <si>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</si>
  <si>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</si>
  <si>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</si>
  <si>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</si>
  <si>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</si>
  <si>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</si>
  <si>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</si>
  <si>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</si>
  <si>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</si>
  <si>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</si>
  <si>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</si>
  <si>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</si>
  <si>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</si>
  <si>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</si>
  <si>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</si>
  <si>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</si>
  <si>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</si>
  <si>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</si>
  <si>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</si>
  <si>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</si>
  <si>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</si>
  <si>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</si>
  <si>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</si>
  <si>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</si>
  <si>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</si>
  <si>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</si>
  <si>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</si>
  <si>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</si>
  <si>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</si>
  <si>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</si>
  <si>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</si>
  <si>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</si>
  <si>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</si>
  <si>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</si>
  <si>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</si>
  <si>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</si>
  <si>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</si>
  <si>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</si>
  <si>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</si>
  <si>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</si>
  <si>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</si>
  <si>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</si>
  <si>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</si>
  <si>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</si>
  <si>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</si>
  <si>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</si>
  <si>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</si>
  <si>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</si>
  <si>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</si>
  <si>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</si>
  <si>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</si>
  <si>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</si>
  <si>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</si>
  <si>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</si>
  <si>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</si>
  <si>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</si>
  <si>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</si>
  <si>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</si>
  <si>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</si>
  <si>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</si>
  <si>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</si>
  <si>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</si>
  <si>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</si>
  <si>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</si>
  <si>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</si>
  <si>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</si>
  <si>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</si>
  <si>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</si>
  <si>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</si>
  <si>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</si>
  <si>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</si>
  <si>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</si>
  <si>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</si>
  <si>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</si>
  <si>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</si>
  <si>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</si>
  <si>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</si>
  <si>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</si>
  <si>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</si>
  <si>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</si>
  <si>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</si>
  <si>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</si>
  <si>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</si>
  <si>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</si>
  <si>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</si>
  <si>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</si>
  <si>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</si>
  <si>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</si>
  <si>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</si>
  <si>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</si>
  <si>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</si>
  <si>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</si>
  <si>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</si>
  <si>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</si>
  <si>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</si>
  <si>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</si>
  <si>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</si>
  <si>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</si>
  <si>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</si>
  <si>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</si>
  <si>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</si>
  <si>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</si>
  <si>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</si>
  <si>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</si>
  <si>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</si>
  <si>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</si>
  <si>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</si>
  <si>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</si>
  <si>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</si>
  <si>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</si>
  <si>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</si>
  <si>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</si>
  <si>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</si>
  <si>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</si>
  <si>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</si>
  <si>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</si>
  <si>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</si>
  <si>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</si>
  <si>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</si>
  <si>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</si>
  <si>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</si>
  <si>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</si>
  <si>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</si>
  <si>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</si>
  <si>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</si>
  <si>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</si>
  <si>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</si>
  <si>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</si>
  <si>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</si>
  <si>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</si>
  <si>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</si>
  <si>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</si>
  <si>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</si>
  <si>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</si>
  <si>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</si>
  <si>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</si>
  <si>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</si>
  <si>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</si>
  <si>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</si>
  <si>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</si>
  <si>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</si>
  <si>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</si>
  <si>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</si>
  <si>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</si>
  <si>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</si>
  <si>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</si>
  <si>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</si>
  <si>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</si>
  <si>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</si>
  <si>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</si>
  <si>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</si>
  <si>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</si>
  <si>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</si>
  <si>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</si>
  <si>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</si>
  <si>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</si>
  <si>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</si>
  <si>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</si>
  <si>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</si>
  <si>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</si>
  <si>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</si>
  <si>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</si>
  <si>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</si>
  <si>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</si>
  <si>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</si>
  <si>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</si>
  <si>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</si>
  <si>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</si>
  <si>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</si>
  <si>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</si>
  <si>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</si>
  <si>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</si>
  <si>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</si>
  <si>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</si>
  <si>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</si>
  <si>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</si>
  <si>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</si>
  <si>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</si>
  <si>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</si>
  <si>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</si>
  <si>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</si>
  <si>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</si>
  <si>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</si>
  <si>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</si>
  <si>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</si>
  <si>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</si>
  <si>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</si>
  <si>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</si>
  <si>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</si>
  <si>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</si>
  <si>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</si>
  <si>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</si>
  <si>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</si>
  <si>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</si>
  <si>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</si>
  <si>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</si>
  <si>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</si>
  <si>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</si>
  <si>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</si>
  <si>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</si>
  <si>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</si>
  <si>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</si>
  <si>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</si>
  <si>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</si>
  <si>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</si>
  <si>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</si>
  <si>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</si>
  <si>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</si>
  <si>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</si>
  <si>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</si>
  <si>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</si>
  <si>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</si>
  <si>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</si>
  <si>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</si>
  <si>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</si>
  <si>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</si>
  <si>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</si>
  <si>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</si>
  <si>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</si>
  <si>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</si>
  <si>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</si>
  <si>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</si>
  <si>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</si>
  <si>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</si>
  <si>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</si>
  <si>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</si>
  <si>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</si>
  <si>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</si>
  <si>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</si>
  <si>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</si>
  <si>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</si>
  <si>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</si>
  <si>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</si>
  <si>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</si>
  <si>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</si>
  <si>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</si>
  <si>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</si>
  <si>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</si>
  <si>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</si>
  <si>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</si>
  <si>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</si>
  <si>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</si>
  <si>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</si>
  <si>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</si>
  <si>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</si>
  <si>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</si>
  <si>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</si>
  <si>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</si>
  <si>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</si>
  <si>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</si>
  <si>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</si>
  <si>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</si>
  <si>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</si>
  <si>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</si>
  <si>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</si>
  <si>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</si>
  <si>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</si>
  <si>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</si>
  <si>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</si>
  <si>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</si>
  <si>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</si>
  <si>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</si>
  <si>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</si>
  <si>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</si>
  <si>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</si>
  <si>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</si>
  <si>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</si>
  <si>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</si>
  <si>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</si>
  <si>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</si>
  <si>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</si>
  <si>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</si>
  <si>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</si>
  <si>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</si>
  <si>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</si>
  <si>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</si>
  <si>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</si>
  <si>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</si>
  <si>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</si>
  <si>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</si>
  <si>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</si>
  <si>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</si>
  <si>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</si>
  <si>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</si>
  <si>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</si>
  <si>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</si>
  <si>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</si>
  <si>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</si>
  <si>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</si>
  <si>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</si>
  <si>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</si>
  <si>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</si>
  <si>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</si>
  <si>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</si>
  <si>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</si>
  <si>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</si>
  <si>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</si>
  <si>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</si>
  <si>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</si>
  <si>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</si>
  <si>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</si>
  <si>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</si>
  <si>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</si>
  <si>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</si>
  <si>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</si>
  <si>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</si>
  <si>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</si>
  <si>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</si>
  <si>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</si>
  <si>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</si>
  <si>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</si>
  <si>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</si>
  <si>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</si>
  <si>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</si>
  <si>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</si>
  <si>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</si>
  <si>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</si>
  <si>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</si>
  <si>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</si>
  <si>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</si>
  <si>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</si>
  <si>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</si>
  <si>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</si>
  <si>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</si>
  <si>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</si>
  <si>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</si>
  <si>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</si>
  <si>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</si>
  <si>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</si>
  <si>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</si>
  <si>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</si>
  <si>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</si>
  <si>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</si>
  <si>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</si>
  <si>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</si>
  <si>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</si>
  <si>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</si>
  <si>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</si>
  <si>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</si>
  <si>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</si>
  <si>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</si>
  <si>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</si>
  <si>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</si>
  <si>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</si>
  <si>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</si>
  <si>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</si>
  <si>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</si>
  <si>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</si>
  <si>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</si>
  <si>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</si>
  <si>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</si>
  <si>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</si>
  <si>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</si>
  <si>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</si>
  <si>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</si>
  <si>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</si>
  <si>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</si>
  <si>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</si>
  <si>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</si>
  <si>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</si>
  <si>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</si>
  <si>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</si>
  <si>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</si>
  <si>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</si>
  <si>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</si>
  <si>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</si>
  <si>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</si>
  <si>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</si>
  <si>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</si>
  <si>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</si>
  <si>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</si>
  <si>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</si>
  <si>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</si>
  <si>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</si>
  <si>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</si>
  <si>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</si>
  <si>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</si>
  <si>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</si>
  <si>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</si>
  <si>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</si>
  <si>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</si>
  <si>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</si>
  <si>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</si>
  <si>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</si>
  <si>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</si>
  <si>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</si>
  <si>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</si>
  <si>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</si>
  <si>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</si>
  <si>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</si>
  <si>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</si>
  <si>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</si>
  <si>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</si>
  <si>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</si>
  <si>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</si>
  <si>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</si>
  <si>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</si>
  <si>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</si>
  <si>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</si>
  <si>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</si>
  <si>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</si>
  <si>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</si>
  <si>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</si>
  <si>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</si>
  <si>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</si>
  <si>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</si>
  <si>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</si>
  <si>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</si>
  <si>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</si>
  <si>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</si>
  <si>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</si>
  <si>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</si>
  <si>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</si>
  <si>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</si>
  <si>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</si>
  <si>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</si>
  <si>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</si>
  <si>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</si>
  <si>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</si>
  <si>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</si>
  <si>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</si>
  <si>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</si>
  <si>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</si>
  <si>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</si>
  <si>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</si>
  <si>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</si>
  <si>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</si>
  <si>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</si>
  <si>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</si>
  <si>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</si>
  <si>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</si>
  <si>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</si>
  <si>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</si>
  <si>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</si>
  <si>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</si>
  <si>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</si>
  <si>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</si>
  <si>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</si>
  <si>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</si>
  <si>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</si>
  <si>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</si>
  <si>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</si>
  <si>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</si>
  <si>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</si>
  <si>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</si>
  <si>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</si>
  <si>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</si>
  <si>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</si>
  <si>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</si>
  <si>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</si>
  <si>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</si>
  <si>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</si>
  <si>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</si>
  <si>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</si>
  <si>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</si>
  <si>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</si>
  <si>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</si>
  <si>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</si>
  <si>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</si>
  <si>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</si>
  <si>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</si>
  <si>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</si>
  <si>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</si>
  <si>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</si>
  <si>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</si>
  <si>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</si>
  <si>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</si>
  <si>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</si>
  <si>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</si>
  <si>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</si>
  <si>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</si>
  <si>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</si>
  <si>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</si>
  <si>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</si>
  <si>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</si>
  <si>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</si>
  <si>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</si>
  <si>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</si>
  <si>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</si>
  <si>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</si>
  <si>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</si>
  <si>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</si>
  <si>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</si>
  <si>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</si>
  <si>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</si>
  <si>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</si>
  <si>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</si>
  <si>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</si>
  <si>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</si>
  <si>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</si>
  <si>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</si>
  <si>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</si>
  <si>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</si>
  <si>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</si>
  <si>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</si>
  <si>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</si>
  <si>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</si>
  <si>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</si>
  <si>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</si>
  <si>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</si>
  <si>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</si>
  <si>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</si>
  <si>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</si>
  <si>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</si>
  <si>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</si>
  <si>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</si>
  <si>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</si>
  <si>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</si>
  <si>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</si>
  <si>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</si>
  <si>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</si>
  <si>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</si>
  <si>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</si>
  <si>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</si>
  <si>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</si>
  <si>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</si>
  <si>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</si>
  <si>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</si>
  <si>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</si>
  <si>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</si>
  <si>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</si>
  <si>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</si>
  <si>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</si>
  <si>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</si>
  <si>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</si>
  <si>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</si>
  <si>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</si>
  <si>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</si>
  <si>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</si>
  <si>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</si>
  <si>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</si>
  <si>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</si>
  <si>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</si>
  <si>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</si>
  <si>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</si>
  <si>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</si>
  <si>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</si>
  <si>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</si>
  <si>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</si>
  <si>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</si>
  <si>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</si>
  <si>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</si>
  <si>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</si>
  <si>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</si>
  <si>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</si>
  <si>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</si>
  <si>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</si>
  <si>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</si>
  <si>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</si>
  <si>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</si>
  <si>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</si>
  <si>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</si>
  <si>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</si>
  <si>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</si>
  <si>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</si>
  <si>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</si>
  <si>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</si>
  <si>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</si>
  <si>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</si>
  <si>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</si>
  <si>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</si>
  <si>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</si>
  <si>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</si>
  <si>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</si>
  <si>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</si>
  <si>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</si>
  <si>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</si>
  <si>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</si>
  <si>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</si>
  <si>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</si>
  <si>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</si>
  <si>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</si>
  <si>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</si>
  <si>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</si>
  <si>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</si>
  <si>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</si>
  <si>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</si>
  <si>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</si>
  <si>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</si>
  <si>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</si>
  <si>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</si>
  <si>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</si>
  <si>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</si>
  <si>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</si>
  <si>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</si>
  <si>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</si>
  <si>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</si>
  <si>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</si>
  <si>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</si>
  <si>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</si>
  <si>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</si>
  <si>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</si>
  <si>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</si>
  <si>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</si>
  <si>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</si>
  <si>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</si>
  <si>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</si>
  <si>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</si>
  <si>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</si>
  <si>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</si>
  <si>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</si>
  <si>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</si>
  <si>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</si>
  <si>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</si>
  <si>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</si>
  <si>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</si>
  <si>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</si>
  <si>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</si>
  <si>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</si>
  <si>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</si>
  <si>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</si>
  <si>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</si>
  <si>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</si>
  <si>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</si>
  <si>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</si>
  <si>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</si>
  <si>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</si>
  <si>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</si>
  <si>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</si>
  <si>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</si>
  <si>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</si>
  <si>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</si>
  <si>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</si>
  <si>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</si>
  <si>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</si>
  <si>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</si>
  <si>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</si>
  <si>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</si>
  <si>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</si>
  <si>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</si>
  <si>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</si>
  <si>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</si>
  <si>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</si>
  <si>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</si>
  <si>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</si>
  <si>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</si>
  <si>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</si>
  <si>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</si>
  <si>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</si>
  <si>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</si>
  <si>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</si>
  <si>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</si>
  <si>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</si>
  <si>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</si>
  <si>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</si>
  <si>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</si>
  <si>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</si>
  <si>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</si>
  <si>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</si>
  <si>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</si>
  <si>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</si>
  <si>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</si>
  <si>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</si>
  <si>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</si>
  <si>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</si>
  <si>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</si>
  <si>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</si>
  <si>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</si>
  <si>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</si>
  <si>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</si>
  <si>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</si>
  <si>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</si>
  <si>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</si>
  <si>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</si>
  <si>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</si>
  <si>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</si>
  <si>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</si>
  <si>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</si>
  <si>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</si>
  <si>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</si>
  <si>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</si>
  <si>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</si>
  <si>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</si>
  <si>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</si>
  <si>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</si>
  <si>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</si>
  <si>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</si>
  <si>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</si>
  <si>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</si>
  <si>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</si>
  <si>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</si>
  <si>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</si>
  <si>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</si>
  <si>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</si>
  <si>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</si>
  <si>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</si>
  <si>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</si>
  <si>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</si>
  <si>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</si>
  <si>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</si>
  <si>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</si>
  <si>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</si>
  <si>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</si>
  <si>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</si>
  <si>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</si>
  <si>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</si>
  <si>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</si>
  <si>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</si>
  <si>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</si>
  <si>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</si>
  <si>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</si>
  <si>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</si>
  <si>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</si>
  <si>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</si>
  <si>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</si>
  <si>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</si>
  <si>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</si>
  <si>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</si>
  <si>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</si>
  <si>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</si>
  <si>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</si>
  <si>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</si>
  <si>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</si>
  <si>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</si>
  <si>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</si>
  <si>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</si>
  <si>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</si>
  <si>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</si>
  <si>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</si>
  <si>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</si>
  <si>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</si>
  <si>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</si>
  <si>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</si>
  <si>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</si>
  <si>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</si>
  <si>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</si>
  <si>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</si>
  <si>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</si>
  <si>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</si>
  <si>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</si>
  <si>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</si>
  <si>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</si>
  <si>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</si>
  <si>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</si>
  <si>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</si>
  <si>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</si>
  <si>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</si>
  <si>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</si>
  <si>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</si>
  <si>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</si>
  <si>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</si>
  <si>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</si>
  <si>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</si>
  <si>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</si>
  <si>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</si>
  <si>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</si>
  <si>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</si>
  <si>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</si>
  <si>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</si>
  <si>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</si>
  <si>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</si>
  <si>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</si>
  <si>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</si>
  <si>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</si>
  <si>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</si>
  <si>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</si>
  <si>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</si>
  <si>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</si>
  <si>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</si>
  <si>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</si>
  <si>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</si>
  <si>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</si>
  <si>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</si>
  <si>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</si>
  <si>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</si>
  <si>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</si>
  <si>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</si>
  <si>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</si>
  <si>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</si>
  <si>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</si>
  <si>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</si>
  <si>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</si>
  <si>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</si>
  <si>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</si>
  <si>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</si>
  <si>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</si>
  <si>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</si>
  <si>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</si>
  <si>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</si>
  <si>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</si>
  <si>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</si>
  <si>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</si>
  <si>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</si>
  <si>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</si>
  <si>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</si>
  <si>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</si>
  <si>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</si>
  <si>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</si>
  <si>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</si>
  <si>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</si>
  <si>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</si>
  <si>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</si>
  <si>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</si>
  <si>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</si>
  <si>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</si>
  <si>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</si>
  <si>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</si>
  <si>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</si>
  <si>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</si>
  <si>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</si>
  <si>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</si>
  <si>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</si>
  <si>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</si>
  <si>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</si>
  <si>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</si>
  <si>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</si>
  <si>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</si>
  <si>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</si>
  <si>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</si>
  <si>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</si>
  <si>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</si>
  <si>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</si>
  <si>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</si>
  <si>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</si>
  <si>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</si>
  <si>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</si>
  <si>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</si>
  <si>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</si>
  <si>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</si>
  <si>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</si>
  <si>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</si>
  <si>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</si>
  <si>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</si>
  <si>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</si>
  <si>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</si>
  <si>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</si>
  <si>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</si>
  <si>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</si>
  <si>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</si>
  <si>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</si>
  <si>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</si>
  <si>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</si>
  <si>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</si>
  <si>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</si>
  <si>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</si>
  <si>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</si>
  <si>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</si>
  <si>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</si>
  <si>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</si>
  <si>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</si>
  <si>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</si>
  <si>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</si>
  <si>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</si>
  <si>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</si>
  <si>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</si>
  <si>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</si>
  <si>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</si>
  <si>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</si>
  <si>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</si>
  <si>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</si>
  <si>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</si>
  <si>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</si>
  <si>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</si>
  <si>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</si>
  <si>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</si>
  <si>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</si>
  <si>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</si>
  <si>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</si>
  <si>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</si>
  <si>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</si>
  <si>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</si>
  <si>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</si>
  <si>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</si>
  <si>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</si>
  <si>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</si>
  <si>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</si>
  <si>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</si>
  <si>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</si>
  <si>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</si>
  <si>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</si>
  <si>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</si>
  <si>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</si>
  <si>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</si>
  <si>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</si>
  <si>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</si>
  <si>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</si>
  <si>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</si>
  <si>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</si>
  <si>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</si>
  <si>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</si>
  <si>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</si>
  <si>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</si>
  <si>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</si>
  <si>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</si>
  <si>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</si>
  <si>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</si>
  <si>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</si>
  <si>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</si>
  <si>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</si>
  <si>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</si>
  <si>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</si>
  <si>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</si>
  <si>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</si>
  <si>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</si>
  <si>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</si>
  <si>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</si>
  <si>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</si>
  <si>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</si>
  <si>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</si>
  <si>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</si>
  <si>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</si>
  <si>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</si>
  <si>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</si>
  <si>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</si>
  <si>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</si>
  <si>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</si>
  <si>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</si>
  <si>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</si>
  <si>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</si>
  <si>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</si>
  <si>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</si>
  <si>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</si>
  <si>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</si>
  <si>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</si>
  <si>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</si>
  <si>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</si>
  <si>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</si>
  <si>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</si>
  <si>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</si>
  <si>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</si>
  <si>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</si>
  <si>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</si>
  <si>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</si>
  <si>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</si>
  <si>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</si>
  <si>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</si>
  <si>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</si>
  <si>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</si>
  <si>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</si>
  <si>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</si>
  <si>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</si>
  <si>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</si>
  <si>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</si>
  <si>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</si>
  <si>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</si>
  <si>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</si>
  <si>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</si>
  <si>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</si>
  <si>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</si>
  <si>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</si>
  <si>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</si>
  <si>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</si>
  <si>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</si>
  <si>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</si>
  <si>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</si>
  <si>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</si>
  <si>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</si>
  <si>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</si>
  <si>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</si>
  <si>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</si>
  <si>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</si>
  <si>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</si>
  <si>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</si>
  <si>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</si>
  <si>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</si>
  <si>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</si>
  <si>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</si>
  <si>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</si>
  <si>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</si>
  <si>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</si>
  <si>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</si>
  <si>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</si>
  <si>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</si>
  <si>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</si>
  <si>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</si>
  <si>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</si>
  <si>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</si>
  <si>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</si>
  <si>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</si>
  <si>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</si>
  <si>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</si>
  <si>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</si>
  <si>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</si>
  <si>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</si>
  <si>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</si>
  <si>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</si>
  <si>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</si>
  <si>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</si>
  <si>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</si>
  <si>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</si>
  <si>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体制补助支出</t>
  </si>
  <si>
    <t>其他一般性转移支付支出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</si>
  <si>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</si>
  <si>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</si>
  <si>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</si>
  <si>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</si>
  <si>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</si>
  <si>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</si>
  <si>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</si>
  <si>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</si>
  <si>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</si>
  <si>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</si>
  <si>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</si>
  <si>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</si>
  <si>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</si>
  <si>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</si>
  <si>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</si>
  <si>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</si>
  <si>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</si>
  <si>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</si>
  <si>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</si>
  <si>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</si>
  <si>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</si>
  <si>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</si>
  <si>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</si>
  <si>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</si>
  <si>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</si>
  <si>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</si>
  <si>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</si>
  <si>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</si>
  <si>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</si>
  <si>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</si>
  <si>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</si>
  <si>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</si>
  <si>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</si>
  <si>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</si>
  <si>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</si>
  <si>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</si>
  <si>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</si>
  <si>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</si>
  <si>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</si>
  <si>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</si>
  <si>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</si>
  <si>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</si>
  <si>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</si>
  <si>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</si>
  <si>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</si>
  <si>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</si>
  <si>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</si>
  <si>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</si>
  <si>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</si>
  <si>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</si>
  <si>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</si>
  <si>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</si>
  <si>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</si>
  <si>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</si>
  <si>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</si>
  <si>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</si>
  <si>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</si>
  <si>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</si>
  <si>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</si>
  <si>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</si>
  <si>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第三次预算调整</t>
    <phoneticPr fontId="27" type="noConversion"/>
  </si>
  <si>
    <t>第三次调整预算数</t>
    <phoneticPr fontId="27" type="noConversion"/>
  </si>
  <si>
    <t>第四次调整</t>
    <phoneticPr fontId="27" type="noConversion"/>
  </si>
  <si>
    <t>第四次预算调整</t>
    <phoneticPr fontId="27" type="noConversion"/>
  </si>
  <si>
    <t>第四次预算调整</t>
    <phoneticPr fontId="26" type="noConversion"/>
  </si>
  <si>
    <t>2021年鹤山市本级一般公共预算调整表</t>
    <phoneticPr fontId="27" type="noConversion"/>
  </si>
  <si>
    <r>
      <rPr>
        <sz val="11"/>
        <color indexed="8"/>
        <rFont val="宋体"/>
        <charset val="134"/>
      </rPr>
      <t>附件</t>
    </r>
    <r>
      <rPr>
        <sz val="12"/>
        <rFont val="宋体"/>
        <charset val="134"/>
      </rPr>
      <t>：</t>
    </r>
    <phoneticPr fontId="27" type="noConversion"/>
  </si>
  <si>
    <r>
      <rPr>
        <sz val="11"/>
        <color indexed="8"/>
        <rFont val="宋体"/>
        <charset val="134"/>
      </rPr>
      <t>附件1</t>
    </r>
    <r>
      <rPr>
        <sz val="12"/>
        <rFont val="宋体"/>
        <charset val="134"/>
      </rPr>
      <t>：</t>
    </r>
    <phoneticPr fontId="27" type="noConversion"/>
  </si>
  <si>
    <t>附件2：</t>
    <phoneticPr fontId="27" type="noConversion"/>
  </si>
  <si>
    <r>
      <rPr>
        <sz val="11"/>
        <color indexed="8"/>
        <rFont val="宋体"/>
        <charset val="134"/>
      </rPr>
      <t>附件3</t>
    </r>
    <r>
      <rPr>
        <sz val="12"/>
        <rFont val="宋体"/>
        <charset val="134"/>
      </rPr>
      <t>：</t>
    </r>
    <phoneticPr fontId="27" type="noConversion"/>
  </si>
  <si>
    <t>附件4：</t>
    <phoneticPr fontId="26" type="noConversion"/>
  </si>
  <si>
    <t>农村人畜饮水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</si>
</sst>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0.00_);[Red]\(0.00\)"/>
    <numFmt numFmtId="179" formatCode="_ * #,##0_ ;_ * \-#,##0_ ;_ * &quot;-&quot;??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color indexed="8"/>
      <name val="黑体"/>
      <family val="3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b/>
      <sz val="11.5"/>
      <color indexed="8"/>
      <name val="宋体"/>
      <charset val="134"/>
    </font>
    <font>
      <sz val="11.5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黑体"/>
      <family val="3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20"/>
      <name val="黑体"/>
      <family val="3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.5"/>
      <name val="宋体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.5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1" fontId="5" fillId="0" borderId="0" xfId="5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77" fontId="3" fillId="0" borderId="0" xfId="1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1" fontId="2" fillId="0" borderId="2" xfId="5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1" fontId="2" fillId="0" borderId="2" xfId="5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41" fontId="3" fillId="0" borderId="2" xfId="5" applyFont="1" applyFill="1" applyBorder="1" applyAlignment="1">
      <alignment vertical="center"/>
    </xf>
    <xf numFmtId="41" fontId="3" fillId="0" borderId="2" xfId="5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0" fillId="0" borderId="0" xfId="0" applyFill="1">
      <alignment vertical="center"/>
    </xf>
    <xf numFmtId="41" fontId="0" fillId="0" borderId="0" xfId="5" applyFont="1" applyFill="1">
      <alignment vertical="center"/>
    </xf>
    <xf numFmtId="41" fontId="4" fillId="0" borderId="0" xfId="5" applyFont="1" applyFill="1" applyAlignment="1">
      <alignment horizontal="center" vertical="center"/>
    </xf>
    <xf numFmtId="178" fontId="0" fillId="0" borderId="0" xfId="5" applyNumberFormat="1" applyFont="1">
      <alignment vertical="center"/>
    </xf>
    <xf numFmtId="0" fontId="2" fillId="0" borderId="2" xfId="0" applyFont="1" applyFill="1" applyBorder="1" applyAlignment="1">
      <alignment horizontal="left" vertical="center"/>
    </xf>
    <xf numFmtId="41" fontId="2" fillId="0" borderId="2" xfId="5" applyFont="1" applyFill="1" applyBorder="1" applyAlignment="1" applyProtection="1">
      <alignment horizontal="right" vertical="center"/>
    </xf>
    <xf numFmtId="41" fontId="1" fillId="0" borderId="2" xfId="5" applyFont="1" applyFill="1" applyBorder="1" applyAlignment="1">
      <alignment horizontal="right" vertical="center"/>
    </xf>
    <xf numFmtId="41" fontId="14" fillId="0" borderId="2" xfId="5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/>
    </xf>
    <xf numFmtId="41" fontId="15" fillId="0" borderId="2" xfId="5" applyFont="1" applyFill="1" applyBorder="1">
      <alignment vertical="center"/>
    </xf>
    <xf numFmtId="41" fontId="12" fillId="0" borderId="2" xfId="5" applyFont="1" applyFill="1" applyBorder="1">
      <alignment vertical="center"/>
    </xf>
    <xf numFmtId="41" fontId="0" fillId="0" borderId="0" xfId="5" applyFont="1">
      <alignment vertical="center"/>
    </xf>
    <xf numFmtId="0" fontId="2" fillId="0" borderId="2" xfId="0" applyFont="1" applyFill="1" applyBorder="1" applyAlignment="1">
      <alignment vertical="center"/>
    </xf>
    <xf numFmtId="41" fontId="2" fillId="0" borderId="2" xfId="5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41" fontId="3" fillId="0" borderId="2" xfId="5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41" fontId="0" fillId="0" borderId="0" xfId="0" applyNumberFormat="1">
      <alignment vertical="center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0" fontId="1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9" fontId="17" fillId="0" borderId="2" xfId="3" applyNumberFormat="1" applyFont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9" fontId="18" fillId="0" borderId="2" xfId="3" applyNumberFormat="1" applyFont="1" applyBorder="1" applyAlignment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" fontId="14" fillId="0" borderId="2" xfId="0" applyNumberFormat="1" applyFont="1" applyFill="1" applyBorder="1" applyAlignment="1" applyProtection="1">
      <alignment horizontal="left" vertical="center"/>
      <protection locked="0"/>
    </xf>
    <xf numFmtId="1" fontId="1" fillId="0" borderId="2" xfId="0" applyNumberFormat="1" applyFont="1" applyFill="1" applyBorder="1" applyAlignment="1" applyProtection="1">
      <alignment horizontal="left" vertical="center"/>
      <protection locked="0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/>
    <xf numFmtId="41" fontId="14" fillId="0" borderId="2" xfId="0" applyNumberFormat="1" applyFont="1" applyBorder="1" applyAlignment="1">
      <alignment vertical="center"/>
    </xf>
    <xf numFmtId="176" fontId="19" fillId="0" borderId="2" xfId="3" applyNumberFormat="1" applyFont="1" applyFill="1" applyBorder="1" applyAlignment="1">
      <alignment vertical="center"/>
    </xf>
    <xf numFmtId="176" fontId="0" fillId="0" borderId="0" xfId="0" applyNumberFormat="1" applyAlignment="1"/>
    <xf numFmtId="0" fontId="29" fillId="0" borderId="0" xfId="2" applyAlignment="1">
      <alignment vertical="center"/>
    </xf>
    <xf numFmtId="49" fontId="20" fillId="0" borderId="0" xfId="2" applyNumberFormat="1" applyFont="1" applyAlignment="1">
      <alignment horizontal="center" vertical="center" wrapText="1"/>
    </xf>
    <xf numFmtId="49" fontId="20" fillId="0" borderId="0" xfId="2" applyNumberFormat="1" applyFont="1" applyAlignment="1">
      <alignment vertical="center" wrapText="1"/>
    </xf>
    <xf numFmtId="0" fontId="4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 shrinkToFit="1"/>
    </xf>
    <xf numFmtId="0" fontId="24" fillId="0" borderId="0" xfId="2" applyFont="1" applyAlignment="1">
      <alignment horizontal="right" vertical="center"/>
    </xf>
    <xf numFmtId="0" fontId="22" fillId="0" borderId="0" xfId="2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1" fontId="0" fillId="0" borderId="0" xfId="0" applyNumberForma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2" fillId="0" borderId="0" xfId="2" applyFont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6">
    <cellStyle name="百分比" xfId="1" builtinId="5"/>
    <cellStyle name="常规" xfId="0" builtinId="0"/>
    <cellStyle name="常规 2" xfId="2"/>
    <cellStyle name="千位分隔" xfId="3" builtinId="3"/>
    <cellStyle name="千位分隔 2" xfId="4"/>
    <cellStyle name="千位分隔[0]" xfId="5" builtin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activeCell="F21" sqref="F21"/>
    </sheetView>
  </sheetViews>
  <sheetFormatPr defaultRowHeight="13.5"/>
  <cols>
    <col min="1" max="1" width="9" style="86"/>
    <col min="2" max="5" width="10.375" style="86" customWidth="1"/>
    <col min="6" max="6" width="9.625" style="86" customWidth="1"/>
    <col min="7" max="14" width="9" style="86"/>
    <col min="15" max="15" width="10" style="86" customWidth="1"/>
    <col min="16" max="16384" width="9" style="86"/>
  </cols>
  <sheetData>
    <row r="1" spans="1:17" ht="14.25">
      <c r="A1" s="99" t="s">
        <v>1206</v>
      </c>
      <c r="B1" s="87"/>
      <c r="C1" s="87"/>
      <c r="D1" s="87"/>
      <c r="E1" s="87"/>
      <c r="F1" s="87"/>
      <c r="G1" s="88"/>
      <c r="H1" s="87"/>
      <c r="I1" s="87"/>
    </row>
    <row r="2" spans="1:17" ht="14.25">
      <c r="A2" s="88"/>
      <c r="G2" s="88"/>
    </row>
    <row r="3" spans="1:17" ht="14.25">
      <c r="A3" s="89"/>
      <c r="B3" s="89"/>
      <c r="C3" s="89"/>
      <c r="D3" s="89"/>
      <c r="E3" s="89"/>
      <c r="F3" s="89"/>
      <c r="G3" s="88"/>
    </row>
    <row r="4" spans="1:17" ht="14.25">
      <c r="A4" s="89"/>
      <c r="B4" s="89"/>
      <c r="C4" s="89"/>
      <c r="D4" s="89"/>
      <c r="E4" s="89"/>
      <c r="F4" s="89"/>
      <c r="G4" s="88"/>
    </row>
    <row r="5" spans="1:17" ht="14.25">
      <c r="A5" s="89"/>
      <c r="B5" s="89"/>
      <c r="C5" s="89"/>
      <c r="D5" s="89"/>
      <c r="E5" s="89"/>
      <c r="F5" s="89"/>
      <c r="G5" s="88"/>
    </row>
    <row r="6" spans="1:17" ht="15.75">
      <c r="A6" s="90"/>
      <c r="B6" s="90"/>
      <c r="C6" s="90"/>
      <c r="D6" s="90"/>
      <c r="E6" s="90"/>
      <c r="F6" s="90"/>
    </row>
    <row r="7" spans="1:17" ht="15.75">
      <c r="A7" s="90"/>
      <c r="B7" s="90"/>
      <c r="C7" s="90"/>
      <c r="D7" s="90"/>
      <c r="E7" s="90"/>
      <c r="F7" s="90"/>
    </row>
    <row r="8" spans="1:17" ht="15.75">
      <c r="A8" s="90"/>
      <c r="B8" s="90"/>
      <c r="C8" s="90"/>
      <c r="D8" s="90"/>
      <c r="E8" s="90"/>
      <c r="F8" s="90"/>
    </row>
    <row r="9" spans="1:17" ht="75" customHeight="1">
      <c r="A9" s="101" t="s">
        <v>1205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95"/>
      <c r="P9" s="95"/>
      <c r="Q9" s="95"/>
    </row>
    <row r="17" spans="1:16" ht="18.7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</row>
    <row r="18" spans="1:16" ht="18.7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</row>
    <row r="19" spans="1:16" ht="18.75">
      <c r="A19" s="91"/>
      <c r="B19" s="91"/>
      <c r="C19" s="91"/>
      <c r="D19" s="91"/>
      <c r="E19" s="91"/>
      <c r="F19" s="91"/>
      <c r="G19" s="91"/>
      <c r="H19" s="92"/>
      <c r="I19" s="91"/>
      <c r="J19" s="93"/>
      <c r="K19" s="93"/>
      <c r="L19" s="93"/>
      <c r="M19" s="91"/>
      <c r="N19" s="91"/>
      <c r="O19" s="91"/>
      <c r="P19" s="91"/>
    </row>
    <row r="20" spans="1:16" ht="18.75">
      <c r="A20" s="91"/>
      <c r="B20" s="91"/>
      <c r="C20" s="91"/>
      <c r="D20" s="91"/>
      <c r="E20" s="91"/>
      <c r="F20" s="91"/>
      <c r="G20" s="91"/>
      <c r="H20" s="92"/>
      <c r="I20" s="91"/>
      <c r="J20" s="93"/>
      <c r="K20" s="93"/>
      <c r="L20" s="93"/>
      <c r="M20" s="91"/>
      <c r="N20" s="91"/>
      <c r="O20" s="91"/>
      <c r="P20" s="91"/>
    </row>
    <row r="21" spans="1:16" ht="18.75">
      <c r="A21" s="92"/>
      <c r="B21" s="92" t="s">
        <v>0</v>
      </c>
      <c r="C21" s="92"/>
      <c r="D21" s="92"/>
      <c r="E21" s="92"/>
      <c r="F21" s="91"/>
      <c r="G21" s="91"/>
      <c r="I21" s="91"/>
      <c r="J21" s="91"/>
      <c r="K21" s="94"/>
      <c r="L21" s="94" t="s">
        <v>1</v>
      </c>
      <c r="M21" s="94"/>
      <c r="N21" s="91"/>
      <c r="O21" s="91"/>
      <c r="P21" s="94"/>
    </row>
    <row r="22" spans="1:16" ht="18.7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</row>
    <row r="23" spans="1:16" ht="18.7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</row>
    <row r="24" spans="1:16" ht="18.7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</row>
    <row r="25" spans="1:16" ht="18.7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</row>
    <row r="26" spans="1:16" ht="18.75">
      <c r="A26" s="91"/>
      <c r="F26" s="91"/>
      <c r="H26" s="91"/>
      <c r="I26" s="91"/>
      <c r="J26" s="91"/>
      <c r="K26" s="91"/>
      <c r="L26" s="91"/>
      <c r="M26" s="91"/>
      <c r="N26" s="91"/>
      <c r="O26" s="94"/>
      <c r="P26" s="91"/>
    </row>
  </sheetData>
  <mergeCells count="1">
    <mergeCell ref="A9:N9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workbookViewId="0"/>
  </sheetViews>
  <sheetFormatPr defaultColWidth="8.75" defaultRowHeight="13.5"/>
  <cols>
    <col min="1" max="1" width="9.125" style="62" customWidth="1"/>
    <col min="2" max="2" width="30.625" style="62" customWidth="1"/>
    <col min="3" max="3" width="12.25" style="63" hidden="1" customWidth="1"/>
    <col min="4" max="4" width="12.25" style="60" hidden="1" customWidth="1"/>
    <col min="5" max="5" width="11.5" style="60" hidden="1" customWidth="1"/>
    <col min="6" max="6" width="11.75" style="60" hidden="1" customWidth="1"/>
    <col min="7" max="9" width="12.75" style="60" customWidth="1"/>
    <col min="10" max="10" width="9.125" style="60" customWidth="1"/>
    <col min="11" max="11" width="30.625" style="60" customWidth="1"/>
    <col min="12" max="12" width="12.25" style="64" hidden="1" customWidth="1"/>
    <col min="13" max="13" width="12.25" style="62" hidden="1" customWidth="1"/>
    <col min="14" max="14" width="12.375" style="65" hidden="1" customWidth="1"/>
    <col min="15" max="15" width="12.125" style="62" hidden="1" customWidth="1"/>
    <col min="16" max="18" width="12.75" style="62" customWidth="1"/>
    <col min="19" max="16384" width="8.75" style="62"/>
  </cols>
  <sheetData>
    <row r="1" spans="1:18" ht="14.25">
      <c r="A1" s="100" t="s">
        <v>1207</v>
      </c>
    </row>
    <row r="2" spans="1:18" ht="25.5">
      <c r="A2" s="105" t="s">
        <v>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8">
      <c r="C3" s="64"/>
      <c r="N3" s="60"/>
      <c r="P3" s="60"/>
      <c r="R3" s="60" t="s">
        <v>3</v>
      </c>
    </row>
    <row r="4" spans="1:18" s="60" customFormat="1" ht="27" customHeight="1">
      <c r="A4" s="106" t="s">
        <v>4</v>
      </c>
      <c r="B4" s="106"/>
      <c r="C4" s="106"/>
      <c r="D4" s="106"/>
      <c r="E4" s="106"/>
      <c r="F4" s="106"/>
      <c r="G4" s="106"/>
      <c r="H4" s="106"/>
      <c r="I4" s="106"/>
      <c r="J4" s="106" t="s">
        <v>5</v>
      </c>
      <c r="K4" s="106"/>
      <c r="L4" s="106"/>
      <c r="M4" s="106"/>
      <c r="N4" s="106"/>
      <c r="O4" s="106"/>
      <c r="P4" s="106"/>
      <c r="Q4" s="106"/>
      <c r="R4" s="106"/>
    </row>
    <row r="5" spans="1:18" s="60" customFormat="1" ht="27" customHeight="1">
      <c r="A5" s="109" t="s">
        <v>6</v>
      </c>
      <c r="B5" s="109" t="s">
        <v>7</v>
      </c>
      <c r="C5" s="102" t="s">
        <v>8</v>
      </c>
      <c r="D5" s="96" t="s">
        <v>9</v>
      </c>
      <c r="E5" s="102" t="s">
        <v>10</v>
      </c>
      <c r="F5" s="96" t="s">
        <v>1200</v>
      </c>
      <c r="G5" s="102" t="s">
        <v>1201</v>
      </c>
      <c r="H5" s="103" t="s">
        <v>1202</v>
      </c>
      <c r="I5" s="104"/>
      <c r="J5" s="109" t="s">
        <v>6</v>
      </c>
      <c r="K5" s="110" t="s">
        <v>7</v>
      </c>
      <c r="L5" s="102" t="s">
        <v>8</v>
      </c>
      <c r="M5" s="96" t="s">
        <v>9</v>
      </c>
      <c r="N5" s="102" t="s">
        <v>10</v>
      </c>
      <c r="O5" s="96" t="s">
        <v>1200</v>
      </c>
      <c r="P5" s="102" t="s">
        <v>1201</v>
      </c>
      <c r="Q5" s="103" t="s">
        <v>1202</v>
      </c>
      <c r="R5" s="104"/>
    </row>
    <row r="6" spans="1:18" ht="27" customHeight="1">
      <c r="A6" s="109"/>
      <c r="B6" s="109"/>
      <c r="C6" s="102"/>
      <c r="D6" s="96" t="s">
        <v>12</v>
      </c>
      <c r="E6" s="102"/>
      <c r="F6" s="96" t="s">
        <v>12</v>
      </c>
      <c r="G6" s="102"/>
      <c r="H6" s="97" t="s">
        <v>12</v>
      </c>
      <c r="I6" s="97" t="s">
        <v>13</v>
      </c>
      <c r="J6" s="109"/>
      <c r="K6" s="110"/>
      <c r="L6" s="102"/>
      <c r="M6" s="96" t="s">
        <v>12</v>
      </c>
      <c r="N6" s="102"/>
      <c r="O6" s="96" t="s">
        <v>12</v>
      </c>
      <c r="P6" s="102"/>
      <c r="Q6" s="97" t="s">
        <v>12</v>
      </c>
      <c r="R6" s="97" t="s">
        <v>13</v>
      </c>
    </row>
    <row r="7" spans="1:18" ht="18" customHeight="1">
      <c r="A7" s="66" t="s">
        <v>14</v>
      </c>
      <c r="B7" s="67"/>
      <c r="C7" s="68">
        <f>SUM(C8:C9)</f>
        <v>236935</v>
      </c>
      <c r="D7" s="69">
        <f>E7-C7</f>
        <v>0</v>
      </c>
      <c r="E7" s="68">
        <f>SUM(E8:E9)</f>
        <v>236935</v>
      </c>
      <c r="F7" s="69">
        <f>G7-E7</f>
        <v>26521</v>
      </c>
      <c r="G7" s="68">
        <f>SUM(G8:G9)</f>
        <v>263456</v>
      </c>
      <c r="H7" s="69">
        <f>I7-G7</f>
        <v>0</v>
      </c>
      <c r="I7" s="68">
        <f>SUM(I8:I9)</f>
        <v>263456</v>
      </c>
      <c r="J7" s="66" t="s">
        <v>15</v>
      </c>
      <c r="K7" s="70"/>
      <c r="L7" s="76">
        <f>SUM(L8:L30)</f>
        <v>334238</v>
      </c>
      <c r="M7" s="76">
        <f>N7-L7</f>
        <v>2326</v>
      </c>
      <c r="N7" s="76">
        <f>SUM(N8:N30)</f>
        <v>336564</v>
      </c>
      <c r="O7" s="76">
        <f>P7-N7</f>
        <v>28956.3701</v>
      </c>
      <c r="P7" s="76">
        <f>SUM(P8:P30)</f>
        <v>365520.3701</v>
      </c>
      <c r="Q7" s="76">
        <f>R7-P7</f>
        <v>0</v>
      </c>
      <c r="R7" s="76">
        <f>SUM(R8:R30)</f>
        <v>365520.3701</v>
      </c>
    </row>
    <row r="8" spans="1:18" ht="18" customHeight="1">
      <c r="A8" s="70">
        <v>101</v>
      </c>
      <c r="B8" s="71" t="s">
        <v>16</v>
      </c>
      <c r="C8" s="72">
        <f ca="1">本级一般公共预算收入!C7</f>
        <v>140441</v>
      </c>
      <c r="D8" s="73">
        <f t="shared" ref="D8:D18" si="0">E8-C8</f>
        <v>0</v>
      </c>
      <c r="E8" s="72">
        <f ca="1">本级一般公共预算收入!E7</f>
        <v>140441</v>
      </c>
      <c r="F8" s="73">
        <f t="shared" ref="F8:F18" si="1">G8-E8</f>
        <v>5749</v>
      </c>
      <c r="G8" s="72">
        <f ca="1">本级一般公共预算收入!G7</f>
        <v>146190</v>
      </c>
      <c r="H8" s="73">
        <f t="shared" ref="H8:H18" si="2">I8-G8</f>
        <v>0</v>
      </c>
      <c r="I8" s="72">
        <f ca="1">本级一般公共预算收入!I7</f>
        <v>146190</v>
      </c>
      <c r="J8" s="74">
        <v>201</v>
      </c>
      <c r="K8" s="83" t="s">
        <v>17</v>
      </c>
      <c r="L8" s="84">
        <f ca="1">'本级一般预算支出-功能'!C8</f>
        <v>39854</v>
      </c>
      <c r="M8" s="73">
        <f t="shared" ref="M8:M36" si="3">N8-L8</f>
        <v>0</v>
      </c>
      <c r="N8" s="84">
        <f ca="1">'本级一般预算支出-功能'!E8</f>
        <v>39854</v>
      </c>
      <c r="O8" s="73">
        <f t="shared" ref="O8:O36" si="4">P8-N8</f>
        <v>-717</v>
      </c>
      <c r="P8" s="84">
        <f ca="1">'本级一般预算支出-功能'!G8</f>
        <v>39137</v>
      </c>
      <c r="Q8" s="73">
        <f t="shared" ref="Q8:Q36" si="5">R8-P8</f>
        <v>0</v>
      </c>
      <c r="R8" s="84">
        <f ca="1">'本级一般预算支出-功能'!I8</f>
        <v>39137</v>
      </c>
    </row>
    <row r="9" spans="1:18" ht="18" customHeight="1">
      <c r="A9" s="70">
        <v>103</v>
      </c>
      <c r="B9" s="71" t="s">
        <v>18</v>
      </c>
      <c r="C9" s="72">
        <f ca="1">本级一般公共预算收入!C22</f>
        <v>96494</v>
      </c>
      <c r="D9" s="73">
        <f t="shared" si="0"/>
        <v>0</v>
      </c>
      <c r="E9" s="72">
        <f ca="1">本级一般公共预算收入!E22</f>
        <v>96494</v>
      </c>
      <c r="F9" s="73">
        <f t="shared" si="1"/>
        <v>20772</v>
      </c>
      <c r="G9" s="72">
        <f ca="1">本级一般公共预算收入!G22</f>
        <v>117266</v>
      </c>
      <c r="H9" s="73">
        <f t="shared" si="2"/>
        <v>0</v>
      </c>
      <c r="I9" s="72">
        <f ca="1">本级一般公共预算收入!I22</f>
        <v>117266</v>
      </c>
      <c r="J9" s="74">
        <v>203</v>
      </c>
      <c r="K9" s="83" t="s">
        <v>19</v>
      </c>
      <c r="L9" s="84">
        <f ca="1">'本级一般预算支出-功能'!C277</f>
        <v>1239</v>
      </c>
      <c r="M9" s="73">
        <f t="shared" si="3"/>
        <v>0</v>
      </c>
      <c r="N9" s="84">
        <f ca="1">'本级一般预算支出-功能'!E277</f>
        <v>1239</v>
      </c>
      <c r="O9" s="73">
        <f t="shared" si="4"/>
        <v>570</v>
      </c>
      <c r="P9" s="84">
        <f ca="1">'本级一般预算支出-功能'!G277</f>
        <v>1809</v>
      </c>
      <c r="Q9" s="73">
        <f t="shared" si="5"/>
        <v>0</v>
      </c>
      <c r="R9" s="84">
        <f ca="1">'本级一般预算支出-功能'!I277</f>
        <v>1809</v>
      </c>
    </row>
    <row r="10" spans="1:18" ht="18" customHeight="1">
      <c r="A10" s="75" t="s">
        <v>20</v>
      </c>
      <c r="B10" s="66"/>
      <c r="C10" s="76">
        <f ca="1">本级一般公共预算收入!C31</f>
        <v>37714</v>
      </c>
      <c r="D10" s="69">
        <f t="shared" si="0"/>
        <v>0</v>
      </c>
      <c r="E10" s="76">
        <f ca="1">本级一般公共预算收入!E31</f>
        <v>37714</v>
      </c>
      <c r="F10" s="69">
        <f t="shared" si="1"/>
        <v>78657</v>
      </c>
      <c r="G10" s="76">
        <f ca="1">本级一般公共预算收入!G31</f>
        <v>116371</v>
      </c>
      <c r="H10" s="69">
        <f t="shared" si="2"/>
        <v>0</v>
      </c>
      <c r="I10" s="76">
        <f ca="1">本级一般公共预算收入!I31</f>
        <v>116371</v>
      </c>
      <c r="J10" s="74">
        <v>204</v>
      </c>
      <c r="K10" s="83" t="s">
        <v>21</v>
      </c>
      <c r="L10" s="84">
        <f ca="1">'本级一般预算支出-功能'!C296</f>
        <v>30170</v>
      </c>
      <c r="M10" s="73">
        <f t="shared" si="3"/>
        <v>0</v>
      </c>
      <c r="N10" s="84">
        <f ca="1">'本级一般预算支出-功能'!E296</f>
        <v>30170</v>
      </c>
      <c r="O10" s="73">
        <f t="shared" si="4"/>
        <v>574</v>
      </c>
      <c r="P10" s="84">
        <f ca="1">'本级一般预算支出-功能'!G296</f>
        <v>30744</v>
      </c>
      <c r="Q10" s="73">
        <f t="shared" si="5"/>
        <v>0</v>
      </c>
      <c r="R10" s="84">
        <f ca="1">'本级一般预算支出-功能'!I296</f>
        <v>30744</v>
      </c>
    </row>
    <row r="11" spans="1:18" ht="18" customHeight="1">
      <c r="A11" s="70">
        <v>11001</v>
      </c>
      <c r="B11" s="77" t="s">
        <v>22</v>
      </c>
      <c r="C11" s="72">
        <f ca="1">本级一般公共预算收入!C32</f>
        <v>25575</v>
      </c>
      <c r="D11" s="73">
        <f t="shared" si="0"/>
        <v>0</v>
      </c>
      <c r="E11" s="72">
        <f ca="1">本级一般公共预算收入!E32</f>
        <v>25575</v>
      </c>
      <c r="F11" s="73">
        <f t="shared" si="1"/>
        <v>2501</v>
      </c>
      <c r="G11" s="72">
        <f ca="1">本级一般公共预算收入!G32</f>
        <v>28076</v>
      </c>
      <c r="H11" s="73">
        <f t="shared" si="2"/>
        <v>0</v>
      </c>
      <c r="I11" s="72">
        <f ca="1">本级一般公共预算收入!I32</f>
        <v>28076</v>
      </c>
      <c r="J11" s="74">
        <v>205</v>
      </c>
      <c r="K11" s="83" t="s">
        <v>23</v>
      </c>
      <c r="L11" s="84">
        <f ca="1">'本级一般预算支出-功能'!C386</f>
        <v>52044</v>
      </c>
      <c r="M11" s="73">
        <f t="shared" si="3"/>
        <v>0</v>
      </c>
      <c r="N11" s="84">
        <f ca="1">'本级一般预算支出-功能'!E386</f>
        <v>52044</v>
      </c>
      <c r="O11" s="73">
        <f t="shared" si="4"/>
        <v>6601</v>
      </c>
      <c r="P11" s="84">
        <f ca="1">'本级一般预算支出-功能'!G386</f>
        <v>58645</v>
      </c>
      <c r="Q11" s="73">
        <f t="shared" si="5"/>
        <v>0</v>
      </c>
      <c r="R11" s="84">
        <f ca="1">'本级一般预算支出-功能'!I386</f>
        <v>58645</v>
      </c>
    </row>
    <row r="12" spans="1:18" ht="18" customHeight="1">
      <c r="A12" s="70">
        <v>11002</v>
      </c>
      <c r="B12" s="77" t="s">
        <v>24</v>
      </c>
      <c r="C12" s="78">
        <f ca="1">本级一般公共预算收入!C38</f>
        <v>11891</v>
      </c>
      <c r="D12" s="73">
        <f t="shared" si="0"/>
        <v>0</v>
      </c>
      <c r="E12" s="78">
        <f ca="1">本级一般公共预算收入!E38</f>
        <v>11891</v>
      </c>
      <c r="F12" s="73">
        <f t="shared" si="1"/>
        <v>42362</v>
      </c>
      <c r="G12" s="78">
        <f ca="1">本级一般公共预算收入!G38</f>
        <v>54253</v>
      </c>
      <c r="H12" s="73">
        <f t="shared" si="2"/>
        <v>0</v>
      </c>
      <c r="I12" s="78">
        <f ca="1">本级一般公共预算收入!I38</f>
        <v>54253</v>
      </c>
      <c r="J12" s="74">
        <v>206</v>
      </c>
      <c r="K12" s="83" t="s">
        <v>25</v>
      </c>
      <c r="L12" s="73">
        <f ca="1">'本级一般预算支出-功能'!C438</f>
        <v>12413</v>
      </c>
      <c r="M12" s="73">
        <f t="shared" si="3"/>
        <v>0</v>
      </c>
      <c r="N12" s="73">
        <f ca="1">'本级一般预算支出-功能'!E438</f>
        <v>12413</v>
      </c>
      <c r="O12" s="73">
        <f t="shared" si="4"/>
        <v>1161</v>
      </c>
      <c r="P12" s="73">
        <f ca="1">'本级一般预算支出-功能'!G438</f>
        <v>13574</v>
      </c>
      <c r="Q12" s="73">
        <f t="shared" si="5"/>
        <v>0</v>
      </c>
      <c r="R12" s="73">
        <f ca="1">'本级一般预算支出-功能'!I438</f>
        <v>13574</v>
      </c>
    </row>
    <row r="13" spans="1:18" ht="18" customHeight="1">
      <c r="A13" s="79">
        <v>11003</v>
      </c>
      <c r="B13" s="79" t="s">
        <v>26</v>
      </c>
      <c r="C13" s="78">
        <f ca="1">本级一般公共预算收入!C60</f>
        <v>248</v>
      </c>
      <c r="D13" s="73">
        <f t="shared" si="0"/>
        <v>0</v>
      </c>
      <c r="E13" s="78">
        <f ca="1">本级一般公共预算收入!E60</f>
        <v>248</v>
      </c>
      <c r="F13" s="73">
        <f t="shared" si="1"/>
        <v>33794</v>
      </c>
      <c r="G13" s="78">
        <f ca="1">本级一般公共预算收入!G60</f>
        <v>34042</v>
      </c>
      <c r="H13" s="73">
        <f t="shared" si="2"/>
        <v>0</v>
      </c>
      <c r="I13" s="78">
        <f ca="1">本级一般公共预算收入!I60</f>
        <v>34042</v>
      </c>
      <c r="J13" s="74">
        <v>207</v>
      </c>
      <c r="K13" s="83" t="s">
        <v>27</v>
      </c>
      <c r="L13" s="84">
        <f ca="1">'本级一般预算支出-功能'!C494</f>
        <v>11205</v>
      </c>
      <c r="M13" s="73">
        <f t="shared" si="3"/>
        <v>0</v>
      </c>
      <c r="N13" s="84">
        <f ca="1">'本级一般预算支出-功能'!E494</f>
        <v>11205</v>
      </c>
      <c r="O13" s="73">
        <f t="shared" si="4"/>
        <v>928</v>
      </c>
      <c r="P13" s="84">
        <f ca="1">'本级一般预算支出-功能'!G494</f>
        <v>12133</v>
      </c>
      <c r="Q13" s="73">
        <f t="shared" si="5"/>
        <v>0</v>
      </c>
      <c r="R13" s="84">
        <f ca="1">'本级一般预算支出-功能'!I494</f>
        <v>12133</v>
      </c>
    </row>
    <row r="14" spans="1:18" ht="18" customHeight="1">
      <c r="A14" s="80" t="s">
        <v>28</v>
      </c>
      <c r="B14" s="80"/>
      <c r="C14" s="68">
        <f ca="1">本级一般公共预算收入!C61</f>
        <v>32336</v>
      </c>
      <c r="D14" s="69">
        <f t="shared" si="0"/>
        <v>2326</v>
      </c>
      <c r="E14" s="68">
        <f ca="1">本级一般公共预算收入!E61</f>
        <v>34662</v>
      </c>
      <c r="F14" s="69">
        <f t="shared" si="1"/>
        <v>35800</v>
      </c>
      <c r="G14" s="68">
        <f ca="1">本级一般公共预算收入!G61</f>
        <v>70462</v>
      </c>
      <c r="H14" s="69">
        <f t="shared" si="2"/>
        <v>4200</v>
      </c>
      <c r="I14" s="68">
        <f ca="1">本级一般公共预算收入!I61</f>
        <v>74662</v>
      </c>
      <c r="J14" s="74">
        <v>208</v>
      </c>
      <c r="K14" s="83" t="s">
        <v>29</v>
      </c>
      <c r="L14" s="72">
        <f ca="1">'本级一般预算支出-功能'!C551</f>
        <v>62091</v>
      </c>
      <c r="M14" s="73">
        <f t="shared" si="3"/>
        <v>0</v>
      </c>
      <c r="N14" s="72">
        <f ca="1">'本级一般预算支出-功能'!E551</f>
        <v>62091</v>
      </c>
      <c r="O14" s="73">
        <f t="shared" si="4"/>
        <v>10976</v>
      </c>
      <c r="P14" s="72">
        <f ca="1">'本级一般预算支出-功能'!G551</f>
        <v>73067</v>
      </c>
      <c r="Q14" s="73">
        <f t="shared" si="5"/>
        <v>0</v>
      </c>
      <c r="R14" s="72">
        <f ca="1">'本级一般预算支出-功能'!I551</f>
        <v>73067</v>
      </c>
    </row>
    <row r="15" spans="1:18" ht="18" customHeight="1">
      <c r="A15" s="75" t="s">
        <v>30</v>
      </c>
      <c r="B15" s="66"/>
      <c r="C15" s="68">
        <f ca="1">本级一般公共预算收入!C64</f>
        <v>693</v>
      </c>
      <c r="D15" s="69">
        <f t="shared" si="0"/>
        <v>0</v>
      </c>
      <c r="E15" s="68">
        <f ca="1">本级一般公共预算收入!E64</f>
        <v>693</v>
      </c>
      <c r="F15" s="69">
        <f t="shared" si="1"/>
        <v>866</v>
      </c>
      <c r="G15" s="68">
        <f ca="1">本级一般公共预算收入!G64</f>
        <v>1559</v>
      </c>
      <c r="H15" s="69">
        <f t="shared" si="2"/>
        <v>0</v>
      </c>
      <c r="I15" s="68">
        <f ca="1">本级一般公共预算收入!I64</f>
        <v>1559</v>
      </c>
      <c r="J15" s="74">
        <v>210</v>
      </c>
      <c r="K15" s="83" t="s">
        <v>31</v>
      </c>
      <c r="L15" s="73">
        <f ca="1">'本级一般预算支出-功能'!C687</f>
        <v>27471</v>
      </c>
      <c r="M15" s="73">
        <f t="shared" si="3"/>
        <v>0</v>
      </c>
      <c r="N15" s="73">
        <f ca="1">'本级一般预算支出-功能'!E687</f>
        <v>27471</v>
      </c>
      <c r="O15" s="73">
        <f t="shared" si="4"/>
        <v>4605</v>
      </c>
      <c r="P15" s="73">
        <f ca="1">'本级一般预算支出-功能'!G687</f>
        <v>32076</v>
      </c>
      <c r="Q15" s="73">
        <f t="shared" si="5"/>
        <v>0</v>
      </c>
      <c r="R15" s="73">
        <f ca="1">'本级一般预算支出-功能'!I687</f>
        <v>32076</v>
      </c>
    </row>
    <row r="16" spans="1:18" ht="18" customHeight="1">
      <c r="A16" s="75" t="s">
        <v>32</v>
      </c>
      <c r="B16" s="66"/>
      <c r="C16" s="68">
        <f ca="1">本级一般公共预算收入!C66</f>
        <v>123050</v>
      </c>
      <c r="D16" s="69">
        <f t="shared" si="0"/>
        <v>0</v>
      </c>
      <c r="E16" s="68">
        <f ca="1">本级一般公共预算收入!E66</f>
        <v>123050</v>
      </c>
      <c r="F16" s="69">
        <f t="shared" si="1"/>
        <v>-56200</v>
      </c>
      <c r="G16" s="68">
        <f ca="1">本级一般公共预算收入!G66</f>
        <v>66850</v>
      </c>
      <c r="H16" s="69">
        <f t="shared" si="2"/>
        <v>0</v>
      </c>
      <c r="I16" s="68">
        <f ca="1">本级一般公共预算收入!I66</f>
        <v>66850</v>
      </c>
      <c r="J16" s="74">
        <v>211</v>
      </c>
      <c r="K16" s="83" t="s">
        <v>33</v>
      </c>
      <c r="L16" s="73">
        <f ca="1">'本级一般预算支出-功能'!C761</f>
        <v>5071</v>
      </c>
      <c r="M16" s="73">
        <f t="shared" si="3"/>
        <v>0</v>
      </c>
      <c r="N16" s="73">
        <f ca="1">'本级一般预算支出-功能'!E761</f>
        <v>5071</v>
      </c>
      <c r="O16" s="73">
        <f t="shared" si="4"/>
        <v>1006.2691999999997</v>
      </c>
      <c r="P16" s="73">
        <f ca="1">'本级一般预算支出-功能'!G761</f>
        <v>6077.2691999999997</v>
      </c>
      <c r="Q16" s="73">
        <f t="shared" si="5"/>
        <v>0</v>
      </c>
      <c r="R16" s="73">
        <f ca="1">'本级一般预算支出-功能'!I761</f>
        <v>6077.2691999999997</v>
      </c>
    </row>
    <row r="17" spans="1:18" ht="18" customHeight="1">
      <c r="A17" s="75" t="s">
        <v>34</v>
      </c>
      <c r="B17" s="81"/>
      <c r="C17" s="68">
        <f ca="1">本级一般公共预算收入!C70</f>
        <v>5757</v>
      </c>
      <c r="D17" s="69">
        <f t="shared" si="0"/>
        <v>0</v>
      </c>
      <c r="E17" s="68">
        <f ca="1">本级一般公共预算收入!E70</f>
        <v>5757</v>
      </c>
      <c r="F17" s="69">
        <f t="shared" si="1"/>
        <v>-815</v>
      </c>
      <c r="G17" s="68">
        <f ca="1">本级一般公共预算收入!G70</f>
        <v>4942</v>
      </c>
      <c r="H17" s="69">
        <f t="shared" si="2"/>
        <v>0</v>
      </c>
      <c r="I17" s="68">
        <f ca="1">本级一般公共预算收入!I70</f>
        <v>4942</v>
      </c>
      <c r="J17" s="74">
        <v>212</v>
      </c>
      <c r="K17" s="83" t="s">
        <v>35</v>
      </c>
      <c r="L17" s="73">
        <f ca="1">'本级一般预算支出-功能'!C840</f>
        <v>11307</v>
      </c>
      <c r="M17" s="73">
        <f t="shared" si="3"/>
        <v>0</v>
      </c>
      <c r="N17" s="73">
        <f ca="1">'本级一般预算支出-功能'!E840</f>
        <v>11307</v>
      </c>
      <c r="O17" s="73">
        <f t="shared" si="4"/>
        <v>-603</v>
      </c>
      <c r="P17" s="73">
        <f ca="1">'本级一般预算支出-功能'!G840</f>
        <v>10704</v>
      </c>
      <c r="Q17" s="73">
        <f t="shared" si="5"/>
        <v>0</v>
      </c>
      <c r="R17" s="73">
        <f ca="1">'本级一般预算支出-功能'!I840</f>
        <v>10704</v>
      </c>
    </row>
    <row r="18" spans="1:18" ht="18" customHeight="1">
      <c r="A18" s="75" t="s">
        <v>36</v>
      </c>
      <c r="B18" s="81"/>
      <c r="C18" s="68">
        <f ca="1">本级一般公共预算收入!C72</f>
        <v>6869</v>
      </c>
      <c r="D18" s="69">
        <f t="shared" si="0"/>
        <v>0</v>
      </c>
      <c r="E18" s="68">
        <f ca="1">本级一般公共预算收入!E72</f>
        <v>6869</v>
      </c>
      <c r="F18" s="69">
        <f t="shared" si="1"/>
        <v>14233</v>
      </c>
      <c r="G18" s="68">
        <f ca="1">本级一般公共预算收入!G72</f>
        <v>21102</v>
      </c>
      <c r="H18" s="69">
        <f t="shared" si="2"/>
        <v>0</v>
      </c>
      <c r="I18" s="68">
        <f ca="1">本级一般公共预算收入!I72</f>
        <v>21102</v>
      </c>
      <c r="J18" s="74">
        <v>213</v>
      </c>
      <c r="K18" s="83" t="s">
        <v>37</v>
      </c>
      <c r="L18" s="72">
        <f ca="1">'本级一般预算支出-功能'!C863</f>
        <v>21435</v>
      </c>
      <c r="M18" s="73">
        <f t="shared" si="3"/>
        <v>2326</v>
      </c>
      <c r="N18" s="72">
        <f ca="1">'本级一般预算支出-功能'!E863</f>
        <v>23761</v>
      </c>
      <c r="O18" s="73">
        <f t="shared" si="4"/>
        <v>16195</v>
      </c>
      <c r="P18" s="72">
        <f ca="1">'本级一般预算支出-功能'!G863</f>
        <v>39956</v>
      </c>
      <c r="Q18" s="73">
        <f t="shared" si="5"/>
        <v>0</v>
      </c>
      <c r="R18" s="72">
        <f ca="1">'本级一般预算支出-功能'!I863</f>
        <v>39956</v>
      </c>
    </row>
    <row r="19" spans="1:18" ht="18" customHeight="1">
      <c r="A19" s="81"/>
      <c r="B19" s="81"/>
      <c r="C19" s="68"/>
      <c r="D19" s="76"/>
      <c r="E19" s="68"/>
      <c r="F19" s="68"/>
      <c r="G19" s="68"/>
      <c r="H19" s="68"/>
      <c r="I19" s="68"/>
      <c r="J19" s="74">
        <v>214</v>
      </c>
      <c r="K19" s="83" t="s">
        <v>38</v>
      </c>
      <c r="L19" s="73">
        <f ca="1">'本级一般预算支出-功能'!C974</f>
        <v>5566</v>
      </c>
      <c r="M19" s="73">
        <f t="shared" si="3"/>
        <v>0</v>
      </c>
      <c r="N19" s="73">
        <f ca="1">'本级一般预算支出-功能'!E974</f>
        <v>5566</v>
      </c>
      <c r="O19" s="73">
        <f t="shared" si="4"/>
        <v>3445</v>
      </c>
      <c r="P19" s="73">
        <f ca="1">'本级一般预算支出-功能'!G974</f>
        <v>9011</v>
      </c>
      <c r="Q19" s="73">
        <f t="shared" si="5"/>
        <v>0</v>
      </c>
      <c r="R19" s="73">
        <f ca="1">'本级一般预算支出-功能'!I974</f>
        <v>9011</v>
      </c>
    </row>
    <row r="20" spans="1:18" ht="18" customHeight="1">
      <c r="A20" s="81"/>
      <c r="B20" s="81"/>
      <c r="C20" s="68"/>
      <c r="D20" s="76"/>
      <c r="E20" s="68"/>
      <c r="F20" s="68"/>
      <c r="G20" s="68"/>
      <c r="H20" s="68"/>
      <c r="I20" s="68"/>
      <c r="J20" s="74">
        <v>215</v>
      </c>
      <c r="K20" s="83" t="s">
        <v>39</v>
      </c>
      <c r="L20" s="72">
        <f ca="1">'本级一般预算支出-功能'!C1038</f>
        <v>1556</v>
      </c>
      <c r="M20" s="73">
        <f t="shared" si="3"/>
        <v>0</v>
      </c>
      <c r="N20" s="72">
        <f ca="1">'本级一般预算支出-功能'!E1038</f>
        <v>1556</v>
      </c>
      <c r="O20" s="73">
        <f t="shared" si="4"/>
        <v>1251.1008999999999</v>
      </c>
      <c r="P20" s="72">
        <f ca="1">'本级一般预算支出-功能'!G1038</f>
        <v>2807.1008999999999</v>
      </c>
      <c r="Q20" s="73">
        <f t="shared" si="5"/>
        <v>0</v>
      </c>
      <c r="R20" s="72">
        <f ca="1">'本级一般预算支出-功能'!I1038</f>
        <v>2807.1008999999999</v>
      </c>
    </row>
    <row r="21" spans="1:18" ht="18" customHeight="1">
      <c r="A21" s="81"/>
      <c r="B21" s="81"/>
      <c r="C21" s="68"/>
      <c r="D21" s="76"/>
      <c r="E21" s="68"/>
      <c r="F21" s="68"/>
      <c r="G21" s="68"/>
      <c r="H21" s="68"/>
      <c r="I21" s="68"/>
      <c r="J21" s="74">
        <v>216</v>
      </c>
      <c r="K21" s="83" t="s">
        <v>40</v>
      </c>
      <c r="L21" s="72">
        <f ca="1">'本级一般预算支出-功能'!C1101</f>
        <v>8189</v>
      </c>
      <c r="M21" s="73">
        <f t="shared" si="3"/>
        <v>0</v>
      </c>
      <c r="N21" s="72">
        <f ca="1">'本级一般预算支出-功能'!E1101</f>
        <v>8189</v>
      </c>
      <c r="O21" s="73">
        <f t="shared" si="4"/>
        <v>1913</v>
      </c>
      <c r="P21" s="72">
        <f ca="1">'本级一般预算支出-功能'!G1101</f>
        <v>10102</v>
      </c>
      <c r="Q21" s="73">
        <f t="shared" si="5"/>
        <v>0</v>
      </c>
      <c r="R21" s="72">
        <f ca="1">'本级一般预算支出-功能'!I1101</f>
        <v>10102</v>
      </c>
    </row>
    <row r="22" spans="1:18" ht="18" customHeight="1">
      <c r="A22" s="81"/>
      <c r="B22" s="81"/>
      <c r="C22" s="68"/>
      <c r="D22" s="76"/>
      <c r="E22" s="68"/>
      <c r="F22" s="68"/>
      <c r="G22" s="68"/>
      <c r="H22" s="68"/>
      <c r="I22" s="68"/>
      <c r="J22" s="74">
        <v>217</v>
      </c>
      <c r="K22" s="83" t="s">
        <v>41</v>
      </c>
      <c r="L22" s="73">
        <f ca="1">'本级一般预算支出-功能'!C1121</f>
        <v>0</v>
      </c>
      <c r="M22" s="73">
        <f t="shared" si="3"/>
        <v>0</v>
      </c>
      <c r="N22" s="73">
        <f ca="1">'本级一般预算支出-功能'!E1121</f>
        <v>0</v>
      </c>
      <c r="O22" s="73">
        <f t="shared" si="4"/>
        <v>98</v>
      </c>
      <c r="P22" s="72">
        <f ca="1">'本级一般预算支出-功能'!G1121</f>
        <v>98</v>
      </c>
      <c r="Q22" s="73">
        <f t="shared" si="5"/>
        <v>0</v>
      </c>
      <c r="R22" s="72">
        <f ca="1">'本级一般预算支出-功能'!I1121</f>
        <v>98</v>
      </c>
    </row>
    <row r="23" spans="1:18" ht="18" customHeight="1">
      <c r="A23" s="81"/>
      <c r="B23" s="81"/>
      <c r="C23" s="68"/>
      <c r="D23" s="76"/>
      <c r="E23" s="68"/>
      <c r="F23" s="68"/>
      <c r="G23" s="68"/>
      <c r="H23" s="68"/>
      <c r="I23" s="68"/>
      <c r="J23" s="74">
        <v>220</v>
      </c>
      <c r="K23" s="83" t="s">
        <v>42</v>
      </c>
      <c r="L23" s="72">
        <f ca="1">'本级一般预算支出-功能'!C1160</f>
        <v>3634</v>
      </c>
      <c r="M23" s="73">
        <f t="shared" si="3"/>
        <v>0</v>
      </c>
      <c r="N23" s="72">
        <f ca="1">'本级一般预算支出-功能'!E1160</f>
        <v>3634</v>
      </c>
      <c r="O23" s="73">
        <f t="shared" si="4"/>
        <v>-29</v>
      </c>
      <c r="P23" s="72">
        <f ca="1">'本级一般预算支出-功能'!G1160</f>
        <v>3605</v>
      </c>
      <c r="Q23" s="73">
        <f t="shared" si="5"/>
        <v>0</v>
      </c>
      <c r="R23" s="72">
        <f ca="1">'本级一般预算支出-功能'!I1160</f>
        <v>3605</v>
      </c>
    </row>
    <row r="24" spans="1:18" ht="18" customHeight="1">
      <c r="A24" s="81"/>
      <c r="B24" s="81"/>
      <c r="C24" s="68"/>
      <c r="D24" s="76"/>
      <c r="E24" s="68"/>
      <c r="F24" s="68"/>
      <c r="G24" s="68"/>
      <c r="H24" s="68"/>
      <c r="I24" s="68"/>
      <c r="J24" s="74">
        <v>221</v>
      </c>
      <c r="K24" s="83" t="s">
        <v>43</v>
      </c>
      <c r="L24" s="72">
        <f ca="1">'本级一般预算支出-功能'!C1205</f>
        <v>6681</v>
      </c>
      <c r="M24" s="73">
        <f t="shared" si="3"/>
        <v>0</v>
      </c>
      <c r="N24" s="72">
        <f ca="1">'本级一般预算支出-功能'!E1205</f>
        <v>6681</v>
      </c>
      <c r="O24" s="73">
        <f t="shared" si="4"/>
        <v>579</v>
      </c>
      <c r="P24" s="72">
        <f ca="1">'本级一般预算支出-功能'!G1205</f>
        <v>7260</v>
      </c>
      <c r="Q24" s="73">
        <f t="shared" si="5"/>
        <v>0</v>
      </c>
      <c r="R24" s="72">
        <f ca="1">'本级一般预算支出-功能'!I1205</f>
        <v>7260</v>
      </c>
    </row>
    <row r="25" spans="1:18" ht="18" customHeight="1">
      <c r="A25" s="81"/>
      <c r="B25" s="81"/>
      <c r="C25" s="68"/>
      <c r="D25" s="76"/>
      <c r="E25" s="68"/>
      <c r="F25" s="68"/>
      <c r="G25" s="68"/>
      <c r="H25" s="68"/>
      <c r="I25" s="68"/>
      <c r="J25" s="74">
        <v>222</v>
      </c>
      <c r="K25" s="83" t="s">
        <v>44</v>
      </c>
      <c r="L25" s="72">
        <f ca="1">'本级一般预算支出-功能'!C1227</f>
        <v>2437</v>
      </c>
      <c r="M25" s="73">
        <f t="shared" si="3"/>
        <v>0</v>
      </c>
      <c r="N25" s="72">
        <f ca="1">'本级一般预算支出-功能'!E1227</f>
        <v>2437</v>
      </c>
      <c r="O25" s="73">
        <f t="shared" si="4"/>
        <v>-647</v>
      </c>
      <c r="P25" s="72">
        <f ca="1">'本级一般预算支出-功能'!G1227</f>
        <v>1790</v>
      </c>
      <c r="Q25" s="73">
        <f t="shared" si="5"/>
        <v>0</v>
      </c>
      <c r="R25" s="72">
        <f ca="1">'本级一般预算支出-功能'!I1227</f>
        <v>1790</v>
      </c>
    </row>
    <row r="26" spans="1:18" ht="18" customHeight="1">
      <c r="A26" s="81"/>
      <c r="B26" s="81"/>
      <c r="C26" s="68"/>
      <c r="D26" s="76"/>
      <c r="E26" s="68"/>
      <c r="F26" s="68"/>
      <c r="G26" s="68"/>
      <c r="H26" s="68"/>
      <c r="I26" s="68"/>
      <c r="J26" s="74">
        <v>224</v>
      </c>
      <c r="K26" s="83" t="s">
        <v>45</v>
      </c>
      <c r="L26" s="72">
        <f ca="1">'本级一般预算支出-功能'!C1270</f>
        <v>3817</v>
      </c>
      <c r="M26" s="73">
        <f t="shared" si="3"/>
        <v>0</v>
      </c>
      <c r="N26" s="72">
        <f ca="1">'本级一般预算支出-功能'!E1270</f>
        <v>3817</v>
      </c>
      <c r="O26" s="73">
        <f t="shared" si="4"/>
        <v>-137</v>
      </c>
      <c r="P26" s="72">
        <f ca="1">'本级一般预算支出-功能'!G1270</f>
        <v>3680</v>
      </c>
      <c r="Q26" s="73">
        <f t="shared" si="5"/>
        <v>0</v>
      </c>
      <c r="R26" s="72">
        <f ca="1">'本级一般预算支出-功能'!I1270</f>
        <v>3680</v>
      </c>
    </row>
    <row r="27" spans="1:18" ht="18" customHeight="1">
      <c r="A27" s="81"/>
      <c r="B27" s="81"/>
      <c r="C27" s="68"/>
      <c r="D27" s="76"/>
      <c r="E27" s="68"/>
      <c r="F27" s="68"/>
      <c r="G27" s="68"/>
      <c r="H27" s="68"/>
      <c r="I27" s="68"/>
      <c r="J27" s="74">
        <v>227</v>
      </c>
      <c r="K27" s="83" t="s">
        <v>46</v>
      </c>
      <c r="L27" s="72">
        <f ca="1">'本级一般预算支出-功能'!C1326</f>
        <v>4700</v>
      </c>
      <c r="M27" s="73">
        <f t="shared" si="3"/>
        <v>0</v>
      </c>
      <c r="N27" s="72">
        <f ca="1">'本级一般预算支出-功能'!E1326</f>
        <v>4700</v>
      </c>
      <c r="O27" s="73">
        <f t="shared" si="4"/>
        <v>-2900</v>
      </c>
      <c r="P27" s="72">
        <f ca="1">'本级一般预算支出-功能'!G1326</f>
        <v>1800</v>
      </c>
      <c r="Q27" s="73">
        <f t="shared" si="5"/>
        <v>0</v>
      </c>
      <c r="R27" s="72">
        <f ca="1">'本级一般预算支出-功能'!I1326</f>
        <v>1800</v>
      </c>
    </row>
    <row r="28" spans="1:18" ht="18" customHeight="1">
      <c r="A28" s="81"/>
      <c r="B28" s="81"/>
      <c r="C28" s="68"/>
      <c r="D28" s="76"/>
      <c r="E28" s="68"/>
      <c r="F28" s="68"/>
      <c r="G28" s="68"/>
      <c r="H28" s="68"/>
      <c r="I28" s="68"/>
      <c r="J28" s="74">
        <v>229</v>
      </c>
      <c r="K28" s="83" t="s">
        <v>47</v>
      </c>
      <c r="L28" s="72">
        <f ca="1">'本级一般预算支出-功能'!C1327</f>
        <v>17522</v>
      </c>
      <c r="M28" s="73">
        <f t="shared" si="3"/>
        <v>0</v>
      </c>
      <c r="N28" s="72">
        <f ca="1">'本级一般预算支出-功能'!E1327</f>
        <v>17522</v>
      </c>
      <c r="O28" s="73">
        <f t="shared" si="4"/>
        <v>-15862</v>
      </c>
      <c r="P28" s="72">
        <f ca="1">'本级一般预算支出-功能'!G1327</f>
        <v>1660</v>
      </c>
      <c r="Q28" s="73">
        <f t="shared" si="5"/>
        <v>0</v>
      </c>
      <c r="R28" s="72">
        <f ca="1">'本级一般预算支出-功能'!I1327</f>
        <v>1660</v>
      </c>
    </row>
    <row r="29" spans="1:18" ht="18" customHeight="1">
      <c r="A29" s="81"/>
      <c r="B29" s="81"/>
      <c r="C29" s="68"/>
      <c r="D29" s="76"/>
      <c r="E29" s="68"/>
      <c r="F29" s="68"/>
      <c r="G29" s="68"/>
      <c r="H29" s="68"/>
      <c r="I29" s="68"/>
      <c r="J29" s="74">
        <v>232</v>
      </c>
      <c r="K29" s="83" t="s">
        <v>48</v>
      </c>
      <c r="L29" s="72">
        <f ca="1">'本级一般预算支出-功能'!C1332</f>
        <v>5797</v>
      </c>
      <c r="M29" s="73">
        <f t="shared" si="3"/>
        <v>0</v>
      </c>
      <c r="N29" s="72">
        <f ca="1">'本级一般预算支出-功能'!E1332</f>
        <v>5797</v>
      </c>
      <c r="O29" s="73">
        <f t="shared" si="4"/>
        <v>-51</v>
      </c>
      <c r="P29" s="72">
        <f ca="1">'本级一般预算支出-功能'!G1332</f>
        <v>5746</v>
      </c>
      <c r="Q29" s="73">
        <f t="shared" si="5"/>
        <v>0</v>
      </c>
      <c r="R29" s="72">
        <f ca="1">'本级一般预算支出-功能'!I1332</f>
        <v>5746</v>
      </c>
    </row>
    <row r="30" spans="1:18" ht="18" customHeight="1">
      <c r="A30" s="81"/>
      <c r="B30" s="81"/>
      <c r="C30" s="68"/>
      <c r="D30" s="76"/>
      <c r="E30" s="68"/>
      <c r="F30" s="68"/>
      <c r="G30" s="68"/>
      <c r="H30" s="68"/>
      <c r="I30" s="68"/>
      <c r="J30" s="74">
        <v>233</v>
      </c>
      <c r="K30" s="83" t="s">
        <v>49</v>
      </c>
      <c r="L30" s="72">
        <f ca="1">'本级一般预算支出-功能'!C1340</f>
        <v>39</v>
      </c>
      <c r="M30" s="73">
        <f t="shared" si="3"/>
        <v>0</v>
      </c>
      <c r="N30" s="72">
        <f ca="1">'本级一般预算支出-功能'!E1340</f>
        <v>39</v>
      </c>
      <c r="O30" s="73">
        <f t="shared" si="4"/>
        <v>0</v>
      </c>
      <c r="P30" s="72">
        <f ca="1">'本级一般预算支出-功能'!G1340</f>
        <v>39</v>
      </c>
      <c r="Q30" s="73">
        <f t="shared" si="5"/>
        <v>0</v>
      </c>
      <c r="R30" s="72">
        <f ca="1">'本级一般预算支出-功能'!I1340</f>
        <v>39</v>
      </c>
    </row>
    <row r="31" spans="1:18" ht="18" customHeight="1">
      <c r="A31" s="81"/>
      <c r="B31" s="81"/>
      <c r="C31" s="68"/>
      <c r="D31" s="76"/>
      <c r="E31" s="68"/>
      <c r="F31" s="68"/>
      <c r="G31" s="68"/>
      <c r="H31" s="68"/>
      <c r="I31" s="68"/>
      <c r="J31" s="75" t="s">
        <v>50</v>
      </c>
      <c r="K31" s="81"/>
      <c r="L31" s="76">
        <f ca="1">'本级一般预算支出-功能'!C1344</f>
        <v>48481</v>
      </c>
      <c r="M31" s="69">
        <f t="shared" si="3"/>
        <v>0</v>
      </c>
      <c r="N31" s="76">
        <f ca="1">'本级一般预算支出-功能'!E1344</f>
        <v>48481</v>
      </c>
      <c r="O31" s="69">
        <f t="shared" si="4"/>
        <v>15000</v>
      </c>
      <c r="P31" s="76">
        <f ca="1">'本级一般预算支出-功能'!G1344</f>
        <v>63481</v>
      </c>
      <c r="Q31" s="69">
        <f t="shared" si="5"/>
        <v>0</v>
      </c>
      <c r="R31" s="76">
        <f ca="1">'本级一般预算支出-功能'!I1344</f>
        <v>63481</v>
      </c>
    </row>
    <row r="32" spans="1:18" s="61" customFormat="1" ht="18" customHeight="1">
      <c r="A32" s="81"/>
      <c r="B32" s="81"/>
      <c r="C32" s="68"/>
      <c r="D32" s="76"/>
      <c r="E32" s="68"/>
      <c r="F32" s="68"/>
      <c r="G32" s="68"/>
      <c r="H32" s="68"/>
      <c r="I32" s="68"/>
      <c r="J32" s="75" t="s">
        <v>51</v>
      </c>
      <c r="K32" s="81"/>
      <c r="L32" s="76">
        <f ca="1">'本级一般预算支出-功能'!C1350</f>
        <v>28297</v>
      </c>
      <c r="M32" s="69">
        <f t="shared" si="3"/>
        <v>0</v>
      </c>
      <c r="N32" s="76">
        <f ca="1">'本级一般预算支出-功能'!E1350</f>
        <v>28297</v>
      </c>
      <c r="O32" s="69">
        <f t="shared" si="4"/>
        <v>5511</v>
      </c>
      <c r="P32" s="76">
        <f ca="1">'本级一般预算支出-功能'!G1350</f>
        <v>33808</v>
      </c>
      <c r="Q32" s="69">
        <f t="shared" si="5"/>
        <v>0</v>
      </c>
      <c r="R32" s="76">
        <f ca="1">'本级一般预算支出-功能'!I1350</f>
        <v>33808</v>
      </c>
    </row>
    <row r="33" spans="1:18" s="61" customFormat="1" ht="18" customHeight="1">
      <c r="A33" s="82"/>
      <c r="B33" s="82"/>
      <c r="C33" s="68"/>
      <c r="D33" s="76"/>
      <c r="E33" s="68"/>
      <c r="F33" s="68"/>
      <c r="G33" s="68"/>
      <c r="H33" s="68"/>
      <c r="I33" s="68"/>
      <c r="J33" s="75" t="s">
        <v>52</v>
      </c>
      <c r="K33" s="81"/>
      <c r="L33" s="76">
        <f ca="1">'本级一般预算支出-功能'!C1353</f>
        <v>32338</v>
      </c>
      <c r="M33" s="69">
        <f t="shared" si="3"/>
        <v>0</v>
      </c>
      <c r="N33" s="76">
        <f ca="1">'本级一般预算支出-功能'!E1353</f>
        <v>32338</v>
      </c>
      <c r="O33" s="69">
        <f t="shared" si="4"/>
        <v>35800</v>
      </c>
      <c r="P33" s="76">
        <f ca="1">'本级一般预算支出-功能'!G1353</f>
        <v>68138</v>
      </c>
      <c r="Q33" s="69">
        <f t="shared" si="5"/>
        <v>4200</v>
      </c>
      <c r="R33" s="76">
        <f ca="1">'本级一般预算支出-功能'!I1353</f>
        <v>72338</v>
      </c>
    </row>
    <row r="34" spans="1:18" s="61" customFormat="1" ht="18" customHeight="1">
      <c r="A34" s="82"/>
      <c r="B34" s="82"/>
      <c r="C34" s="68"/>
      <c r="D34" s="76"/>
      <c r="E34" s="68"/>
      <c r="F34" s="68"/>
      <c r="G34" s="68"/>
      <c r="H34" s="68"/>
      <c r="I34" s="68"/>
      <c r="J34" s="75" t="s">
        <v>53</v>
      </c>
      <c r="K34" s="81"/>
      <c r="L34" s="69">
        <f ca="1">'本级一般预算支出-功能'!C1356</f>
        <v>0</v>
      </c>
      <c r="M34" s="69">
        <f t="shared" si="3"/>
        <v>0</v>
      </c>
      <c r="N34" s="69">
        <f ca="1">'本级一般预算支出-功能'!E1356</f>
        <v>0</v>
      </c>
      <c r="O34" s="69">
        <f t="shared" si="4"/>
        <v>13794.6299</v>
      </c>
      <c r="P34" s="69">
        <f ca="1">'本级一般预算支出-功能'!G1356</f>
        <v>13794.6299</v>
      </c>
      <c r="Q34" s="69">
        <f t="shared" si="5"/>
        <v>0</v>
      </c>
      <c r="R34" s="69">
        <f ca="1">'本级一般预算支出-功能'!I1356</f>
        <v>13794.6299</v>
      </c>
    </row>
    <row r="35" spans="1:18" s="61" customFormat="1" ht="18" customHeight="1">
      <c r="A35" s="82"/>
      <c r="B35" s="82"/>
      <c r="C35" s="68"/>
      <c r="D35" s="76"/>
      <c r="E35" s="68"/>
      <c r="F35" s="68"/>
      <c r="G35" s="68"/>
      <c r="H35" s="68"/>
      <c r="I35" s="68"/>
      <c r="J35" s="75" t="s">
        <v>54</v>
      </c>
      <c r="K35" s="81"/>
      <c r="L35" s="69">
        <f ca="1">'本级一般预算支出-功能'!C1358</f>
        <v>0</v>
      </c>
      <c r="M35" s="69">
        <f t="shared" si="3"/>
        <v>0</v>
      </c>
      <c r="N35" s="69">
        <f ca="1">'本级一般预算支出-功能'!E1358</f>
        <v>0</v>
      </c>
      <c r="O35" s="69">
        <f t="shared" si="4"/>
        <v>0</v>
      </c>
      <c r="P35" s="69">
        <f ca="1">'本级一般预算支出-功能'!G1358</f>
        <v>0</v>
      </c>
      <c r="Q35" s="69">
        <f t="shared" si="5"/>
        <v>0</v>
      </c>
      <c r="R35" s="69">
        <f ca="1">'本级一般预算支出-功能'!I1358</f>
        <v>0</v>
      </c>
    </row>
    <row r="36" spans="1:18" s="61" customFormat="1" ht="18" customHeight="1">
      <c r="A36" s="107" t="s">
        <v>55</v>
      </c>
      <c r="B36" s="108"/>
      <c r="C36" s="68">
        <f>C7+C10+C14+C15+C16+C17+C18</f>
        <v>443354</v>
      </c>
      <c r="D36" s="69">
        <f>E36-C36</f>
        <v>2326</v>
      </c>
      <c r="E36" s="68">
        <f>E7+E10+E14+E15+E16+E17+E18</f>
        <v>445680</v>
      </c>
      <c r="F36" s="69">
        <f>G36-E36</f>
        <v>99062</v>
      </c>
      <c r="G36" s="68">
        <f>G7+G10+G14+G15+G16+G17+G18</f>
        <v>544742</v>
      </c>
      <c r="H36" s="69">
        <f>I36-G36</f>
        <v>4200</v>
      </c>
      <c r="I36" s="68">
        <f>I7+I10+I14+I15+I16+I17+I18</f>
        <v>548942</v>
      </c>
      <c r="J36" s="107" t="s">
        <v>56</v>
      </c>
      <c r="K36" s="108"/>
      <c r="L36" s="76">
        <f>L7+L31+L32+L33+L34+L35</f>
        <v>443354</v>
      </c>
      <c r="M36" s="69">
        <f t="shared" si="3"/>
        <v>2326</v>
      </c>
      <c r="N36" s="76">
        <f>N7+N31+N32+N33+N34+N35</f>
        <v>445680</v>
      </c>
      <c r="O36" s="69">
        <f t="shared" si="4"/>
        <v>99062</v>
      </c>
      <c r="P36" s="76">
        <f>P7+P31+P32+P33+P34+P35</f>
        <v>544742</v>
      </c>
      <c r="Q36" s="69">
        <f t="shared" si="5"/>
        <v>4200</v>
      </c>
      <c r="R36" s="76">
        <f>R7+R31+R32+R33+R34+R35</f>
        <v>548942</v>
      </c>
    </row>
    <row r="38" spans="1:18">
      <c r="N38" s="85"/>
    </row>
  </sheetData>
  <mergeCells count="17">
    <mergeCell ref="Q5:R5"/>
    <mergeCell ref="J4:R4"/>
    <mergeCell ref="A36:B36"/>
    <mergeCell ref="J36:K36"/>
    <mergeCell ref="A5:A6"/>
    <mergeCell ref="B5:B6"/>
    <mergeCell ref="C5:C6"/>
    <mergeCell ref="E5:E6"/>
    <mergeCell ref="J5:J6"/>
    <mergeCell ref="K5:K6"/>
    <mergeCell ref="G5:G6"/>
    <mergeCell ref="H5:I5"/>
    <mergeCell ref="A2:P2"/>
    <mergeCell ref="L5:L6"/>
    <mergeCell ref="N5:N6"/>
    <mergeCell ref="P5:P6"/>
    <mergeCell ref="A4:I4"/>
  </mergeCells>
  <phoneticPr fontId="27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3"/>
  <sheetViews>
    <sheetView workbookViewId="0"/>
  </sheetViews>
  <sheetFormatPr defaultColWidth="9" defaultRowHeight="13.5"/>
  <cols>
    <col min="1" max="1" width="10.375" customWidth="1"/>
    <col min="2" max="2" width="39.25" customWidth="1"/>
    <col min="3" max="3" width="12.75" style="41" customWidth="1"/>
    <col min="4" max="4" width="9.75" style="41" bestFit="1" customWidth="1"/>
    <col min="5" max="5" width="12.75" style="31" customWidth="1"/>
    <col min="6" max="6" width="12" style="41" bestFit="1" customWidth="1"/>
    <col min="7" max="7" width="12.75" style="31" customWidth="1"/>
    <col min="8" max="8" width="9.625" bestFit="1" customWidth="1"/>
    <col min="9" max="9" width="11.5" customWidth="1"/>
    <col min="11" max="11" width="9.5" bestFit="1" customWidth="1"/>
  </cols>
  <sheetData>
    <row r="1" spans="1:9" ht="15.75" customHeight="1">
      <c r="A1" s="4" t="s">
        <v>1208</v>
      </c>
      <c r="B1" s="5"/>
      <c r="C1" s="6"/>
      <c r="D1" s="6"/>
      <c r="F1" s="6"/>
    </row>
    <row r="2" spans="1:9" ht="31.5" customHeight="1">
      <c r="A2" s="113" t="s">
        <v>57</v>
      </c>
      <c r="B2" s="113"/>
      <c r="C2" s="113"/>
      <c r="D2" s="113"/>
      <c r="E2" s="113"/>
      <c r="F2" s="113"/>
      <c r="G2" s="113"/>
      <c r="H2" s="113"/>
      <c r="I2" s="113"/>
    </row>
    <row r="3" spans="1:9" ht="18.75" customHeight="1">
      <c r="A3" s="5"/>
      <c r="B3" s="5"/>
      <c r="C3" s="30"/>
      <c r="D3" s="30"/>
      <c r="F3" s="30"/>
      <c r="G3" s="8"/>
      <c r="I3" s="8" t="s">
        <v>58</v>
      </c>
    </row>
    <row r="4" spans="1:9" ht="18.75" customHeight="1">
      <c r="A4" s="114" t="s">
        <v>6</v>
      </c>
      <c r="B4" s="114" t="s">
        <v>7</v>
      </c>
      <c r="C4" s="116" t="s">
        <v>8</v>
      </c>
      <c r="D4" s="111" t="s">
        <v>9</v>
      </c>
      <c r="E4" s="112"/>
      <c r="F4" s="111" t="s">
        <v>11</v>
      </c>
      <c r="G4" s="112"/>
      <c r="H4" s="111" t="s">
        <v>1203</v>
      </c>
      <c r="I4" s="112"/>
    </row>
    <row r="5" spans="1:9" ht="27">
      <c r="A5" s="115"/>
      <c r="B5" s="115"/>
      <c r="C5" s="117"/>
      <c r="D5" s="9" t="s">
        <v>12</v>
      </c>
      <c r="E5" s="10" t="s">
        <v>13</v>
      </c>
      <c r="F5" s="9" t="s">
        <v>12</v>
      </c>
      <c r="G5" s="10" t="s">
        <v>13</v>
      </c>
      <c r="H5" s="9" t="s">
        <v>12</v>
      </c>
      <c r="I5" s="10" t="s">
        <v>13</v>
      </c>
    </row>
    <row r="6" spans="1:9" ht="18.75" customHeight="1">
      <c r="A6" s="42" t="s">
        <v>14</v>
      </c>
      <c r="B6" s="42"/>
      <c r="C6" s="43">
        <f>C7+C22</f>
        <v>236935</v>
      </c>
      <c r="D6" s="43">
        <f>E6-C6</f>
        <v>0</v>
      </c>
      <c r="E6" s="43">
        <f>E7+E22</f>
        <v>236935</v>
      </c>
      <c r="F6" s="43">
        <f>G6-E6</f>
        <v>26521</v>
      </c>
      <c r="G6" s="43">
        <f>G7+G22</f>
        <v>263456</v>
      </c>
      <c r="H6" s="43">
        <f>I6-G6</f>
        <v>0</v>
      </c>
      <c r="I6" s="43">
        <f>I7+I22</f>
        <v>263456</v>
      </c>
    </row>
    <row r="7" spans="1:9" ht="18.75" customHeight="1">
      <c r="A7" s="32">
        <v>101</v>
      </c>
      <c r="B7" s="42" t="s">
        <v>16</v>
      </c>
      <c r="C7" s="43">
        <f>SUBTOTAL(9,C8:C21)</f>
        <v>140441</v>
      </c>
      <c r="D7" s="43">
        <f t="shared" ref="D7:D70" si="0">E7-C7</f>
        <v>0</v>
      </c>
      <c r="E7" s="43">
        <f>SUBTOTAL(9,E8:E21)</f>
        <v>140441</v>
      </c>
      <c r="F7" s="43">
        <f t="shared" ref="F7:F70" si="1">G7-E7</f>
        <v>5749</v>
      </c>
      <c r="G7" s="43">
        <f>SUBTOTAL(9,G8:G21)</f>
        <v>146190</v>
      </c>
      <c r="H7" s="43">
        <f t="shared" ref="H7:H70" si="2">I7-G7</f>
        <v>0</v>
      </c>
      <c r="I7" s="43">
        <f>SUBTOTAL(9,I8:I21)</f>
        <v>146190</v>
      </c>
    </row>
    <row r="8" spans="1:9" ht="18.75" customHeight="1">
      <c r="A8" s="44">
        <v>10101</v>
      </c>
      <c r="B8" s="45" t="s">
        <v>59</v>
      </c>
      <c r="C8" s="46">
        <v>34824</v>
      </c>
      <c r="D8" s="46">
        <f t="shared" si="0"/>
        <v>0</v>
      </c>
      <c r="E8" s="46">
        <v>34824</v>
      </c>
      <c r="F8" s="46">
        <f t="shared" si="1"/>
        <v>236</v>
      </c>
      <c r="G8" s="46">
        <v>35060</v>
      </c>
      <c r="H8" s="46">
        <f t="shared" si="2"/>
        <v>0</v>
      </c>
      <c r="I8" s="46">
        <v>35060</v>
      </c>
    </row>
    <row r="9" spans="1:9" ht="18.75" customHeight="1">
      <c r="A9" s="44">
        <v>10104</v>
      </c>
      <c r="B9" s="45" t="s">
        <v>60</v>
      </c>
      <c r="C9" s="46">
        <v>14925</v>
      </c>
      <c r="D9" s="46">
        <f t="shared" si="0"/>
        <v>0</v>
      </c>
      <c r="E9" s="46">
        <v>14925</v>
      </c>
      <c r="F9" s="46">
        <f t="shared" si="1"/>
        <v>1285</v>
      </c>
      <c r="G9" s="46">
        <v>16210</v>
      </c>
      <c r="H9" s="46">
        <f t="shared" si="2"/>
        <v>0</v>
      </c>
      <c r="I9" s="46">
        <v>16210</v>
      </c>
    </row>
    <row r="10" spans="1:9" ht="18.75" customHeight="1">
      <c r="A10" s="44">
        <v>10106</v>
      </c>
      <c r="B10" s="45" t="s">
        <v>61</v>
      </c>
      <c r="C10" s="46">
        <v>3070</v>
      </c>
      <c r="D10" s="46">
        <f t="shared" si="0"/>
        <v>0</v>
      </c>
      <c r="E10" s="46">
        <v>3070</v>
      </c>
      <c r="F10" s="46">
        <f t="shared" si="1"/>
        <v>-60</v>
      </c>
      <c r="G10" s="46">
        <v>3010</v>
      </c>
      <c r="H10" s="46">
        <f t="shared" si="2"/>
        <v>0</v>
      </c>
      <c r="I10" s="46">
        <v>3010</v>
      </c>
    </row>
    <row r="11" spans="1:9" ht="18.75" customHeight="1">
      <c r="A11" s="44">
        <v>10107</v>
      </c>
      <c r="B11" s="45" t="s">
        <v>62</v>
      </c>
      <c r="C11" s="46">
        <v>479</v>
      </c>
      <c r="D11" s="46">
        <f t="shared" si="0"/>
        <v>0</v>
      </c>
      <c r="E11" s="46">
        <v>479</v>
      </c>
      <c r="F11" s="46">
        <f t="shared" si="1"/>
        <v>-349</v>
      </c>
      <c r="G11" s="46">
        <v>130</v>
      </c>
      <c r="H11" s="46">
        <f t="shared" si="2"/>
        <v>0</v>
      </c>
      <c r="I11" s="46">
        <v>130</v>
      </c>
    </row>
    <row r="12" spans="1:9" ht="18.75" customHeight="1">
      <c r="A12" s="44">
        <v>10109</v>
      </c>
      <c r="B12" s="45" t="s">
        <v>63</v>
      </c>
      <c r="C12" s="46">
        <v>9698</v>
      </c>
      <c r="D12" s="46">
        <f t="shared" si="0"/>
        <v>0</v>
      </c>
      <c r="E12" s="46">
        <v>9698</v>
      </c>
      <c r="F12" s="46">
        <f t="shared" si="1"/>
        <v>-48</v>
      </c>
      <c r="G12" s="46">
        <v>9650</v>
      </c>
      <c r="H12" s="46">
        <f t="shared" si="2"/>
        <v>0</v>
      </c>
      <c r="I12" s="46">
        <v>9650</v>
      </c>
    </row>
    <row r="13" spans="1:9" ht="18.75" customHeight="1">
      <c r="A13" s="44">
        <v>10110</v>
      </c>
      <c r="B13" s="45" t="s">
        <v>64</v>
      </c>
      <c r="C13" s="46">
        <v>9515</v>
      </c>
      <c r="D13" s="46">
        <f t="shared" si="0"/>
        <v>0</v>
      </c>
      <c r="E13" s="46">
        <v>9515</v>
      </c>
      <c r="F13" s="46">
        <f t="shared" si="1"/>
        <v>235</v>
      </c>
      <c r="G13" s="46">
        <v>9750</v>
      </c>
      <c r="H13" s="46">
        <f t="shared" si="2"/>
        <v>0</v>
      </c>
      <c r="I13" s="46">
        <v>9750</v>
      </c>
    </row>
    <row r="14" spans="1:9" ht="18.75" customHeight="1">
      <c r="A14" s="44">
        <v>10111</v>
      </c>
      <c r="B14" s="45" t="s">
        <v>65</v>
      </c>
      <c r="C14" s="46">
        <v>3114</v>
      </c>
      <c r="D14" s="46">
        <f t="shared" si="0"/>
        <v>0</v>
      </c>
      <c r="E14" s="46">
        <v>3114</v>
      </c>
      <c r="F14" s="46">
        <f t="shared" si="1"/>
        <v>236</v>
      </c>
      <c r="G14" s="46">
        <v>3350</v>
      </c>
      <c r="H14" s="46">
        <f t="shared" si="2"/>
        <v>0</v>
      </c>
      <c r="I14" s="46">
        <v>3350</v>
      </c>
    </row>
    <row r="15" spans="1:9" ht="18.75" customHeight="1">
      <c r="A15" s="44">
        <v>10112</v>
      </c>
      <c r="B15" s="45" t="s">
        <v>66</v>
      </c>
      <c r="C15" s="46">
        <v>4082</v>
      </c>
      <c r="D15" s="46">
        <f t="shared" si="0"/>
        <v>0</v>
      </c>
      <c r="E15" s="46">
        <v>4082</v>
      </c>
      <c r="F15" s="46">
        <f t="shared" si="1"/>
        <v>1413</v>
      </c>
      <c r="G15" s="46">
        <v>5495</v>
      </c>
      <c r="H15" s="46">
        <f t="shared" si="2"/>
        <v>0</v>
      </c>
      <c r="I15" s="46">
        <v>5495</v>
      </c>
    </row>
    <row r="16" spans="1:9" ht="18.75" customHeight="1">
      <c r="A16" s="44">
        <v>10113</v>
      </c>
      <c r="B16" s="45" t="s">
        <v>67</v>
      </c>
      <c r="C16" s="46">
        <v>29347</v>
      </c>
      <c r="D16" s="46">
        <f t="shared" si="0"/>
        <v>0</v>
      </c>
      <c r="E16" s="46">
        <v>29347</v>
      </c>
      <c r="F16" s="46">
        <f t="shared" si="1"/>
        <v>-3347</v>
      </c>
      <c r="G16" s="46">
        <v>26000</v>
      </c>
      <c r="H16" s="46">
        <f t="shared" si="2"/>
        <v>0</v>
      </c>
      <c r="I16" s="46">
        <v>26000</v>
      </c>
    </row>
    <row r="17" spans="1:9" ht="18.75" customHeight="1">
      <c r="A17" s="44">
        <v>10114</v>
      </c>
      <c r="B17" s="45" t="s">
        <v>68</v>
      </c>
      <c r="C17" s="46">
        <v>3151</v>
      </c>
      <c r="D17" s="46">
        <f t="shared" si="0"/>
        <v>0</v>
      </c>
      <c r="E17" s="46">
        <v>3151</v>
      </c>
      <c r="F17" s="46">
        <f t="shared" si="1"/>
        <v>143</v>
      </c>
      <c r="G17" s="46">
        <v>3294</v>
      </c>
      <c r="H17" s="46">
        <f t="shared" si="2"/>
        <v>0</v>
      </c>
      <c r="I17" s="46">
        <v>3294</v>
      </c>
    </row>
    <row r="18" spans="1:9" ht="18.75" customHeight="1">
      <c r="A18" s="44">
        <v>10118</v>
      </c>
      <c r="B18" s="45" t="s">
        <v>69</v>
      </c>
      <c r="C18" s="46">
        <v>794</v>
      </c>
      <c r="D18" s="46">
        <f t="shared" si="0"/>
        <v>0</v>
      </c>
      <c r="E18" s="46">
        <v>794</v>
      </c>
      <c r="F18" s="46">
        <f t="shared" si="1"/>
        <v>520</v>
      </c>
      <c r="G18" s="46">
        <v>1314</v>
      </c>
      <c r="H18" s="46">
        <f t="shared" si="2"/>
        <v>0</v>
      </c>
      <c r="I18" s="46">
        <v>1314</v>
      </c>
    </row>
    <row r="19" spans="1:9" ht="18.75" customHeight="1">
      <c r="A19" s="44">
        <v>10119</v>
      </c>
      <c r="B19" s="45" t="s">
        <v>70</v>
      </c>
      <c r="C19" s="46">
        <v>27199</v>
      </c>
      <c r="D19" s="46">
        <f t="shared" si="0"/>
        <v>0</v>
      </c>
      <c r="E19" s="46">
        <v>27199</v>
      </c>
      <c r="F19" s="46">
        <f t="shared" si="1"/>
        <v>5601</v>
      </c>
      <c r="G19" s="46">
        <v>32800</v>
      </c>
      <c r="H19" s="46">
        <f t="shared" si="2"/>
        <v>0</v>
      </c>
      <c r="I19" s="46">
        <v>32800</v>
      </c>
    </row>
    <row r="20" spans="1:9" ht="18.75" customHeight="1">
      <c r="A20" s="44">
        <v>10121</v>
      </c>
      <c r="B20" s="45" t="s">
        <v>71</v>
      </c>
      <c r="C20" s="46">
        <v>103</v>
      </c>
      <c r="D20" s="46">
        <f t="shared" si="0"/>
        <v>0</v>
      </c>
      <c r="E20" s="46">
        <v>103</v>
      </c>
      <c r="F20" s="46">
        <f t="shared" si="1"/>
        <v>17</v>
      </c>
      <c r="G20" s="46">
        <v>120</v>
      </c>
      <c r="H20" s="46">
        <f t="shared" si="2"/>
        <v>0</v>
      </c>
      <c r="I20" s="46">
        <v>120</v>
      </c>
    </row>
    <row r="21" spans="1:9" ht="18.75" customHeight="1">
      <c r="A21" s="44">
        <v>10199</v>
      </c>
      <c r="B21" s="45" t="s">
        <v>72</v>
      </c>
      <c r="C21" s="46">
        <v>140</v>
      </c>
      <c r="D21" s="46">
        <f t="shared" si="0"/>
        <v>0</v>
      </c>
      <c r="E21" s="46">
        <v>140</v>
      </c>
      <c r="F21" s="46">
        <f t="shared" si="1"/>
        <v>-133</v>
      </c>
      <c r="G21" s="46">
        <v>7</v>
      </c>
      <c r="H21" s="46">
        <f t="shared" si="2"/>
        <v>0</v>
      </c>
      <c r="I21" s="46">
        <v>7</v>
      </c>
    </row>
    <row r="22" spans="1:9" ht="18.75" customHeight="1">
      <c r="A22" s="32">
        <v>103</v>
      </c>
      <c r="B22" s="42" t="s">
        <v>18</v>
      </c>
      <c r="C22" s="43">
        <f>SUBTOTAL(9,C23:C30)</f>
        <v>96494</v>
      </c>
      <c r="D22" s="43">
        <f t="shared" si="0"/>
        <v>0</v>
      </c>
      <c r="E22" s="43">
        <f>SUBTOTAL(9,E23:E30)</f>
        <v>96494</v>
      </c>
      <c r="F22" s="43">
        <f t="shared" si="1"/>
        <v>20772</v>
      </c>
      <c r="G22" s="43">
        <f>SUBTOTAL(9,G23:G30)</f>
        <v>117266</v>
      </c>
      <c r="H22" s="43">
        <f t="shared" si="2"/>
        <v>0</v>
      </c>
      <c r="I22" s="43">
        <f>SUBTOTAL(9,I23:I30)</f>
        <v>117266</v>
      </c>
    </row>
    <row r="23" spans="1:9" ht="18.75" customHeight="1">
      <c r="A23" s="44">
        <v>10302</v>
      </c>
      <c r="B23" s="45" t="s">
        <v>73</v>
      </c>
      <c r="C23" s="46">
        <v>22525</v>
      </c>
      <c r="D23" s="46">
        <f t="shared" si="0"/>
        <v>0</v>
      </c>
      <c r="E23" s="46">
        <v>22525</v>
      </c>
      <c r="F23" s="46">
        <f t="shared" si="1"/>
        <v>-8439</v>
      </c>
      <c r="G23" s="46">
        <v>14086</v>
      </c>
      <c r="H23" s="46">
        <f t="shared" si="2"/>
        <v>0</v>
      </c>
      <c r="I23" s="46">
        <v>14086</v>
      </c>
    </row>
    <row r="24" spans="1:9" ht="18.75" customHeight="1">
      <c r="A24" s="44">
        <v>10304</v>
      </c>
      <c r="B24" s="45" t="s">
        <v>74</v>
      </c>
      <c r="C24" s="46">
        <v>2687</v>
      </c>
      <c r="D24" s="46">
        <f t="shared" si="0"/>
        <v>0</v>
      </c>
      <c r="E24" s="46">
        <v>2687</v>
      </c>
      <c r="F24" s="46">
        <f t="shared" si="1"/>
        <v>52</v>
      </c>
      <c r="G24" s="46">
        <v>2739</v>
      </c>
      <c r="H24" s="46">
        <f t="shared" si="2"/>
        <v>0</v>
      </c>
      <c r="I24" s="46">
        <v>2739</v>
      </c>
    </row>
    <row r="25" spans="1:9" ht="18.75" customHeight="1">
      <c r="A25" s="44">
        <v>10305</v>
      </c>
      <c r="B25" s="45" t="s">
        <v>75</v>
      </c>
      <c r="C25" s="46">
        <v>9598</v>
      </c>
      <c r="D25" s="46">
        <f t="shared" si="0"/>
        <v>0</v>
      </c>
      <c r="E25" s="46">
        <v>9598</v>
      </c>
      <c r="F25" s="46">
        <f t="shared" si="1"/>
        <v>1124</v>
      </c>
      <c r="G25" s="46">
        <v>10722</v>
      </c>
      <c r="H25" s="46">
        <f t="shared" si="2"/>
        <v>0</v>
      </c>
      <c r="I25" s="46">
        <v>10722</v>
      </c>
    </row>
    <row r="26" spans="1:9" ht="18.75" customHeight="1">
      <c r="A26" s="44">
        <v>10306</v>
      </c>
      <c r="B26" s="45" t="s">
        <v>76</v>
      </c>
      <c r="C26" s="46">
        <v>10900</v>
      </c>
      <c r="D26" s="46">
        <f t="shared" si="0"/>
        <v>0</v>
      </c>
      <c r="E26" s="46">
        <v>10900</v>
      </c>
      <c r="F26" s="46">
        <f t="shared" si="1"/>
        <v>-5216</v>
      </c>
      <c r="G26" s="46">
        <v>5684</v>
      </c>
      <c r="H26" s="46">
        <f t="shared" si="2"/>
        <v>0</v>
      </c>
      <c r="I26" s="46">
        <v>5684</v>
      </c>
    </row>
    <row r="27" spans="1:9" ht="18.75" customHeight="1">
      <c r="A27" s="44">
        <v>10307</v>
      </c>
      <c r="B27" s="45" t="s">
        <v>77</v>
      </c>
      <c r="C27" s="46">
        <v>49165</v>
      </c>
      <c r="D27" s="46">
        <f t="shared" si="0"/>
        <v>0</v>
      </c>
      <c r="E27" s="46">
        <v>49165</v>
      </c>
      <c r="F27" s="46">
        <f t="shared" si="1"/>
        <v>33303</v>
      </c>
      <c r="G27" s="46">
        <v>82468</v>
      </c>
      <c r="H27" s="46">
        <f t="shared" si="2"/>
        <v>0</v>
      </c>
      <c r="I27" s="46">
        <v>82468</v>
      </c>
    </row>
    <row r="28" spans="1:9" ht="18.75" hidden="1" customHeight="1">
      <c r="A28" s="44">
        <v>10308</v>
      </c>
      <c r="B28" s="45" t="s">
        <v>78</v>
      </c>
      <c r="C28" s="46">
        <v>0</v>
      </c>
      <c r="D28" s="46">
        <f t="shared" si="0"/>
        <v>0</v>
      </c>
      <c r="E28" s="46">
        <v>0</v>
      </c>
      <c r="F28" s="46">
        <f t="shared" si="1"/>
        <v>0</v>
      </c>
      <c r="G28" s="46">
        <v>0</v>
      </c>
      <c r="H28" s="46">
        <f t="shared" si="2"/>
        <v>0</v>
      </c>
      <c r="I28" s="46">
        <v>0</v>
      </c>
    </row>
    <row r="29" spans="1:9" ht="18.75" customHeight="1">
      <c r="A29" s="44">
        <v>10309</v>
      </c>
      <c r="B29" s="45" t="s">
        <v>79</v>
      </c>
      <c r="C29" s="46">
        <v>1619</v>
      </c>
      <c r="D29" s="46">
        <f t="shared" si="0"/>
        <v>0</v>
      </c>
      <c r="E29" s="46">
        <v>1619</v>
      </c>
      <c r="F29" s="46">
        <f t="shared" si="1"/>
        <v>-42</v>
      </c>
      <c r="G29" s="46">
        <v>1577</v>
      </c>
      <c r="H29" s="46">
        <f t="shared" si="2"/>
        <v>0</v>
      </c>
      <c r="I29" s="46">
        <v>1577</v>
      </c>
    </row>
    <row r="30" spans="1:9" ht="18.75" customHeight="1">
      <c r="A30" s="44">
        <v>10399</v>
      </c>
      <c r="B30" s="45" t="s">
        <v>80</v>
      </c>
      <c r="C30" s="46">
        <v>0</v>
      </c>
      <c r="D30" s="46">
        <f t="shared" si="0"/>
        <v>0</v>
      </c>
      <c r="E30" s="46">
        <v>0</v>
      </c>
      <c r="F30" s="46">
        <f t="shared" si="1"/>
        <v>-10</v>
      </c>
      <c r="G30" s="46">
        <v>-10</v>
      </c>
      <c r="H30" s="46">
        <f t="shared" si="2"/>
        <v>0</v>
      </c>
      <c r="I30" s="46">
        <v>-10</v>
      </c>
    </row>
    <row r="31" spans="1:9" ht="18.75" customHeight="1">
      <c r="A31" s="32" t="s">
        <v>20</v>
      </c>
      <c r="B31" s="42"/>
      <c r="C31" s="43">
        <f>C32+C38+C60</f>
        <v>37714</v>
      </c>
      <c r="D31" s="43">
        <f t="shared" si="0"/>
        <v>0</v>
      </c>
      <c r="E31" s="43">
        <f>E32+E38+E60</f>
        <v>37714</v>
      </c>
      <c r="F31" s="43">
        <f t="shared" si="1"/>
        <v>78657</v>
      </c>
      <c r="G31" s="43">
        <f>G32+G38+G60</f>
        <v>116371</v>
      </c>
      <c r="H31" s="43">
        <f t="shared" si="2"/>
        <v>0</v>
      </c>
      <c r="I31" s="43">
        <f>I32+I38+I60</f>
        <v>116371</v>
      </c>
    </row>
    <row r="32" spans="1:9" ht="18.75" customHeight="1">
      <c r="A32" s="32">
        <v>11001</v>
      </c>
      <c r="B32" s="42" t="s">
        <v>22</v>
      </c>
      <c r="C32" s="43">
        <f>SUM(C33:C37)</f>
        <v>25575</v>
      </c>
      <c r="D32" s="43">
        <f t="shared" si="0"/>
        <v>0</v>
      </c>
      <c r="E32" s="43">
        <f>SUM(E33:E37)</f>
        <v>25575</v>
      </c>
      <c r="F32" s="43">
        <f t="shared" si="1"/>
        <v>2501</v>
      </c>
      <c r="G32" s="43">
        <f>SUM(G33:G37)</f>
        <v>28076</v>
      </c>
      <c r="H32" s="43">
        <f t="shared" si="2"/>
        <v>0</v>
      </c>
      <c r="I32" s="43">
        <f>SUM(I33:I37)</f>
        <v>28076</v>
      </c>
    </row>
    <row r="33" spans="1:9" ht="18.75" customHeight="1">
      <c r="A33" s="44">
        <v>1100102</v>
      </c>
      <c r="B33" s="47" t="s">
        <v>81</v>
      </c>
      <c r="C33" s="46">
        <v>1608</v>
      </c>
      <c r="D33" s="46">
        <f t="shared" si="0"/>
        <v>0</v>
      </c>
      <c r="E33" s="46">
        <v>1608</v>
      </c>
      <c r="F33" s="46">
        <f t="shared" si="1"/>
        <v>0</v>
      </c>
      <c r="G33" s="46">
        <v>1608</v>
      </c>
      <c r="H33" s="46">
        <f t="shared" si="2"/>
        <v>0</v>
      </c>
      <c r="I33" s="46">
        <v>1608</v>
      </c>
    </row>
    <row r="34" spans="1:9" ht="18.75" customHeight="1">
      <c r="A34" s="44">
        <v>1100103</v>
      </c>
      <c r="B34" s="47" t="s">
        <v>82</v>
      </c>
      <c r="C34" s="46">
        <v>1535</v>
      </c>
      <c r="D34" s="46">
        <f t="shared" si="0"/>
        <v>0</v>
      </c>
      <c r="E34" s="46">
        <v>1535</v>
      </c>
      <c r="F34" s="46">
        <f t="shared" si="1"/>
        <v>0</v>
      </c>
      <c r="G34" s="46">
        <v>1535</v>
      </c>
      <c r="H34" s="46">
        <f t="shared" si="2"/>
        <v>0</v>
      </c>
      <c r="I34" s="46">
        <v>1535</v>
      </c>
    </row>
    <row r="35" spans="1:9" ht="18.75" customHeight="1">
      <c r="A35" s="44">
        <v>1100104</v>
      </c>
      <c r="B35" s="47" t="s">
        <v>83</v>
      </c>
      <c r="C35" s="46">
        <v>8199</v>
      </c>
      <c r="D35" s="46">
        <f t="shared" si="0"/>
        <v>0</v>
      </c>
      <c r="E35" s="46">
        <v>8199</v>
      </c>
      <c r="F35" s="46">
        <f t="shared" si="1"/>
        <v>0</v>
      </c>
      <c r="G35" s="46">
        <v>8199</v>
      </c>
      <c r="H35" s="46">
        <f t="shared" si="2"/>
        <v>0</v>
      </c>
      <c r="I35" s="46">
        <v>8199</v>
      </c>
    </row>
    <row r="36" spans="1:9" ht="18.75" customHeight="1">
      <c r="A36" s="44">
        <v>1100106</v>
      </c>
      <c r="B36" s="48" t="s">
        <v>84</v>
      </c>
      <c r="C36" s="46">
        <v>10829</v>
      </c>
      <c r="D36" s="46">
        <f t="shared" si="0"/>
        <v>0</v>
      </c>
      <c r="E36" s="46">
        <v>10829</v>
      </c>
      <c r="F36" s="46">
        <f t="shared" si="1"/>
        <v>0</v>
      </c>
      <c r="G36" s="46">
        <v>10829</v>
      </c>
      <c r="H36" s="46">
        <f t="shared" si="2"/>
        <v>0</v>
      </c>
      <c r="I36" s="46">
        <v>10829</v>
      </c>
    </row>
    <row r="37" spans="1:9" ht="18.75" customHeight="1">
      <c r="A37" s="49">
        <v>1100199</v>
      </c>
      <c r="B37" s="49" t="s">
        <v>85</v>
      </c>
      <c r="C37" s="46">
        <f>5905-2501</f>
        <v>3404</v>
      </c>
      <c r="D37" s="46">
        <f t="shared" si="0"/>
        <v>0</v>
      </c>
      <c r="E37" s="46">
        <f>5905-2501</f>
        <v>3404</v>
      </c>
      <c r="F37" s="46">
        <f t="shared" si="1"/>
        <v>2501</v>
      </c>
      <c r="G37" s="46">
        <v>5905</v>
      </c>
      <c r="H37" s="46">
        <f t="shared" si="2"/>
        <v>0</v>
      </c>
      <c r="I37" s="46">
        <v>5905</v>
      </c>
    </row>
    <row r="38" spans="1:9" ht="18.75" customHeight="1">
      <c r="A38" s="32">
        <v>11002</v>
      </c>
      <c r="B38" s="42" t="s">
        <v>24</v>
      </c>
      <c r="C38" s="43">
        <f>SUM(C39:C59)</f>
        <v>11891</v>
      </c>
      <c r="D38" s="43">
        <f t="shared" si="0"/>
        <v>0</v>
      </c>
      <c r="E38" s="43">
        <f>SUM(E39:E59)</f>
        <v>11891</v>
      </c>
      <c r="F38" s="43">
        <f t="shared" si="1"/>
        <v>42362</v>
      </c>
      <c r="G38" s="43">
        <f>SUM(G39:G59)</f>
        <v>54253</v>
      </c>
      <c r="H38" s="43">
        <f t="shared" si="2"/>
        <v>0</v>
      </c>
      <c r="I38" s="43">
        <f>SUM(I39:I59)</f>
        <v>54253</v>
      </c>
    </row>
    <row r="39" spans="1:9" ht="18.75" customHeight="1">
      <c r="A39" s="44">
        <v>1100202</v>
      </c>
      <c r="B39" s="47" t="s">
        <v>86</v>
      </c>
      <c r="C39" s="46">
        <v>1757</v>
      </c>
      <c r="D39" s="46">
        <f t="shared" si="0"/>
        <v>0</v>
      </c>
      <c r="E39" s="46">
        <v>1757</v>
      </c>
      <c r="F39" s="46">
        <f t="shared" si="1"/>
        <v>367</v>
      </c>
      <c r="G39" s="46">
        <v>2124</v>
      </c>
      <c r="H39" s="46">
        <f t="shared" si="2"/>
        <v>0</v>
      </c>
      <c r="I39" s="46">
        <v>2124</v>
      </c>
    </row>
    <row r="40" spans="1:9" ht="18.75" hidden="1" customHeight="1">
      <c r="A40" s="44">
        <v>1100207</v>
      </c>
      <c r="B40" s="47" t="s">
        <v>87</v>
      </c>
      <c r="C40" s="46">
        <v>0</v>
      </c>
      <c r="D40" s="46">
        <f t="shared" si="0"/>
        <v>0</v>
      </c>
      <c r="E40" s="46">
        <v>0</v>
      </c>
      <c r="F40" s="46">
        <f t="shared" si="1"/>
        <v>0</v>
      </c>
      <c r="G40" s="46"/>
      <c r="H40" s="46">
        <f t="shared" si="2"/>
        <v>0</v>
      </c>
      <c r="I40" s="46"/>
    </row>
    <row r="41" spans="1:9" ht="18.75" customHeight="1">
      <c r="A41" s="50">
        <v>1100208</v>
      </c>
      <c r="B41" s="51" t="s">
        <v>88</v>
      </c>
      <c r="C41" s="46">
        <v>43</v>
      </c>
      <c r="D41" s="46">
        <f t="shared" si="0"/>
        <v>0</v>
      </c>
      <c r="E41" s="46">
        <v>43</v>
      </c>
      <c r="F41" s="46">
        <f t="shared" si="1"/>
        <v>5139</v>
      </c>
      <c r="G41" s="46">
        <v>5182</v>
      </c>
      <c r="H41" s="46">
        <f t="shared" si="2"/>
        <v>0</v>
      </c>
      <c r="I41" s="46">
        <v>5182</v>
      </c>
    </row>
    <row r="42" spans="1:9" ht="18.75" customHeight="1">
      <c r="A42" s="49">
        <v>1100214</v>
      </c>
      <c r="B42" s="52" t="s">
        <v>89</v>
      </c>
      <c r="C42" s="46">
        <v>2849</v>
      </c>
      <c r="D42" s="46">
        <f t="shared" si="0"/>
        <v>0</v>
      </c>
      <c r="E42" s="46">
        <v>2849</v>
      </c>
      <c r="F42" s="46">
        <f t="shared" si="1"/>
        <v>0</v>
      </c>
      <c r="G42" s="46">
        <v>2849</v>
      </c>
      <c r="H42" s="46">
        <f t="shared" si="2"/>
        <v>0</v>
      </c>
      <c r="I42" s="46">
        <v>2849</v>
      </c>
    </row>
    <row r="43" spans="1:9" ht="18.75" hidden="1" customHeight="1">
      <c r="A43" s="49">
        <v>1100221</v>
      </c>
      <c r="B43" s="52" t="s">
        <v>90</v>
      </c>
      <c r="C43" s="46">
        <v>0</v>
      </c>
      <c r="D43" s="46">
        <f t="shared" si="0"/>
        <v>0</v>
      </c>
      <c r="E43" s="46">
        <v>0</v>
      </c>
      <c r="F43" s="46">
        <f t="shared" si="1"/>
        <v>0</v>
      </c>
      <c r="G43" s="46"/>
      <c r="H43" s="46">
        <f t="shared" si="2"/>
        <v>0</v>
      </c>
      <c r="I43" s="46"/>
    </row>
    <row r="44" spans="1:9" ht="18.75" hidden="1" customHeight="1">
      <c r="A44" s="49">
        <v>1100222</v>
      </c>
      <c r="B44" s="52" t="s">
        <v>91</v>
      </c>
      <c r="C44" s="46">
        <v>0</v>
      </c>
      <c r="D44" s="46">
        <f t="shared" si="0"/>
        <v>0</v>
      </c>
      <c r="E44" s="46">
        <v>0</v>
      </c>
      <c r="F44" s="46">
        <f t="shared" si="1"/>
        <v>0</v>
      </c>
      <c r="G44" s="46"/>
      <c r="H44" s="46">
        <f t="shared" si="2"/>
        <v>0</v>
      </c>
      <c r="I44" s="46"/>
    </row>
    <row r="45" spans="1:9" ht="18.75" hidden="1" customHeight="1">
      <c r="A45" s="49">
        <v>1100223</v>
      </c>
      <c r="B45" s="52" t="s">
        <v>92</v>
      </c>
      <c r="C45" s="46">
        <v>0</v>
      </c>
      <c r="D45" s="46">
        <f t="shared" si="0"/>
        <v>0</v>
      </c>
      <c r="E45" s="46">
        <v>0</v>
      </c>
      <c r="F45" s="46">
        <f t="shared" si="1"/>
        <v>0</v>
      </c>
      <c r="G45" s="46"/>
      <c r="H45" s="46">
        <f t="shared" si="2"/>
        <v>0</v>
      </c>
      <c r="I45" s="46"/>
    </row>
    <row r="46" spans="1:9" ht="18.75" hidden="1" customHeight="1">
      <c r="A46" s="49">
        <v>1100224</v>
      </c>
      <c r="B46" s="52" t="s">
        <v>93</v>
      </c>
      <c r="C46" s="46">
        <v>0</v>
      </c>
      <c r="D46" s="46">
        <f t="shared" si="0"/>
        <v>0</v>
      </c>
      <c r="E46" s="46">
        <v>0</v>
      </c>
      <c r="F46" s="46">
        <f t="shared" si="1"/>
        <v>0</v>
      </c>
      <c r="G46" s="46"/>
      <c r="H46" s="46">
        <f t="shared" si="2"/>
        <v>0</v>
      </c>
      <c r="I46" s="46"/>
    </row>
    <row r="47" spans="1:9" ht="18.75" customHeight="1">
      <c r="A47" s="49">
        <v>1100227</v>
      </c>
      <c r="B47" s="52" t="s">
        <v>94</v>
      </c>
      <c r="C47" s="46">
        <v>601</v>
      </c>
      <c r="D47" s="46">
        <f t="shared" si="0"/>
        <v>0</v>
      </c>
      <c r="E47" s="46">
        <v>601</v>
      </c>
      <c r="F47" s="46">
        <f t="shared" si="1"/>
        <v>1120</v>
      </c>
      <c r="G47" s="46">
        <v>1721</v>
      </c>
      <c r="H47" s="46">
        <f t="shared" si="2"/>
        <v>0</v>
      </c>
      <c r="I47" s="46">
        <v>1721</v>
      </c>
    </row>
    <row r="48" spans="1:9" ht="18.75" customHeight="1">
      <c r="A48" s="49">
        <v>1100231</v>
      </c>
      <c r="B48" s="52" t="s">
        <v>95</v>
      </c>
      <c r="C48" s="46">
        <v>0</v>
      </c>
      <c r="D48" s="46">
        <f t="shared" si="0"/>
        <v>0</v>
      </c>
      <c r="E48" s="46">
        <v>0</v>
      </c>
      <c r="F48" s="46">
        <f t="shared" si="1"/>
        <v>39</v>
      </c>
      <c r="G48" s="46">
        <v>39</v>
      </c>
      <c r="H48" s="46">
        <f t="shared" si="2"/>
        <v>0</v>
      </c>
      <c r="I48" s="46">
        <v>39</v>
      </c>
    </row>
    <row r="49" spans="1:11" ht="27" customHeight="1">
      <c r="A49" s="49">
        <v>1100241</v>
      </c>
      <c r="B49" s="53" t="s">
        <v>96</v>
      </c>
      <c r="C49" s="46">
        <v>0</v>
      </c>
      <c r="D49" s="46">
        <f t="shared" si="0"/>
        <v>0</v>
      </c>
      <c r="E49" s="46">
        <v>0</v>
      </c>
      <c r="F49" s="46">
        <f t="shared" si="1"/>
        <v>12</v>
      </c>
      <c r="G49" s="46">
        <v>12</v>
      </c>
      <c r="H49" s="46">
        <f t="shared" si="2"/>
        <v>0</v>
      </c>
      <c r="I49" s="46">
        <v>12</v>
      </c>
    </row>
    <row r="50" spans="1:11" ht="18.75" customHeight="1">
      <c r="A50" s="49">
        <v>1100244</v>
      </c>
      <c r="B50" s="52" t="s">
        <v>97</v>
      </c>
      <c r="C50" s="46">
        <v>0</v>
      </c>
      <c r="D50" s="46">
        <f t="shared" si="0"/>
        <v>0</v>
      </c>
      <c r="E50" s="46">
        <v>0</v>
      </c>
      <c r="F50" s="46">
        <f t="shared" si="1"/>
        <v>236</v>
      </c>
      <c r="G50" s="46">
        <v>236</v>
      </c>
      <c r="H50" s="46">
        <f t="shared" si="2"/>
        <v>0</v>
      </c>
      <c r="I50" s="46">
        <v>236</v>
      </c>
    </row>
    <row r="51" spans="1:11" ht="18.75" customHeight="1">
      <c r="A51" s="49">
        <v>1100245</v>
      </c>
      <c r="B51" s="52" t="s">
        <v>98</v>
      </c>
      <c r="C51" s="46">
        <v>892</v>
      </c>
      <c r="D51" s="46">
        <f t="shared" si="0"/>
        <v>0</v>
      </c>
      <c r="E51" s="46">
        <v>892</v>
      </c>
      <c r="F51" s="46">
        <f t="shared" si="1"/>
        <v>6059</v>
      </c>
      <c r="G51" s="46">
        <v>6951</v>
      </c>
      <c r="H51" s="46">
        <f t="shared" si="2"/>
        <v>0</v>
      </c>
      <c r="I51" s="46">
        <v>6951</v>
      </c>
    </row>
    <row r="52" spans="1:11" ht="27" customHeight="1">
      <c r="A52" s="49">
        <v>1100247</v>
      </c>
      <c r="B52" s="53" t="s">
        <v>99</v>
      </c>
      <c r="C52" s="46">
        <v>0</v>
      </c>
      <c r="D52" s="46">
        <f t="shared" si="0"/>
        <v>0</v>
      </c>
      <c r="E52" s="46">
        <v>0</v>
      </c>
      <c r="F52" s="46">
        <f t="shared" si="1"/>
        <v>292</v>
      </c>
      <c r="G52" s="46">
        <v>292</v>
      </c>
      <c r="H52" s="46">
        <f t="shared" si="2"/>
        <v>0</v>
      </c>
      <c r="I52" s="46">
        <v>292</v>
      </c>
    </row>
    <row r="53" spans="1:11" ht="27">
      <c r="A53" s="49">
        <v>1100248</v>
      </c>
      <c r="B53" s="53" t="s">
        <v>100</v>
      </c>
      <c r="C53" s="46">
        <v>1194</v>
      </c>
      <c r="D53" s="46">
        <f t="shared" si="0"/>
        <v>0</v>
      </c>
      <c r="E53" s="46">
        <v>1194</v>
      </c>
      <c r="F53" s="46">
        <f t="shared" si="1"/>
        <v>9623</v>
      </c>
      <c r="G53" s="46">
        <v>10817</v>
      </c>
      <c r="H53" s="46">
        <f t="shared" si="2"/>
        <v>0</v>
      </c>
      <c r="I53" s="46">
        <v>10817</v>
      </c>
    </row>
    <row r="54" spans="1:11" ht="18.75" customHeight="1">
      <c r="A54" s="49">
        <v>1100249</v>
      </c>
      <c r="B54" s="53" t="s">
        <v>101</v>
      </c>
      <c r="C54" s="46">
        <v>3878</v>
      </c>
      <c r="D54" s="46">
        <f t="shared" si="0"/>
        <v>0</v>
      </c>
      <c r="E54" s="46">
        <v>3878</v>
      </c>
      <c r="F54" s="46">
        <f t="shared" si="1"/>
        <v>8409</v>
      </c>
      <c r="G54" s="46">
        <v>12287</v>
      </c>
      <c r="H54" s="46">
        <f t="shared" si="2"/>
        <v>0</v>
      </c>
      <c r="I54" s="46">
        <v>12287</v>
      </c>
    </row>
    <row r="55" spans="1:11" ht="18.75" customHeight="1">
      <c r="A55" s="49">
        <v>1100250</v>
      </c>
      <c r="B55" s="52" t="s">
        <v>102</v>
      </c>
      <c r="C55" s="46">
        <v>0</v>
      </c>
      <c r="D55" s="46">
        <f t="shared" si="0"/>
        <v>0</v>
      </c>
      <c r="E55" s="46">
        <v>0</v>
      </c>
      <c r="F55" s="46">
        <f t="shared" si="1"/>
        <v>547</v>
      </c>
      <c r="G55" s="46">
        <v>547</v>
      </c>
      <c r="H55" s="46">
        <f t="shared" si="2"/>
        <v>0</v>
      </c>
      <c r="I55" s="46">
        <v>547</v>
      </c>
    </row>
    <row r="56" spans="1:11" ht="18.75" customHeight="1">
      <c r="A56" s="49">
        <v>1100252</v>
      </c>
      <c r="B56" s="53" t="s">
        <v>103</v>
      </c>
      <c r="C56" s="46">
        <v>586</v>
      </c>
      <c r="D56" s="46">
        <f t="shared" si="0"/>
        <v>0</v>
      </c>
      <c r="E56" s="46">
        <v>586</v>
      </c>
      <c r="F56" s="46">
        <f t="shared" si="1"/>
        <v>8706</v>
      </c>
      <c r="G56" s="46">
        <v>9292</v>
      </c>
      <c r="H56" s="46">
        <f t="shared" si="2"/>
        <v>0</v>
      </c>
      <c r="I56" s="46">
        <v>9292</v>
      </c>
    </row>
    <row r="57" spans="1:11" ht="18.75" customHeight="1">
      <c r="A57" s="49">
        <v>1100253</v>
      </c>
      <c r="B57" s="52" t="s">
        <v>104</v>
      </c>
      <c r="C57" s="46">
        <v>0</v>
      </c>
      <c r="D57" s="46">
        <f t="shared" si="0"/>
        <v>0</v>
      </c>
      <c r="E57" s="46">
        <v>0</v>
      </c>
      <c r="F57" s="46">
        <f t="shared" si="1"/>
        <v>195</v>
      </c>
      <c r="G57" s="46">
        <v>195</v>
      </c>
      <c r="H57" s="46">
        <f t="shared" si="2"/>
        <v>0</v>
      </c>
      <c r="I57" s="46">
        <v>195</v>
      </c>
    </row>
    <row r="58" spans="1:11" ht="18.75" customHeight="1">
      <c r="A58" s="49">
        <v>1100258</v>
      </c>
      <c r="B58" s="52" t="s">
        <v>105</v>
      </c>
      <c r="C58" s="43">
        <v>0</v>
      </c>
      <c r="D58" s="46">
        <f t="shared" si="0"/>
        <v>0</v>
      </c>
      <c r="E58" s="43">
        <v>0</v>
      </c>
      <c r="F58" s="46">
        <f t="shared" si="1"/>
        <v>859</v>
      </c>
      <c r="G58" s="46">
        <v>859</v>
      </c>
      <c r="H58" s="46">
        <f t="shared" si="2"/>
        <v>0</v>
      </c>
      <c r="I58" s="46">
        <v>859</v>
      </c>
    </row>
    <row r="59" spans="1:11" ht="18.75" customHeight="1">
      <c r="A59" s="49">
        <v>1100299</v>
      </c>
      <c r="B59" s="52" t="s">
        <v>106</v>
      </c>
      <c r="C59" s="46">
        <v>91</v>
      </c>
      <c r="D59" s="46">
        <f t="shared" si="0"/>
        <v>0</v>
      </c>
      <c r="E59" s="46">
        <v>91</v>
      </c>
      <c r="F59" s="46">
        <f t="shared" si="1"/>
        <v>759</v>
      </c>
      <c r="G59" s="46">
        <v>850</v>
      </c>
      <c r="H59" s="46">
        <f t="shared" si="2"/>
        <v>0</v>
      </c>
      <c r="I59" s="46">
        <v>850</v>
      </c>
    </row>
    <row r="60" spans="1:11" ht="18.75" customHeight="1">
      <c r="A60" s="54">
        <v>11003</v>
      </c>
      <c r="B60" s="54" t="s">
        <v>26</v>
      </c>
      <c r="C60" s="43">
        <v>248</v>
      </c>
      <c r="D60" s="43">
        <f t="shared" si="0"/>
        <v>0</v>
      </c>
      <c r="E60" s="43">
        <v>248</v>
      </c>
      <c r="F60" s="43">
        <f t="shared" si="1"/>
        <v>33794</v>
      </c>
      <c r="G60" s="43">
        <v>34042</v>
      </c>
      <c r="H60" s="43">
        <f t="shared" si="2"/>
        <v>0</v>
      </c>
      <c r="I60" s="43">
        <v>34042</v>
      </c>
    </row>
    <row r="61" spans="1:11" ht="18.75" customHeight="1">
      <c r="A61" s="54" t="s">
        <v>28</v>
      </c>
      <c r="B61" s="54"/>
      <c r="C61" s="43">
        <f>C62</f>
        <v>32336</v>
      </c>
      <c r="D61" s="43">
        <f t="shared" si="0"/>
        <v>2326</v>
      </c>
      <c r="E61" s="43">
        <f>E62</f>
        <v>34662</v>
      </c>
      <c r="F61" s="43">
        <f t="shared" si="1"/>
        <v>35800</v>
      </c>
      <c r="G61" s="43">
        <f>G62</f>
        <v>70462</v>
      </c>
      <c r="H61" s="43">
        <f t="shared" si="2"/>
        <v>4200</v>
      </c>
      <c r="I61" s="43">
        <f>I62</f>
        <v>74662</v>
      </c>
    </row>
    <row r="62" spans="1:11" ht="18.75" customHeight="1">
      <c r="A62" s="54">
        <v>1101101</v>
      </c>
      <c r="B62" s="55" t="s">
        <v>107</v>
      </c>
      <c r="C62" s="43">
        <f>C63</f>
        <v>32336</v>
      </c>
      <c r="D62" s="43">
        <f t="shared" si="0"/>
        <v>2326</v>
      </c>
      <c r="E62" s="43">
        <f>E63</f>
        <v>34662</v>
      </c>
      <c r="F62" s="43">
        <f t="shared" si="1"/>
        <v>35800</v>
      </c>
      <c r="G62" s="43">
        <f>G63</f>
        <v>70462</v>
      </c>
      <c r="H62" s="43">
        <f t="shared" si="2"/>
        <v>4200</v>
      </c>
      <c r="I62" s="43">
        <f>I63</f>
        <v>74662</v>
      </c>
    </row>
    <row r="63" spans="1:11" ht="18.75" customHeight="1">
      <c r="A63" s="49">
        <v>110110101</v>
      </c>
      <c r="B63" s="56" t="s">
        <v>108</v>
      </c>
      <c r="C63" s="46">
        <v>32336</v>
      </c>
      <c r="D63" s="46">
        <f t="shared" si="0"/>
        <v>2326</v>
      </c>
      <c r="E63" s="46">
        <v>34662</v>
      </c>
      <c r="F63" s="46">
        <f t="shared" si="1"/>
        <v>35800</v>
      </c>
      <c r="G63" s="46">
        <v>70462</v>
      </c>
      <c r="H63" s="46">
        <f t="shared" si="2"/>
        <v>4200</v>
      </c>
      <c r="I63" s="46">
        <v>74662</v>
      </c>
      <c r="K63" s="57"/>
    </row>
    <row r="64" spans="1:11" ht="18.75" customHeight="1">
      <c r="A64" s="54" t="s">
        <v>109</v>
      </c>
      <c r="B64" s="58"/>
      <c r="C64" s="43">
        <f>C65</f>
        <v>693</v>
      </c>
      <c r="D64" s="43">
        <f t="shared" si="0"/>
        <v>0</v>
      </c>
      <c r="E64" s="43">
        <f>E65</f>
        <v>693</v>
      </c>
      <c r="F64" s="43">
        <f t="shared" si="1"/>
        <v>866</v>
      </c>
      <c r="G64" s="43">
        <f>G65</f>
        <v>1559</v>
      </c>
      <c r="H64" s="43">
        <f t="shared" si="2"/>
        <v>0</v>
      </c>
      <c r="I64" s="43">
        <f>I65</f>
        <v>1559</v>
      </c>
    </row>
    <row r="65" spans="1:9" ht="18.75" customHeight="1">
      <c r="A65" s="54">
        <v>11008</v>
      </c>
      <c r="B65" s="59" t="s">
        <v>110</v>
      </c>
      <c r="C65" s="46">
        <f>3213-162-(2652-294)</f>
        <v>693</v>
      </c>
      <c r="D65" s="46">
        <f t="shared" si="0"/>
        <v>0</v>
      </c>
      <c r="E65" s="46">
        <f>3213-162-(2652-294)</f>
        <v>693</v>
      </c>
      <c r="F65" s="46">
        <f t="shared" si="1"/>
        <v>866</v>
      </c>
      <c r="G65" s="46">
        <v>1559</v>
      </c>
      <c r="H65" s="46">
        <f t="shared" si="2"/>
        <v>0</v>
      </c>
      <c r="I65" s="46">
        <v>1559</v>
      </c>
    </row>
    <row r="66" spans="1:9" ht="18.75" customHeight="1">
      <c r="A66" s="32" t="s">
        <v>32</v>
      </c>
      <c r="B66" s="42"/>
      <c r="C66" s="43">
        <f>C67</f>
        <v>123050</v>
      </c>
      <c r="D66" s="43">
        <f t="shared" si="0"/>
        <v>0</v>
      </c>
      <c r="E66" s="43">
        <f>E67</f>
        <v>123050</v>
      </c>
      <c r="F66" s="43">
        <f t="shared" si="1"/>
        <v>-56200</v>
      </c>
      <c r="G66" s="43">
        <f>G67</f>
        <v>66850</v>
      </c>
      <c r="H66" s="43">
        <f t="shared" si="2"/>
        <v>0</v>
      </c>
      <c r="I66" s="43">
        <f>I67</f>
        <v>66850</v>
      </c>
    </row>
    <row r="67" spans="1:9" ht="18.75" customHeight="1">
      <c r="A67" s="32">
        <v>1100901</v>
      </c>
      <c r="B67" s="42" t="s">
        <v>111</v>
      </c>
      <c r="C67" s="43">
        <f>C68+C69</f>
        <v>123050</v>
      </c>
      <c r="D67" s="43">
        <f t="shared" si="0"/>
        <v>0</v>
      </c>
      <c r="E67" s="43">
        <f>E68+E69</f>
        <v>123050</v>
      </c>
      <c r="F67" s="43">
        <f t="shared" si="1"/>
        <v>-56200</v>
      </c>
      <c r="G67" s="43">
        <f>G68+G69</f>
        <v>66850</v>
      </c>
      <c r="H67" s="43">
        <f t="shared" si="2"/>
        <v>0</v>
      </c>
      <c r="I67" s="43">
        <f>I68+I69</f>
        <v>66850</v>
      </c>
    </row>
    <row r="68" spans="1:9" ht="18.75" customHeight="1">
      <c r="A68" s="44">
        <v>110090102</v>
      </c>
      <c r="B68" s="37" t="s">
        <v>112</v>
      </c>
      <c r="C68" s="46">
        <v>122000</v>
      </c>
      <c r="D68" s="46">
        <f t="shared" si="0"/>
        <v>0</v>
      </c>
      <c r="E68" s="46">
        <v>122000</v>
      </c>
      <c r="F68" s="46">
        <f t="shared" si="1"/>
        <v>-67000</v>
      </c>
      <c r="G68" s="46">
        <v>55000</v>
      </c>
      <c r="H68" s="46">
        <f t="shared" si="2"/>
        <v>0</v>
      </c>
      <c r="I68" s="46">
        <v>55000</v>
      </c>
    </row>
    <row r="69" spans="1:9" ht="18.75" customHeight="1">
      <c r="A69" s="44">
        <v>110090199</v>
      </c>
      <c r="B69" s="45" t="s">
        <v>113</v>
      </c>
      <c r="C69" s="46">
        <v>1050</v>
      </c>
      <c r="D69" s="46">
        <f t="shared" si="0"/>
        <v>0</v>
      </c>
      <c r="E69" s="46">
        <v>1050</v>
      </c>
      <c r="F69" s="46">
        <f t="shared" si="1"/>
        <v>10800</v>
      </c>
      <c r="G69" s="46">
        <v>11850</v>
      </c>
      <c r="H69" s="46">
        <f t="shared" si="2"/>
        <v>0</v>
      </c>
      <c r="I69" s="46">
        <v>11850</v>
      </c>
    </row>
    <row r="70" spans="1:9" ht="18.75" customHeight="1">
      <c r="A70" s="118" t="s">
        <v>34</v>
      </c>
      <c r="B70" s="119"/>
      <c r="C70" s="43">
        <f>C71</f>
        <v>5757</v>
      </c>
      <c r="D70" s="43">
        <f t="shared" si="0"/>
        <v>0</v>
      </c>
      <c r="E70" s="43">
        <f>E71</f>
        <v>5757</v>
      </c>
      <c r="F70" s="43">
        <f t="shared" si="1"/>
        <v>-815</v>
      </c>
      <c r="G70" s="43">
        <f>G71</f>
        <v>4942</v>
      </c>
      <c r="H70" s="43">
        <f t="shared" si="2"/>
        <v>0</v>
      </c>
      <c r="I70" s="43">
        <f>I71</f>
        <v>4942</v>
      </c>
    </row>
    <row r="71" spans="1:9" ht="18.75" customHeight="1">
      <c r="A71" s="44">
        <v>11015</v>
      </c>
      <c r="B71" s="45" t="s">
        <v>114</v>
      </c>
      <c r="C71" s="46">
        <v>5757</v>
      </c>
      <c r="D71" s="46">
        <f>E71-C71</f>
        <v>0</v>
      </c>
      <c r="E71" s="46">
        <v>5757</v>
      </c>
      <c r="F71" s="46">
        <f>G71-E71</f>
        <v>-815</v>
      </c>
      <c r="G71" s="46">
        <v>4942</v>
      </c>
      <c r="H71" s="46">
        <f>I71-G71</f>
        <v>0</v>
      </c>
      <c r="I71" s="46">
        <v>4942</v>
      </c>
    </row>
    <row r="72" spans="1:9" ht="18.75" customHeight="1">
      <c r="A72" s="118" t="s">
        <v>36</v>
      </c>
      <c r="B72" s="119"/>
      <c r="C72" s="43">
        <v>6869</v>
      </c>
      <c r="D72" s="43">
        <f>E72-C72</f>
        <v>0</v>
      </c>
      <c r="E72" s="43">
        <v>6869</v>
      </c>
      <c r="F72" s="43">
        <f>G72-E72</f>
        <v>14233</v>
      </c>
      <c r="G72" s="43">
        <v>21102</v>
      </c>
      <c r="H72" s="43">
        <f>I72-G72</f>
        <v>0</v>
      </c>
      <c r="I72" s="43">
        <v>21102</v>
      </c>
    </row>
    <row r="73" spans="1:9" ht="18.75" customHeight="1">
      <c r="A73" s="110" t="s">
        <v>115</v>
      </c>
      <c r="B73" s="110"/>
      <c r="C73" s="43">
        <f>C6+C31+C61+C64+C66+C70+C72</f>
        <v>443354</v>
      </c>
      <c r="D73" s="43">
        <f>E73-C73</f>
        <v>2326</v>
      </c>
      <c r="E73" s="43">
        <f>E6+E31+E61+E64+E66+E70+E72</f>
        <v>445680</v>
      </c>
      <c r="F73" s="43">
        <f>G73-E73</f>
        <v>99062</v>
      </c>
      <c r="G73" s="43">
        <f>G6+G31+G61+G64+G66+G70+G72</f>
        <v>544742</v>
      </c>
      <c r="H73" s="43">
        <f>I73-G73</f>
        <v>4200</v>
      </c>
      <c r="I73" s="43">
        <f>I6+I31+I61+I64+I66+I70+I72</f>
        <v>548942</v>
      </c>
    </row>
  </sheetData>
  <mergeCells count="10">
    <mergeCell ref="H4:I4"/>
    <mergeCell ref="A2:I2"/>
    <mergeCell ref="A73:B73"/>
    <mergeCell ref="A4:A5"/>
    <mergeCell ref="B4:B5"/>
    <mergeCell ref="C4:C5"/>
    <mergeCell ref="D4:E4"/>
    <mergeCell ref="F4:G4"/>
    <mergeCell ref="A70:B70"/>
    <mergeCell ref="A72:B72"/>
  </mergeCells>
  <phoneticPr fontId="27" type="noConversion"/>
  <printOptions horizontalCentered="1"/>
  <pageMargins left="0.51181102362204722" right="0.51181102362204722" top="0.74803149606299213" bottom="0.74803149606299213" header="0.31496062992125984" footer="0.31496062992125984"/>
  <pageSetup paperSize="9" fitToHeight="0" pageOrder="overThenDown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59"/>
  <sheetViews>
    <sheetView topLeftCell="A915" workbookViewId="0">
      <selection activeCell="B939" sqref="B939"/>
    </sheetView>
  </sheetViews>
  <sheetFormatPr defaultRowHeight="13.5"/>
  <cols>
    <col min="1" max="1" width="12.125" style="28" customWidth="1"/>
    <col min="2" max="2" width="36.875" style="28" customWidth="1"/>
    <col min="3" max="9" width="13.25" style="29" customWidth="1"/>
    <col min="10" max="10" width="9.5" style="28" bestFit="1" customWidth="1"/>
    <col min="11" max="16384" width="9" style="28"/>
  </cols>
  <sheetData>
    <row r="1" spans="1:9" ht="14.25">
      <c r="A1" s="99" t="s">
        <v>1209</v>
      </c>
    </row>
    <row r="2" spans="1:9" ht="32.25" customHeight="1">
      <c r="A2" s="123" t="s">
        <v>116</v>
      </c>
      <c r="B2" s="123"/>
      <c r="C2" s="123"/>
      <c r="D2" s="123"/>
      <c r="E2" s="123"/>
      <c r="F2" s="123"/>
      <c r="G2" s="123"/>
      <c r="H2" s="123"/>
      <c r="I2" s="123"/>
    </row>
    <row r="3" spans="1:9" ht="18.75" customHeight="1">
      <c r="A3" s="124" t="s">
        <v>117</v>
      </c>
      <c r="B3" s="124"/>
      <c r="C3" s="124"/>
      <c r="D3" s="124"/>
      <c r="E3" s="124"/>
      <c r="F3" s="124"/>
      <c r="G3" s="124"/>
      <c r="H3" s="124"/>
      <c r="I3" s="124"/>
    </row>
    <row r="4" spans="1:9" ht="18.75" customHeight="1">
      <c r="A4" s="5"/>
      <c r="B4" s="5"/>
      <c r="C4" s="30"/>
      <c r="D4" s="30"/>
      <c r="E4" s="31"/>
      <c r="F4" s="30"/>
      <c r="G4" s="8"/>
      <c r="H4" s="30"/>
      <c r="I4" s="8" t="s">
        <v>58</v>
      </c>
    </row>
    <row r="5" spans="1:9" ht="20.25" customHeight="1">
      <c r="A5" s="114" t="s">
        <v>6</v>
      </c>
      <c r="B5" s="114" t="s">
        <v>7</v>
      </c>
      <c r="C5" s="116" t="s">
        <v>8</v>
      </c>
      <c r="D5" s="111" t="s">
        <v>9</v>
      </c>
      <c r="E5" s="112"/>
      <c r="F5" s="111" t="s">
        <v>11</v>
      </c>
      <c r="G5" s="112"/>
      <c r="H5" s="111" t="s">
        <v>1203</v>
      </c>
      <c r="I5" s="112"/>
    </row>
    <row r="6" spans="1:9" ht="27">
      <c r="A6" s="115"/>
      <c r="B6" s="115"/>
      <c r="C6" s="117"/>
      <c r="D6" s="9" t="s">
        <v>12</v>
      </c>
      <c r="E6" s="10" t="s">
        <v>13</v>
      </c>
      <c r="F6" s="9" t="s">
        <v>12</v>
      </c>
      <c r="G6" s="10" t="s">
        <v>13</v>
      </c>
      <c r="H6" s="9" t="s">
        <v>12</v>
      </c>
      <c r="I6" s="10" t="s">
        <v>13</v>
      </c>
    </row>
    <row r="7" spans="1:9" ht="20.25" customHeight="1">
      <c r="A7" s="122" t="s">
        <v>15</v>
      </c>
      <c r="B7" s="122"/>
      <c r="C7" s="11">
        <f>C8+C237+C277+C296+C386+C438+C494+C551+C687+C761+C840+C863+C974+C1038+C1101+C1121+C1150+C1160+C1205+C1227+C1270+C1326+C1327+C1332+C1340</f>
        <v>334238</v>
      </c>
      <c r="D7" s="11">
        <f>E7-C7</f>
        <v>2326</v>
      </c>
      <c r="E7" s="11">
        <f>E8+E237+E277+E296+E386+E438+E494+E551+E687+E761+E840+E863+E974+E1038+E1101+E1121+E1150+E1160+E1205+E1227+E1270+E1326+E1327+E1332+E1340</f>
        <v>336564</v>
      </c>
      <c r="F7" s="11">
        <f>G7-E7</f>
        <v>28956.3701</v>
      </c>
      <c r="G7" s="11">
        <f>G8+G237+G277+G296+G386+G438+G494+G551+G687+G761+G840+G863+G974+G1038+G1101+G1121+G1150+G1160+G1205+G1227+G1270+G1326+G1327+G1332+G1340</f>
        <v>365520.3701</v>
      </c>
      <c r="H7" s="11">
        <f>I7-G7</f>
        <v>0</v>
      </c>
      <c r="I7" s="11">
        <f>I8+I237+I277+I296+I386+I438+I494+I551+I687+I761+I840+I863+I974+I1038+I1101+I1121+I1150+I1160+I1205+I1227+I1270+I1326+I1327+I1332+I1340</f>
        <v>365520.3701</v>
      </c>
    </row>
    <row r="8" spans="1:9" ht="20.25" customHeight="1">
      <c r="A8" s="23">
        <v>201</v>
      </c>
      <c r="B8" s="23" t="s">
        <v>17</v>
      </c>
      <c r="C8" s="33">
        <f>C9+C21+C30+C41+C52+C63+C74+C82+C104+C113+C124+C136+C143+C151+C157+C164+C171+C178+C185+C192+C200+C206+C212+C219+C234+C91</f>
        <v>39854</v>
      </c>
      <c r="D8" s="11">
        <f t="shared" ref="D8:D71" si="0">E8-C8</f>
        <v>0</v>
      </c>
      <c r="E8" s="33">
        <f>E9+E21+E30+E41+E52+E63+E74+E82+E104+E113+E124+E136+E143+E151+E157+E164+E171+E178+E185+E192+E200+E206+E212+E219+E234+E91</f>
        <v>39854</v>
      </c>
      <c r="F8" s="11">
        <f t="shared" ref="F8:F71" si="1">G8-E8</f>
        <v>-717</v>
      </c>
      <c r="G8" s="33">
        <f>G9+G21+G30+G41+G52+G63+G74+G82+G104+G113+G124+G136+G143+G151+G157+G164+G171+G178+G185+G192+G200+G206+G212+G219+G234+G91</f>
        <v>39137</v>
      </c>
      <c r="H8" s="11">
        <f t="shared" ref="H8:H71" si="2">I8-G8</f>
        <v>0</v>
      </c>
      <c r="I8" s="33">
        <f>I9+I21+I30+I41+I52+I63+I74+I82+I104+I113+I124+I136+I143+I151+I157+I164+I171+I178+I185+I192+I200+I206+I212+I219+I234+I91</f>
        <v>39137</v>
      </c>
    </row>
    <row r="9" spans="1:9" ht="20.25" customHeight="1">
      <c r="A9" s="23">
        <v>20101</v>
      </c>
      <c r="B9" s="23" t="s">
        <v>118</v>
      </c>
      <c r="C9" s="34">
        <f>SUM(C10:C20)</f>
        <v>1903</v>
      </c>
      <c r="D9" s="11">
        <f t="shared" si="0"/>
        <v>0</v>
      </c>
      <c r="E9" s="34">
        <f>SUM(E10:E20)</f>
        <v>1903</v>
      </c>
      <c r="F9" s="11">
        <f t="shared" si="1"/>
        <v>-26</v>
      </c>
      <c r="G9" s="34">
        <f>SUM(G10:G20)</f>
        <v>1877</v>
      </c>
      <c r="H9" s="11">
        <f t="shared" si="2"/>
        <v>0</v>
      </c>
      <c r="I9" s="34">
        <f>SUM(I10:I20)</f>
        <v>1877</v>
      </c>
    </row>
    <row r="10" spans="1:9" ht="20.25" customHeight="1">
      <c r="A10" s="20">
        <v>2010101</v>
      </c>
      <c r="B10" s="21" t="s">
        <v>119</v>
      </c>
      <c r="C10" s="35">
        <v>981</v>
      </c>
      <c r="D10" s="17">
        <f t="shared" si="0"/>
        <v>0</v>
      </c>
      <c r="E10" s="35">
        <v>981</v>
      </c>
      <c r="F10" s="17">
        <f t="shared" si="1"/>
        <v>313</v>
      </c>
      <c r="G10" s="35">
        <v>1294</v>
      </c>
      <c r="H10" s="17">
        <f t="shared" si="2"/>
        <v>0</v>
      </c>
      <c r="I10" s="35">
        <v>1294</v>
      </c>
    </row>
    <row r="11" spans="1:9" ht="20.25" customHeight="1">
      <c r="A11" s="20">
        <v>2010102</v>
      </c>
      <c r="B11" s="21" t="s">
        <v>120</v>
      </c>
      <c r="C11" s="35">
        <v>241</v>
      </c>
      <c r="D11" s="17">
        <f t="shared" si="0"/>
        <v>0</v>
      </c>
      <c r="E11" s="35">
        <v>241</v>
      </c>
      <c r="F11" s="17">
        <f t="shared" si="1"/>
        <v>-140</v>
      </c>
      <c r="G11" s="35">
        <v>101</v>
      </c>
      <c r="H11" s="17">
        <f t="shared" si="2"/>
        <v>0</v>
      </c>
      <c r="I11" s="35">
        <v>101</v>
      </c>
    </row>
    <row r="12" spans="1:9" ht="20.25" customHeight="1">
      <c r="A12" s="20">
        <v>2010103</v>
      </c>
      <c r="B12" s="21" t="s">
        <v>121</v>
      </c>
      <c r="C12" s="35">
        <v>129</v>
      </c>
      <c r="D12" s="17">
        <f t="shared" si="0"/>
        <v>0</v>
      </c>
      <c r="E12" s="35">
        <v>129</v>
      </c>
      <c r="F12" s="17">
        <f t="shared" si="1"/>
        <v>-84</v>
      </c>
      <c r="G12" s="35">
        <v>45</v>
      </c>
      <c r="H12" s="17">
        <f t="shared" si="2"/>
        <v>0</v>
      </c>
      <c r="I12" s="35">
        <v>45</v>
      </c>
    </row>
    <row r="13" spans="1:9" ht="20.25" customHeight="1">
      <c r="A13" s="20">
        <v>2010104</v>
      </c>
      <c r="B13" s="21" t="s">
        <v>122</v>
      </c>
      <c r="C13" s="35">
        <v>180</v>
      </c>
      <c r="D13" s="17">
        <f t="shared" si="0"/>
        <v>0</v>
      </c>
      <c r="E13" s="35">
        <v>180</v>
      </c>
      <c r="F13" s="17">
        <f t="shared" si="1"/>
        <v>0</v>
      </c>
      <c r="G13" s="35">
        <v>180</v>
      </c>
      <c r="H13" s="17">
        <f t="shared" si="2"/>
        <v>0</v>
      </c>
      <c r="I13" s="35">
        <v>180</v>
      </c>
    </row>
    <row r="14" spans="1:9" ht="20.25" customHeight="1">
      <c r="A14" s="20">
        <v>2010105</v>
      </c>
      <c r="B14" s="21" t="s">
        <v>123</v>
      </c>
      <c r="C14" s="35">
        <v>2</v>
      </c>
      <c r="D14" s="17">
        <f t="shared" si="0"/>
        <v>0</v>
      </c>
      <c r="E14" s="35">
        <v>2</v>
      </c>
      <c r="F14" s="17">
        <f t="shared" si="1"/>
        <v>-2</v>
      </c>
      <c r="G14" s="35">
        <v>0</v>
      </c>
      <c r="H14" s="17">
        <f t="shared" si="2"/>
        <v>0</v>
      </c>
      <c r="I14" s="35">
        <v>0</v>
      </c>
    </row>
    <row r="15" spans="1:9" ht="20.25" hidden="1" customHeight="1">
      <c r="A15" s="20">
        <v>2010106</v>
      </c>
      <c r="B15" s="21" t="s">
        <v>124</v>
      </c>
      <c r="C15" s="35">
        <v>0</v>
      </c>
      <c r="D15" s="17">
        <f t="shared" si="0"/>
        <v>0</v>
      </c>
      <c r="E15" s="35">
        <v>0</v>
      </c>
      <c r="F15" s="17">
        <f t="shared" si="1"/>
        <v>0</v>
      </c>
      <c r="G15" s="35"/>
      <c r="H15" s="17">
        <f t="shared" si="2"/>
        <v>0</v>
      </c>
      <c r="I15" s="35"/>
    </row>
    <row r="16" spans="1:9" ht="20.25" customHeight="1">
      <c r="A16" s="20">
        <v>2010107</v>
      </c>
      <c r="B16" s="21" t="s">
        <v>125</v>
      </c>
      <c r="C16" s="35">
        <v>12</v>
      </c>
      <c r="D16" s="17">
        <f t="shared" si="0"/>
        <v>0</v>
      </c>
      <c r="E16" s="35">
        <v>12</v>
      </c>
      <c r="F16" s="17">
        <f t="shared" si="1"/>
        <v>-8</v>
      </c>
      <c r="G16" s="35">
        <v>4</v>
      </c>
      <c r="H16" s="17">
        <f t="shared" si="2"/>
        <v>0</v>
      </c>
      <c r="I16" s="35">
        <v>4</v>
      </c>
    </row>
    <row r="17" spans="1:9" ht="20.25" customHeight="1">
      <c r="A17" s="20">
        <v>2010108</v>
      </c>
      <c r="B17" s="21" t="s">
        <v>126</v>
      </c>
      <c r="C17" s="35">
        <v>30</v>
      </c>
      <c r="D17" s="17">
        <f t="shared" si="0"/>
        <v>0</v>
      </c>
      <c r="E17" s="35">
        <v>30</v>
      </c>
      <c r="F17" s="17">
        <f t="shared" si="1"/>
        <v>-15</v>
      </c>
      <c r="G17" s="35">
        <v>15</v>
      </c>
      <c r="H17" s="17">
        <f t="shared" si="2"/>
        <v>0</v>
      </c>
      <c r="I17" s="35">
        <v>15</v>
      </c>
    </row>
    <row r="18" spans="1:9" ht="20.25" customHeight="1">
      <c r="A18" s="20">
        <v>2010109</v>
      </c>
      <c r="B18" s="21" t="s">
        <v>127</v>
      </c>
      <c r="C18" s="35">
        <v>9</v>
      </c>
      <c r="D18" s="17">
        <f t="shared" si="0"/>
        <v>0</v>
      </c>
      <c r="E18" s="35">
        <v>9</v>
      </c>
      <c r="F18" s="17">
        <f t="shared" si="1"/>
        <v>-9</v>
      </c>
      <c r="G18" s="35">
        <v>0</v>
      </c>
      <c r="H18" s="17">
        <f t="shared" si="2"/>
        <v>0</v>
      </c>
      <c r="I18" s="35">
        <v>0</v>
      </c>
    </row>
    <row r="19" spans="1:9" ht="20.25" customHeight="1">
      <c r="A19" s="20">
        <v>2010150</v>
      </c>
      <c r="B19" s="21" t="s">
        <v>128</v>
      </c>
      <c r="C19" s="35">
        <v>0</v>
      </c>
      <c r="D19" s="17">
        <f t="shared" si="0"/>
        <v>0</v>
      </c>
      <c r="E19" s="35">
        <v>0</v>
      </c>
      <c r="F19" s="17">
        <f t="shared" si="1"/>
        <v>43</v>
      </c>
      <c r="G19" s="35">
        <v>43</v>
      </c>
      <c r="H19" s="17">
        <f t="shared" si="2"/>
        <v>0</v>
      </c>
      <c r="I19" s="35">
        <v>43</v>
      </c>
    </row>
    <row r="20" spans="1:9" ht="20.25" customHeight="1">
      <c r="A20" s="20">
        <v>2010199</v>
      </c>
      <c r="B20" s="21" t="s">
        <v>129</v>
      </c>
      <c r="C20" s="35">
        <v>319</v>
      </c>
      <c r="D20" s="17">
        <f t="shared" si="0"/>
        <v>0</v>
      </c>
      <c r="E20" s="35">
        <v>319</v>
      </c>
      <c r="F20" s="17">
        <f t="shared" si="1"/>
        <v>-124</v>
      </c>
      <c r="G20" s="35">
        <v>195</v>
      </c>
      <c r="H20" s="17">
        <f t="shared" si="2"/>
        <v>0</v>
      </c>
      <c r="I20" s="35">
        <v>195</v>
      </c>
    </row>
    <row r="21" spans="1:9" ht="20.25" customHeight="1">
      <c r="A21" s="23">
        <v>20102</v>
      </c>
      <c r="B21" s="23" t="s">
        <v>130</v>
      </c>
      <c r="C21" s="34">
        <f>SUM(C22:C29)</f>
        <v>1189</v>
      </c>
      <c r="D21" s="11">
        <f t="shared" si="0"/>
        <v>0</v>
      </c>
      <c r="E21" s="34">
        <f>SUM(E22:E29)</f>
        <v>1189</v>
      </c>
      <c r="F21" s="11">
        <f t="shared" si="1"/>
        <v>-25</v>
      </c>
      <c r="G21" s="34">
        <f>SUM(G22:G29)</f>
        <v>1164</v>
      </c>
      <c r="H21" s="11">
        <f t="shared" si="2"/>
        <v>0</v>
      </c>
      <c r="I21" s="34">
        <f>SUM(I22:I29)</f>
        <v>1164</v>
      </c>
    </row>
    <row r="22" spans="1:9" ht="20.25" customHeight="1">
      <c r="A22" s="20">
        <v>2010201</v>
      </c>
      <c r="B22" s="21" t="s">
        <v>119</v>
      </c>
      <c r="C22" s="35">
        <v>666</v>
      </c>
      <c r="D22" s="17">
        <f t="shared" si="0"/>
        <v>0</v>
      </c>
      <c r="E22" s="35">
        <v>666</v>
      </c>
      <c r="F22" s="17">
        <f t="shared" si="1"/>
        <v>45</v>
      </c>
      <c r="G22" s="35">
        <v>711</v>
      </c>
      <c r="H22" s="17">
        <f t="shared" si="2"/>
        <v>0</v>
      </c>
      <c r="I22" s="35">
        <v>711</v>
      </c>
    </row>
    <row r="23" spans="1:9" ht="20.25" customHeight="1">
      <c r="A23" s="20">
        <v>2010202</v>
      </c>
      <c r="B23" s="21" t="s">
        <v>120</v>
      </c>
      <c r="C23" s="35">
        <v>142</v>
      </c>
      <c r="D23" s="17">
        <f t="shared" si="0"/>
        <v>0</v>
      </c>
      <c r="E23" s="35">
        <v>142</v>
      </c>
      <c r="F23" s="17">
        <f t="shared" si="1"/>
        <v>-13</v>
      </c>
      <c r="G23" s="35">
        <v>129</v>
      </c>
      <c r="H23" s="17">
        <f t="shared" si="2"/>
        <v>0</v>
      </c>
      <c r="I23" s="35">
        <v>129</v>
      </c>
    </row>
    <row r="24" spans="1:9" ht="20.25" customHeight="1">
      <c r="A24" s="20">
        <v>2010203</v>
      </c>
      <c r="B24" s="21" t="s">
        <v>121</v>
      </c>
      <c r="C24" s="35">
        <v>49</v>
      </c>
      <c r="D24" s="17">
        <f t="shared" si="0"/>
        <v>0</v>
      </c>
      <c r="E24" s="35">
        <v>49</v>
      </c>
      <c r="F24" s="17">
        <f t="shared" si="1"/>
        <v>-36</v>
      </c>
      <c r="G24" s="35">
        <v>13</v>
      </c>
      <c r="H24" s="17">
        <f t="shared" si="2"/>
        <v>0</v>
      </c>
      <c r="I24" s="35">
        <v>13</v>
      </c>
    </row>
    <row r="25" spans="1:9" ht="20.25" customHeight="1">
      <c r="A25" s="20">
        <v>2010204</v>
      </c>
      <c r="B25" s="21" t="s">
        <v>131</v>
      </c>
      <c r="C25" s="35">
        <v>65</v>
      </c>
      <c r="D25" s="17">
        <f t="shared" si="0"/>
        <v>0</v>
      </c>
      <c r="E25" s="35">
        <v>65</v>
      </c>
      <c r="F25" s="17">
        <f t="shared" si="1"/>
        <v>0</v>
      </c>
      <c r="G25" s="35">
        <v>65</v>
      </c>
      <c r="H25" s="17">
        <f t="shared" si="2"/>
        <v>0</v>
      </c>
      <c r="I25" s="35">
        <v>65</v>
      </c>
    </row>
    <row r="26" spans="1:9" ht="20.25" customHeight="1">
      <c r="A26" s="20">
        <v>2010205</v>
      </c>
      <c r="B26" s="21" t="s">
        <v>132</v>
      </c>
      <c r="C26" s="35">
        <v>46</v>
      </c>
      <c r="D26" s="17">
        <f t="shared" si="0"/>
        <v>0</v>
      </c>
      <c r="E26" s="35">
        <v>46</v>
      </c>
      <c r="F26" s="17">
        <f t="shared" si="1"/>
        <v>-16</v>
      </c>
      <c r="G26" s="35">
        <v>30</v>
      </c>
      <c r="H26" s="17">
        <f t="shared" si="2"/>
        <v>0</v>
      </c>
      <c r="I26" s="35">
        <v>30</v>
      </c>
    </row>
    <row r="27" spans="1:9" ht="20.25" customHeight="1">
      <c r="A27" s="20">
        <v>2010206</v>
      </c>
      <c r="B27" s="21" t="s">
        <v>133</v>
      </c>
      <c r="C27" s="35">
        <v>20</v>
      </c>
      <c r="D27" s="17">
        <f t="shared" si="0"/>
        <v>0</v>
      </c>
      <c r="E27" s="35">
        <v>20</v>
      </c>
      <c r="F27" s="17">
        <f t="shared" si="1"/>
        <v>-5</v>
      </c>
      <c r="G27" s="35">
        <v>15</v>
      </c>
      <c r="H27" s="17">
        <f t="shared" si="2"/>
        <v>0</v>
      </c>
      <c r="I27" s="35">
        <v>15</v>
      </c>
    </row>
    <row r="28" spans="1:9" ht="20.25" hidden="1" customHeight="1">
      <c r="A28" s="20">
        <v>2010250</v>
      </c>
      <c r="B28" s="21" t="s">
        <v>128</v>
      </c>
      <c r="C28" s="35">
        <v>0</v>
      </c>
      <c r="D28" s="17">
        <f t="shared" si="0"/>
        <v>0</v>
      </c>
      <c r="E28" s="35">
        <v>0</v>
      </c>
      <c r="F28" s="17">
        <f t="shared" si="1"/>
        <v>0</v>
      </c>
      <c r="G28" s="35"/>
      <c r="H28" s="17">
        <f t="shared" si="2"/>
        <v>0</v>
      </c>
      <c r="I28" s="35"/>
    </row>
    <row r="29" spans="1:9" ht="20.25" customHeight="1">
      <c r="A29" s="20">
        <v>2010299</v>
      </c>
      <c r="B29" s="21" t="s">
        <v>134</v>
      </c>
      <c r="C29" s="35">
        <v>201</v>
      </c>
      <c r="D29" s="17">
        <f t="shared" si="0"/>
        <v>0</v>
      </c>
      <c r="E29" s="35">
        <v>201</v>
      </c>
      <c r="F29" s="17">
        <f t="shared" si="1"/>
        <v>0</v>
      </c>
      <c r="G29" s="35">
        <v>201</v>
      </c>
      <c r="H29" s="17">
        <f t="shared" si="2"/>
        <v>0</v>
      </c>
      <c r="I29" s="35">
        <v>201</v>
      </c>
    </row>
    <row r="30" spans="1:9" ht="33" customHeight="1">
      <c r="A30" s="23">
        <v>20103</v>
      </c>
      <c r="B30" s="23" t="s">
        <v>135</v>
      </c>
      <c r="C30" s="34">
        <f>SUM(C31:C40)</f>
        <v>7595</v>
      </c>
      <c r="D30" s="11">
        <f t="shared" si="0"/>
        <v>0</v>
      </c>
      <c r="E30" s="34">
        <f>SUM(E31:E40)</f>
        <v>7595</v>
      </c>
      <c r="F30" s="11">
        <f t="shared" si="1"/>
        <v>-1313</v>
      </c>
      <c r="G30" s="34">
        <f>SUM(G31:G40)</f>
        <v>6282</v>
      </c>
      <c r="H30" s="11">
        <f t="shared" si="2"/>
        <v>0</v>
      </c>
      <c r="I30" s="34">
        <f>SUM(I31:I40)</f>
        <v>6282</v>
      </c>
    </row>
    <row r="31" spans="1:9" ht="20.25" customHeight="1">
      <c r="A31" s="20">
        <v>2010301</v>
      </c>
      <c r="B31" s="21" t="s">
        <v>119</v>
      </c>
      <c r="C31" s="35">
        <v>3124</v>
      </c>
      <c r="D31" s="17">
        <f t="shared" si="0"/>
        <v>0</v>
      </c>
      <c r="E31" s="35">
        <v>3124</v>
      </c>
      <c r="F31" s="17">
        <f t="shared" si="1"/>
        <v>-397</v>
      </c>
      <c r="G31" s="35">
        <v>2727</v>
      </c>
      <c r="H31" s="17">
        <f t="shared" si="2"/>
        <v>0</v>
      </c>
      <c r="I31" s="35">
        <v>2727</v>
      </c>
    </row>
    <row r="32" spans="1:9" ht="20.25" customHeight="1">
      <c r="A32" s="20">
        <v>2010302</v>
      </c>
      <c r="B32" s="21" t="s">
        <v>120</v>
      </c>
      <c r="C32" s="35">
        <v>739</v>
      </c>
      <c r="D32" s="17">
        <f t="shared" si="0"/>
        <v>0</v>
      </c>
      <c r="E32" s="35">
        <v>739</v>
      </c>
      <c r="F32" s="17">
        <f t="shared" si="1"/>
        <v>-247</v>
      </c>
      <c r="G32" s="35">
        <v>492</v>
      </c>
      <c r="H32" s="17">
        <f t="shared" si="2"/>
        <v>0</v>
      </c>
      <c r="I32" s="35">
        <v>492</v>
      </c>
    </row>
    <row r="33" spans="1:9" ht="20.25" customHeight="1">
      <c r="A33" s="20">
        <v>2010303</v>
      </c>
      <c r="B33" s="21" t="s">
        <v>121</v>
      </c>
      <c r="C33" s="35">
        <v>128</v>
      </c>
      <c r="D33" s="17">
        <f t="shared" si="0"/>
        <v>0</v>
      </c>
      <c r="E33" s="35">
        <v>128</v>
      </c>
      <c r="F33" s="17">
        <f t="shared" si="1"/>
        <v>0</v>
      </c>
      <c r="G33" s="35">
        <v>128</v>
      </c>
      <c r="H33" s="17">
        <f t="shared" si="2"/>
        <v>0</v>
      </c>
      <c r="I33" s="35">
        <v>128</v>
      </c>
    </row>
    <row r="34" spans="1:9" ht="20.25" hidden="1" customHeight="1">
      <c r="A34" s="20">
        <v>2010304</v>
      </c>
      <c r="B34" s="21" t="s">
        <v>136</v>
      </c>
      <c r="C34" s="35">
        <v>0</v>
      </c>
      <c r="D34" s="17">
        <f t="shared" si="0"/>
        <v>0</v>
      </c>
      <c r="E34" s="35">
        <v>0</v>
      </c>
      <c r="F34" s="17">
        <f t="shared" si="1"/>
        <v>0</v>
      </c>
      <c r="G34" s="35"/>
      <c r="H34" s="17">
        <f t="shared" si="2"/>
        <v>0</v>
      </c>
      <c r="I34" s="35"/>
    </row>
    <row r="35" spans="1:9" ht="20.25" customHeight="1">
      <c r="A35" s="20">
        <v>2010305</v>
      </c>
      <c r="B35" s="21" t="s">
        <v>137</v>
      </c>
      <c r="C35" s="35">
        <v>113</v>
      </c>
      <c r="D35" s="17">
        <f t="shared" si="0"/>
        <v>0</v>
      </c>
      <c r="E35" s="35">
        <v>113</v>
      </c>
      <c r="F35" s="17">
        <f t="shared" si="1"/>
        <v>-43</v>
      </c>
      <c r="G35" s="35">
        <v>70</v>
      </c>
      <c r="H35" s="17">
        <f t="shared" si="2"/>
        <v>0</v>
      </c>
      <c r="I35" s="35">
        <v>70</v>
      </c>
    </row>
    <row r="36" spans="1:9" ht="20.25" customHeight="1">
      <c r="A36" s="20">
        <v>2010306</v>
      </c>
      <c r="B36" s="21" t="s">
        <v>138</v>
      </c>
      <c r="C36" s="35">
        <v>40</v>
      </c>
      <c r="D36" s="17">
        <f t="shared" si="0"/>
        <v>0</v>
      </c>
      <c r="E36" s="35">
        <v>40</v>
      </c>
      <c r="F36" s="17">
        <f t="shared" si="1"/>
        <v>-12</v>
      </c>
      <c r="G36" s="35">
        <v>28</v>
      </c>
      <c r="H36" s="17">
        <f t="shared" si="2"/>
        <v>0</v>
      </c>
      <c r="I36" s="35">
        <v>28</v>
      </c>
    </row>
    <row r="37" spans="1:9" ht="20.25" customHeight="1">
      <c r="A37" s="20">
        <v>2010308</v>
      </c>
      <c r="B37" s="21" t="s">
        <v>139</v>
      </c>
      <c r="C37" s="35">
        <v>437</v>
      </c>
      <c r="D37" s="17">
        <f t="shared" si="0"/>
        <v>0</v>
      </c>
      <c r="E37" s="35">
        <v>437</v>
      </c>
      <c r="F37" s="17">
        <f t="shared" si="1"/>
        <v>-231</v>
      </c>
      <c r="G37" s="35">
        <v>206</v>
      </c>
      <c r="H37" s="17">
        <f t="shared" si="2"/>
        <v>0</v>
      </c>
      <c r="I37" s="35">
        <v>206</v>
      </c>
    </row>
    <row r="38" spans="1:9" ht="20.25" hidden="1" customHeight="1">
      <c r="A38" s="20">
        <v>2010309</v>
      </c>
      <c r="B38" s="21" t="s">
        <v>140</v>
      </c>
      <c r="C38" s="35">
        <v>0</v>
      </c>
      <c r="D38" s="17">
        <f t="shared" si="0"/>
        <v>0</v>
      </c>
      <c r="E38" s="35">
        <v>0</v>
      </c>
      <c r="F38" s="17">
        <f t="shared" si="1"/>
        <v>0</v>
      </c>
      <c r="G38" s="35"/>
      <c r="H38" s="17">
        <f t="shared" si="2"/>
        <v>0</v>
      </c>
      <c r="I38" s="35"/>
    </row>
    <row r="39" spans="1:9" ht="20.25" customHeight="1">
      <c r="A39" s="20">
        <v>2010350</v>
      </c>
      <c r="B39" s="21" t="s">
        <v>128</v>
      </c>
      <c r="C39" s="35">
        <v>1250</v>
      </c>
      <c r="D39" s="17">
        <f t="shared" si="0"/>
        <v>0</v>
      </c>
      <c r="E39" s="35">
        <v>1250</v>
      </c>
      <c r="F39" s="17">
        <f t="shared" si="1"/>
        <v>190</v>
      </c>
      <c r="G39" s="35">
        <v>1440</v>
      </c>
      <c r="H39" s="17">
        <f t="shared" si="2"/>
        <v>0</v>
      </c>
      <c r="I39" s="35">
        <v>1440</v>
      </c>
    </row>
    <row r="40" spans="1:9" ht="39.75" customHeight="1">
      <c r="A40" s="20">
        <v>2010399</v>
      </c>
      <c r="B40" s="21" t="s">
        <v>141</v>
      </c>
      <c r="C40" s="35">
        <v>1764</v>
      </c>
      <c r="D40" s="17">
        <f t="shared" si="0"/>
        <v>0</v>
      </c>
      <c r="E40" s="35">
        <v>1764</v>
      </c>
      <c r="F40" s="17">
        <f t="shared" si="1"/>
        <v>-573</v>
      </c>
      <c r="G40" s="35">
        <v>1191</v>
      </c>
      <c r="H40" s="17">
        <f t="shared" si="2"/>
        <v>0</v>
      </c>
      <c r="I40" s="35">
        <v>1191</v>
      </c>
    </row>
    <row r="41" spans="1:9" ht="20.25" customHeight="1">
      <c r="A41" s="23">
        <v>20104</v>
      </c>
      <c r="B41" s="23" t="s">
        <v>142</v>
      </c>
      <c r="C41" s="34">
        <f>SUM(C42:C51)</f>
        <v>1047</v>
      </c>
      <c r="D41" s="11">
        <f t="shared" si="0"/>
        <v>0</v>
      </c>
      <c r="E41" s="34">
        <f>SUM(E42:E51)</f>
        <v>1047</v>
      </c>
      <c r="F41" s="11">
        <f t="shared" si="1"/>
        <v>-114</v>
      </c>
      <c r="G41" s="34">
        <f>SUM(G42:G51)</f>
        <v>933</v>
      </c>
      <c r="H41" s="11">
        <f t="shared" si="2"/>
        <v>0</v>
      </c>
      <c r="I41" s="34">
        <f>SUM(I42:I51)</f>
        <v>933</v>
      </c>
    </row>
    <row r="42" spans="1:9" ht="20.25" customHeight="1">
      <c r="A42" s="20">
        <v>2010401</v>
      </c>
      <c r="B42" s="21" t="s">
        <v>119</v>
      </c>
      <c r="C42" s="35">
        <v>619</v>
      </c>
      <c r="D42" s="17">
        <f t="shared" si="0"/>
        <v>0</v>
      </c>
      <c r="E42" s="35">
        <v>619</v>
      </c>
      <c r="F42" s="17">
        <f t="shared" si="1"/>
        <v>24</v>
      </c>
      <c r="G42" s="35">
        <v>643</v>
      </c>
      <c r="H42" s="17">
        <f t="shared" si="2"/>
        <v>0</v>
      </c>
      <c r="I42" s="35">
        <v>643</v>
      </c>
    </row>
    <row r="43" spans="1:9" ht="20.25" customHeight="1">
      <c r="A43" s="20">
        <v>2010402</v>
      </c>
      <c r="B43" s="21" t="s">
        <v>120</v>
      </c>
      <c r="C43" s="35">
        <v>63</v>
      </c>
      <c r="D43" s="17">
        <f t="shared" si="0"/>
        <v>0</v>
      </c>
      <c r="E43" s="35">
        <v>63</v>
      </c>
      <c r="F43" s="17">
        <f t="shared" si="1"/>
        <v>25</v>
      </c>
      <c r="G43" s="35">
        <v>88</v>
      </c>
      <c r="H43" s="17">
        <f t="shared" si="2"/>
        <v>0</v>
      </c>
      <c r="I43" s="35">
        <v>88</v>
      </c>
    </row>
    <row r="44" spans="1:9" ht="20.25" customHeight="1">
      <c r="A44" s="20">
        <v>2010403</v>
      </c>
      <c r="B44" s="21" t="s">
        <v>121</v>
      </c>
      <c r="C44" s="35">
        <v>17</v>
      </c>
      <c r="D44" s="17">
        <f t="shared" si="0"/>
        <v>0</v>
      </c>
      <c r="E44" s="35">
        <v>17</v>
      </c>
      <c r="F44" s="17">
        <f t="shared" si="1"/>
        <v>1</v>
      </c>
      <c r="G44" s="35">
        <v>18</v>
      </c>
      <c r="H44" s="17">
        <f t="shared" si="2"/>
        <v>0</v>
      </c>
      <c r="I44" s="35">
        <v>18</v>
      </c>
    </row>
    <row r="45" spans="1:9" ht="20.25" customHeight="1">
      <c r="A45" s="20">
        <v>2010404</v>
      </c>
      <c r="B45" s="21" t="s">
        <v>143</v>
      </c>
      <c r="C45" s="35">
        <v>157</v>
      </c>
      <c r="D45" s="17">
        <f t="shared" si="0"/>
        <v>0</v>
      </c>
      <c r="E45" s="35">
        <v>157</v>
      </c>
      <c r="F45" s="17">
        <f t="shared" si="1"/>
        <v>-73</v>
      </c>
      <c r="G45" s="35">
        <v>84</v>
      </c>
      <c r="H45" s="17">
        <f t="shared" si="2"/>
        <v>0</v>
      </c>
      <c r="I45" s="35">
        <v>84</v>
      </c>
    </row>
    <row r="46" spans="1:9" ht="20.25" hidden="1" customHeight="1">
      <c r="A46" s="20">
        <v>2010405</v>
      </c>
      <c r="B46" s="21" t="s">
        <v>144</v>
      </c>
      <c r="C46" s="35">
        <v>0</v>
      </c>
      <c r="D46" s="17">
        <f t="shared" si="0"/>
        <v>0</v>
      </c>
      <c r="E46" s="35">
        <v>0</v>
      </c>
      <c r="F46" s="17">
        <f t="shared" si="1"/>
        <v>0</v>
      </c>
      <c r="G46" s="35"/>
      <c r="H46" s="17">
        <f t="shared" si="2"/>
        <v>0</v>
      </c>
      <c r="I46" s="35"/>
    </row>
    <row r="47" spans="1:9" ht="20.25" customHeight="1">
      <c r="A47" s="20">
        <v>2010406</v>
      </c>
      <c r="B47" s="21" t="s">
        <v>145</v>
      </c>
      <c r="C47" s="35">
        <v>30</v>
      </c>
      <c r="D47" s="17">
        <f t="shared" si="0"/>
        <v>0</v>
      </c>
      <c r="E47" s="35">
        <v>30</v>
      </c>
      <c r="F47" s="17">
        <f t="shared" si="1"/>
        <v>-24</v>
      </c>
      <c r="G47" s="35">
        <v>6</v>
      </c>
      <c r="H47" s="17">
        <f t="shared" si="2"/>
        <v>0</v>
      </c>
      <c r="I47" s="35">
        <v>6</v>
      </c>
    </row>
    <row r="48" spans="1:9" ht="20.25" hidden="1" customHeight="1">
      <c r="A48" s="20">
        <v>2010407</v>
      </c>
      <c r="B48" s="21" t="s">
        <v>146</v>
      </c>
      <c r="C48" s="35">
        <v>0</v>
      </c>
      <c r="D48" s="17">
        <f t="shared" si="0"/>
        <v>0</v>
      </c>
      <c r="E48" s="35">
        <v>0</v>
      </c>
      <c r="F48" s="17">
        <f t="shared" si="1"/>
        <v>0</v>
      </c>
      <c r="G48" s="35"/>
      <c r="H48" s="17">
        <f t="shared" si="2"/>
        <v>0</v>
      </c>
      <c r="I48" s="35"/>
    </row>
    <row r="49" spans="1:9" ht="20.25" customHeight="1">
      <c r="A49" s="20">
        <v>2010408</v>
      </c>
      <c r="B49" s="21" t="s">
        <v>147</v>
      </c>
      <c r="C49" s="35">
        <v>10</v>
      </c>
      <c r="D49" s="17">
        <f t="shared" si="0"/>
        <v>0</v>
      </c>
      <c r="E49" s="35">
        <v>10</v>
      </c>
      <c r="F49" s="17">
        <f t="shared" si="1"/>
        <v>2</v>
      </c>
      <c r="G49" s="35">
        <v>12</v>
      </c>
      <c r="H49" s="17">
        <f t="shared" si="2"/>
        <v>0</v>
      </c>
      <c r="I49" s="35">
        <v>12</v>
      </c>
    </row>
    <row r="50" spans="1:9" ht="20.25" customHeight="1">
      <c r="A50" s="20">
        <v>2010450</v>
      </c>
      <c r="B50" s="21" t="s">
        <v>128</v>
      </c>
      <c r="C50" s="35">
        <v>83</v>
      </c>
      <c r="D50" s="17">
        <f t="shared" si="0"/>
        <v>0</v>
      </c>
      <c r="E50" s="35">
        <v>83</v>
      </c>
      <c r="F50" s="17">
        <f t="shared" si="1"/>
        <v>-28</v>
      </c>
      <c r="G50" s="35">
        <v>55</v>
      </c>
      <c r="H50" s="17">
        <f t="shared" si="2"/>
        <v>0</v>
      </c>
      <c r="I50" s="35">
        <v>55</v>
      </c>
    </row>
    <row r="51" spans="1:9" ht="20.25" customHeight="1">
      <c r="A51" s="20">
        <v>2010499</v>
      </c>
      <c r="B51" s="21" t="s">
        <v>148</v>
      </c>
      <c r="C51" s="35">
        <v>68</v>
      </c>
      <c r="D51" s="17">
        <f t="shared" si="0"/>
        <v>0</v>
      </c>
      <c r="E51" s="35">
        <v>68</v>
      </c>
      <c r="F51" s="17">
        <f t="shared" si="1"/>
        <v>-41</v>
      </c>
      <c r="G51" s="35">
        <v>27</v>
      </c>
      <c r="H51" s="17">
        <f t="shared" si="2"/>
        <v>0</v>
      </c>
      <c r="I51" s="35">
        <v>27</v>
      </c>
    </row>
    <row r="52" spans="1:9" ht="20.25" customHeight="1">
      <c r="A52" s="23">
        <v>20105</v>
      </c>
      <c r="B52" s="23" t="s">
        <v>149</v>
      </c>
      <c r="C52" s="34">
        <f>SUM(C53:C62)</f>
        <v>1031</v>
      </c>
      <c r="D52" s="11">
        <f t="shared" si="0"/>
        <v>0</v>
      </c>
      <c r="E52" s="34">
        <f>SUM(E53:E62)</f>
        <v>1031</v>
      </c>
      <c r="F52" s="11">
        <f t="shared" si="1"/>
        <v>-277</v>
      </c>
      <c r="G52" s="34">
        <f>SUM(G53:G62)</f>
        <v>754</v>
      </c>
      <c r="H52" s="11">
        <f t="shared" si="2"/>
        <v>0</v>
      </c>
      <c r="I52" s="34">
        <f>SUM(I53:I62)</f>
        <v>754</v>
      </c>
    </row>
    <row r="53" spans="1:9" ht="20.25" customHeight="1">
      <c r="A53" s="20">
        <v>2010501</v>
      </c>
      <c r="B53" s="21" t="s">
        <v>119</v>
      </c>
      <c r="C53" s="35">
        <v>261</v>
      </c>
      <c r="D53" s="17">
        <f t="shared" si="0"/>
        <v>0</v>
      </c>
      <c r="E53" s="35">
        <v>261</v>
      </c>
      <c r="F53" s="17">
        <f t="shared" si="1"/>
        <v>56</v>
      </c>
      <c r="G53" s="35">
        <v>317</v>
      </c>
      <c r="H53" s="17">
        <f t="shared" si="2"/>
        <v>0</v>
      </c>
      <c r="I53" s="35">
        <v>317</v>
      </c>
    </row>
    <row r="54" spans="1:9" ht="20.25" customHeight="1">
      <c r="A54" s="20">
        <v>2010502</v>
      </c>
      <c r="B54" s="21" t="s">
        <v>120</v>
      </c>
      <c r="C54" s="35">
        <v>34</v>
      </c>
      <c r="D54" s="17">
        <f t="shared" si="0"/>
        <v>0</v>
      </c>
      <c r="E54" s="35">
        <v>34</v>
      </c>
      <c r="F54" s="17">
        <f t="shared" si="1"/>
        <v>0</v>
      </c>
      <c r="G54" s="35">
        <v>34</v>
      </c>
      <c r="H54" s="17">
        <f t="shared" si="2"/>
        <v>0</v>
      </c>
      <c r="I54" s="35">
        <v>34</v>
      </c>
    </row>
    <row r="55" spans="1:9" ht="20.25" customHeight="1">
      <c r="A55" s="20">
        <v>2010503</v>
      </c>
      <c r="B55" s="21" t="s">
        <v>121</v>
      </c>
      <c r="C55" s="35">
        <v>18</v>
      </c>
      <c r="D55" s="17">
        <f t="shared" si="0"/>
        <v>0</v>
      </c>
      <c r="E55" s="35">
        <v>18</v>
      </c>
      <c r="F55" s="17">
        <f t="shared" si="1"/>
        <v>-18</v>
      </c>
      <c r="G55" s="35">
        <v>0</v>
      </c>
      <c r="H55" s="17">
        <f t="shared" si="2"/>
        <v>0</v>
      </c>
      <c r="I55" s="35">
        <v>0</v>
      </c>
    </row>
    <row r="56" spans="1:9" ht="20.25" hidden="1" customHeight="1">
      <c r="A56" s="20">
        <v>2010504</v>
      </c>
      <c r="B56" s="21" t="s">
        <v>150</v>
      </c>
      <c r="C56" s="35">
        <v>0</v>
      </c>
      <c r="D56" s="17">
        <f t="shared" si="0"/>
        <v>0</v>
      </c>
      <c r="E56" s="35">
        <v>0</v>
      </c>
      <c r="F56" s="17">
        <f t="shared" si="1"/>
        <v>0</v>
      </c>
      <c r="G56" s="35"/>
      <c r="H56" s="17">
        <f t="shared" si="2"/>
        <v>0</v>
      </c>
      <c r="I56" s="35"/>
    </row>
    <row r="57" spans="1:9" ht="20.25" customHeight="1">
      <c r="A57" s="20">
        <v>2010505</v>
      </c>
      <c r="B57" s="21" t="s">
        <v>151</v>
      </c>
      <c r="C57" s="35">
        <v>168</v>
      </c>
      <c r="D57" s="17">
        <f t="shared" si="0"/>
        <v>0</v>
      </c>
      <c r="E57" s="35">
        <v>168</v>
      </c>
      <c r="F57" s="17">
        <f t="shared" si="1"/>
        <v>-49</v>
      </c>
      <c r="G57" s="35">
        <v>119</v>
      </c>
      <c r="H57" s="17">
        <f t="shared" si="2"/>
        <v>0</v>
      </c>
      <c r="I57" s="35">
        <v>119</v>
      </c>
    </row>
    <row r="58" spans="1:9" ht="20.25" customHeight="1">
      <c r="A58" s="20">
        <v>2010506</v>
      </c>
      <c r="B58" s="21" t="s">
        <v>152</v>
      </c>
      <c r="C58" s="35">
        <v>90</v>
      </c>
      <c r="D58" s="17">
        <f t="shared" si="0"/>
        <v>0</v>
      </c>
      <c r="E58" s="35">
        <v>90</v>
      </c>
      <c r="F58" s="17">
        <f t="shared" si="1"/>
        <v>-28</v>
      </c>
      <c r="G58" s="35">
        <v>62</v>
      </c>
      <c r="H58" s="17">
        <f t="shared" si="2"/>
        <v>0</v>
      </c>
      <c r="I58" s="35">
        <v>62</v>
      </c>
    </row>
    <row r="59" spans="1:9" ht="21" customHeight="1">
      <c r="A59" s="20">
        <v>2010507</v>
      </c>
      <c r="B59" s="21" t="s">
        <v>153</v>
      </c>
      <c r="C59" s="35">
        <v>406</v>
      </c>
      <c r="D59" s="17">
        <f t="shared" si="0"/>
        <v>0</v>
      </c>
      <c r="E59" s="35">
        <v>406</v>
      </c>
      <c r="F59" s="17">
        <f t="shared" si="1"/>
        <v>-238</v>
      </c>
      <c r="G59" s="35">
        <v>168</v>
      </c>
      <c r="H59" s="17">
        <f t="shared" si="2"/>
        <v>0</v>
      </c>
      <c r="I59" s="35">
        <v>168</v>
      </c>
    </row>
    <row r="60" spans="1:9" ht="20.25" hidden="1" customHeight="1">
      <c r="A60" s="20">
        <v>2010508</v>
      </c>
      <c r="B60" s="21" t="s">
        <v>154</v>
      </c>
      <c r="C60" s="35">
        <v>0</v>
      </c>
      <c r="D60" s="17">
        <f t="shared" si="0"/>
        <v>0</v>
      </c>
      <c r="E60" s="35">
        <v>0</v>
      </c>
      <c r="F60" s="17">
        <f t="shared" si="1"/>
        <v>0</v>
      </c>
      <c r="G60" s="35"/>
      <c r="H60" s="17">
        <f t="shared" si="2"/>
        <v>0</v>
      </c>
      <c r="I60" s="35"/>
    </row>
    <row r="61" spans="1:9" ht="20.25" hidden="1" customHeight="1">
      <c r="A61" s="20">
        <v>2010550</v>
      </c>
      <c r="B61" s="21" t="s">
        <v>128</v>
      </c>
      <c r="C61" s="35">
        <v>0</v>
      </c>
      <c r="D61" s="17">
        <f t="shared" si="0"/>
        <v>0</v>
      </c>
      <c r="E61" s="35">
        <v>0</v>
      </c>
      <c r="F61" s="17">
        <f t="shared" si="1"/>
        <v>0</v>
      </c>
      <c r="G61" s="35"/>
      <c r="H61" s="17">
        <f t="shared" si="2"/>
        <v>0</v>
      </c>
      <c r="I61" s="35"/>
    </row>
    <row r="62" spans="1:9" ht="20.25" customHeight="1">
      <c r="A62" s="20">
        <v>2010599</v>
      </c>
      <c r="B62" s="21" t="s">
        <v>155</v>
      </c>
      <c r="C62" s="35">
        <v>54</v>
      </c>
      <c r="D62" s="17">
        <f t="shared" si="0"/>
        <v>0</v>
      </c>
      <c r="E62" s="35">
        <v>54</v>
      </c>
      <c r="F62" s="17">
        <f t="shared" si="1"/>
        <v>0</v>
      </c>
      <c r="G62" s="35">
        <v>54</v>
      </c>
      <c r="H62" s="17">
        <f t="shared" si="2"/>
        <v>0</v>
      </c>
      <c r="I62" s="35">
        <v>54</v>
      </c>
    </row>
    <row r="63" spans="1:9" ht="20.25" customHeight="1">
      <c r="A63" s="23">
        <v>20106</v>
      </c>
      <c r="B63" s="23" t="s">
        <v>156</v>
      </c>
      <c r="C63" s="34">
        <f>SUM(C64:C73)</f>
        <v>2814</v>
      </c>
      <c r="D63" s="11">
        <f t="shared" si="0"/>
        <v>0</v>
      </c>
      <c r="E63" s="34">
        <f>SUM(E64:E73)</f>
        <v>2814</v>
      </c>
      <c r="F63" s="11">
        <f t="shared" si="1"/>
        <v>0</v>
      </c>
      <c r="G63" s="34">
        <f>SUM(G64:G73)</f>
        <v>2814</v>
      </c>
      <c r="H63" s="11">
        <f t="shared" si="2"/>
        <v>0</v>
      </c>
      <c r="I63" s="34">
        <f>SUM(I64:I73)</f>
        <v>2814</v>
      </c>
    </row>
    <row r="64" spans="1:9" ht="20.25" customHeight="1">
      <c r="A64" s="20">
        <v>2010601</v>
      </c>
      <c r="B64" s="21" t="s">
        <v>119</v>
      </c>
      <c r="C64" s="35">
        <v>1235</v>
      </c>
      <c r="D64" s="17">
        <f t="shared" si="0"/>
        <v>0</v>
      </c>
      <c r="E64" s="35">
        <v>1235</v>
      </c>
      <c r="F64" s="17">
        <f t="shared" si="1"/>
        <v>61</v>
      </c>
      <c r="G64" s="35">
        <v>1296</v>
      </c>
      <c r="H64" s="17">
        <f t="shared" si="2"/>
        <v>0</v>
      </c>
      <c r="I64" s="35">
        <v>1296</v>
      </c>
    </row>
    <row r="65" spans="1:9" ht="20.25" customHeight="1">
      <c r="A65" s="20">
        <v>2010602</v>
      </c>
      <c r="B65" s="21" t="s">
        <v>120</v>
      </c>
      <c r="C65" s="35">
        <v>129</v>
      </c>
      <c r="D65" s="17">
        <f t="shared" si="0"/>
        <v>0</v>
      </c>
      <c r="E65" s="35">
        <v>129</v>
      </c>
      <c r="F65" s="17">
        <f t="shared" si="1"/>
        <v>0</v>
      </c>
      <c r="G65" s="35">
        <v>129</v>
      </c>
      <c r="H65" s="17">
        <f t="shared" si="2"/>
        <v>0</v>
      </c>
      <c r="I65" s="35">
        <v>129</v>
      </c>
    </row>
    <row r="66" spans="1:9" ht="20.25" customHeight="1">
      <c r="A66" s="20">
        <v>2010603</v>
      </c>
      <c r="B66" s="21" t="s">
        <v>121</v>
      </c>
      <c r="C66" s="35">
        <v>88</v>
      </c>
      <c r="D66" s="17">
        <f t="shared" si="0"/>
        <v>0</v>
      </c>
      <c r="E66" s="35">
        <v>88</v>
      </c>
      <c r="F66" s="17">
        <f t="shared" si="1"/>
        <v>-39</v>
      </c>
      <c r="G66" s="35">
        <v>49</v>
      </c>
      <c r="H66" s="17">
        <f t="shared" si="2"/>
        <v>0</v>
      </c>
      <c r="I66" s="35">
        <v>49</v>
      </c>
    </row>
    <row r="67" spans="1:9" ht="20.25" hidden="1" customHeight="1">
      <c r="A67" s="20">
        <v>2010604</v>
      </c>
      <c r="B67" s="21" t="s">
        <v>157</v>
      </c>
      <c r="C67" s="35">
        <v>0</v>
      </c>
      <c r="D67" s="17">
        <f t="shared" si="0"/>
        <v>0</v>
      </c>
      <c r="E67" s="35">
        <v>0</v>
      </c>
      <c r="F67" s="17">
        <f t="shared" si="1"/>
        <v>0</v>
      </c>
      <c r="G67" s="35"/>
      <c r="H67" s="17">
        <f t="shared" si="2"/>
        <v>0</v>
      </c>
      <c r="I67" s="35"/>
    </row>
    <row r="68" spans="1:9" ht="20.25" customHeight="1">
      <c r="A68" s="20">
        <v>2010605</v>
      </c>
      <c r="B68" s="21" t="s">
        <v>158</v>
      </c>
      <c r="C68" s="35">
        <v>34</v>
      </c>
      <c r="D68" s="17">
        <f t="shared" si="0"/>
        <v>0</v>
      </c>
      <c r="E68" s="35">
        <v>34</v>
      </c>
      <c r="F68" s="17">
        <f t="shared" si="1"/>
        <v>-20</v>
      </c>
      <c r="G68" s="35">
        <v>14</v>
      </c>
      <c r="H68" s="17">
        <f t="shared" si="2"/>
        <v>0</v>
      </c>
      <c r="I68" s="35">
        <v>14</v>
      </c>
    </row>
    <row r="69" spans="1:9" ht="20.25" customHeight="1">
      <c r="A69" s="20">
        <v>2010606</v>
      </c>
      <c r="B69" s="21" t="s">
        <v>159</v>
      </c>
      <c r="C69" s="35">
        <v>46</v>
      </c>
      <c r="D69" s="17">
        <f t="shared" si="0"/>
        <v>0</v>
      </c>
      <c r="E69" s="35">
        <v>46</v>
      </c>
      <c r="F69" s="17">
        <f t="shared" si="1"/>
        <v>-24</v>
      </c>
      <c r="G69" s="35">
        <v>22</v>
      </c>
      <c r="H69" s="17">
        <f t="shared" si="2"/>
        <v>0</v>
      </c>
      <c r="I69" s="35">
        <v>22</v>
      </c>
    </row>
    <row r="70" spans="1:9" ht="20.25" customHeight="1">
      <c r="A70" s="20">
        <v>2010607</v>
      </c>
      <c r="B70" s="21" t="s">
        <v>160</v>
      </c>
      <c r="C70" s="35">
        <v>114</v>
      </c>
      <c r="D70" s="17">
        <f t="shared" si="0"/>
        <v>0</v>
      </c>
      <c r="E70" s="35">
        <v>114</v>
      </c>
      <c r="F70" s="17">
        <f t="shared" si="1"/>
        <v>-71</v>
      </c>
      <c r="G70" s="35">
        <v>43</v>
      </c>
      <c r="H70" s="17">
        <f t="shared" si="2"/>
        <v>0</v>
      </c>
      <c r="I70" s="35">
        <v>43</v>
      </c>
    </row>
    <row r="71" spans="1:9" ht="20.25" hidden="1" customHeight="1">
      <c r="A71" s="20">
        <v>2010608</v>
      </c>
      <c r="B71" s="21" t="s">
        <v>161</v>
      </c>
      <c r="C71" s="35">
        <v>0</v>
      </c>
      <c r="D71" s="17">
        <f t="shared" si="0"/>
        <v>0</v>
      </c>
      <c r="E71" s="35">
        <v>0</v>
      </c>
      <c r="F71" s="17">
        <f t="shared" si="1"/>
        <v>0</v>
      </c>
      <c r="G71" s="35"/>
      <c r="H71" s="17">
        <f t="shared" si="2"/>
        <v>0</v>
      </c>
      <c r="I71" s="35"/>
    </row>
    <row r="72" spans="1:9" ht="20.25" customHeight="1">
      <c r="A72" s="20">
        <v>2010650</v>
      </c>
      <c r="B72" s="21" t="s">
        <v>128</v>
      </c>
      <c r="C72" s="35">
        <v>539</v>
      </c>
      <c r="D72" s="17">
        <f t="shared" ref="D72:D135" si="3">E72-C72</f>
        <v>0</v>
      </c>
      <c r="E72" s="35">
        <v>539</v>
      </c>
      <c r="F72" s="17">
        <f t="shared" ref="F72:F135" si="4">G72-E72</f>
        <v>57</v>
      </c>
      <c r="G72" s="35">
        <v>596</v>
      </c>
      <c r="H72" s="17">
        <f t="shared" ref="H72:H135" si="5">I72-G72</f>
        <v>0</v>
      </c>
      <c r="I72" s="35">
        <v>596</v>
      </c>
    </row>
    <row r="73" spans="1:9" ht="20.25" customHeight="1">
      <c r="A73" s="20">
        <v>2010699</v>
      </c>
      <c r="B73" s="21" t="s">
        <v>162</v>
      </c>
      <c r="C73" s="35">
        <v>629</v>
      </c>
      <c r="D73" s="17">
        <f t="shared" si="3"/>
        <v>0</v>
      </c>
      <c r="E73" s="35">
        <v>629</v>
      </c>
      <c r="F73" s="17">
        <f t="shared" si="4"/>
        <v>36</v>
      </c>
      <c r="G73" s="35">
        <v>665</v>
      </c>
      <c r="H73" s="17">
        <f t="shared" si="5"/>
        <v>0</v>
      </c>
      <c r="I73" s="35">
        <v>665</v>
      </c>
    </row>
    <row r="74" spans="1:9" ht="20.25" customHeight="1">
      <c r="A74" s="23">
        <v>20107</v>
      </c>
      <c r="B74" s="23" t="s">
        <v>163</v>
      </c>
      <c r="C74" s="34">
        <f>SUM(C75:C81)</f>
        <v>5780</v>
      </c>
      <c r="D74" s="11">
        <f t="shared" si="3"/>
        <v>0</v>
      </c>
      <c r="E74" s="34">
        <f>SUM(E75:E81)</f>
        <v>5780</v>
      </c>
      <c r="F74" s="11">
        <f t="shared" si="4"/>
        <v>1142</v>
      </c>
      <c r="G74" s="34">
        <f>SUM(G75:G81)</f>
        <v>6922</v>
      </c>
      <c r="H74" s="11">
        <f t="shared" si="5"/>
        <v>0</v>
      </c>
      <c r="I74" s="34">
        <f>SUM(I75:I81)</f>
        <v>6922</v>
      </c>
    </row>
    <row r="75" spans="1:9" ht="20.25" hidden="1" customHeight="1">
      <c r="A75" s="20">
        <v>2010701</v>
      </c>
      <c r="B75" s="21" t="s">
        <v>119</v>
      </c>
      <c r="C75" s="35"/>
      <c r="D75" s="17">
        <f t="shared" si="3"/>
        <v>0</v>
      </c>
      <c r="E75" s="35"/>
      <c r="F75" s="17">
        <f t="shared" si="4"/>
        <v>0</v>
      </c>
      <c r="G75" s="35"/>
      <c r="H75" s="17">
        <f t="shared" si="5"/>
        <v>0</v>
      </c>
      <c r="I75" s="35"/>
    </row>
    <row r="76" spans="1:9" ht="20.25" hidden="1" customHeight="1">
      <c r="A76" s="20">
        <v>2010702</v>
      </c>
      <c r="B76" s="21" t="s">
        <v>120</v>
      </c>
      <c r="C76" s="35"/>
      <c r="D76" s="17">
        <f t="shared" si="3"/>
        <v>0</v>
      </c>
      <c r="E76" s="35"/>
      <c r="F76" s="17">
        <f t="shared" si="4"/>
        <v>0</v>
      </c>
      <c r="G76" s="35"/>
      <c r="H76" s="17">
        <f t="shared" si="5"/>
        <v>0</v>
      </c>
      <c r="I76" s="35"/>
    </row>
    <row r="77" spans="1:9" ht="20.25" hidden="1" customHeight="1">
      <c r="A77" s="20">
        <v>2010703</v>
      </c>
      <c r="B77" s="21" t="s">
        <v>121</v>
      </c>
      <c r="C77" s="35"/>
      <c r="D77" s="17">
        <f t="shared" si="3"/>
        <v>0</v>
      </c>
      <c r="E77" s="35"/>
      <c r="F77" s="17">
        <f t="shared" si="4"/>
        <v>0</v>
      </c>
      <c r="G77" s="35"/>
      <c r="H77" s="17">
        <f t="shared" si="5"/>
        <v>0</v>
      </c>
      <c r="I77" s="35"/>
    </row>
    <row r="78" spans="1:9" ht="20.25" hidden="1" customHeight="1">
      <c r="A78" s="20">
        <v>2010709</v>
      </c>
      <c r="B78" s="21" t="s">
        <v>160</v>
      </c>
      <c r="C78" s="35"/>
      <c r="D78" s="17">
        <f t="shared" si="3"/>
        <v>0</v>
      </c>
      <c r="E78" s="35"/>
      <c r="F78" s="17">
        <f t="shared" si="4"/>
        <v>0</v>
      </c>
      <c r="G78" s="35"/>
      <c r="H78" s="17">
        <f t="shared" si="5"/>
        <v>0</v>
      </c>
      <c r="I78" s="35"/>
    </row>
    <row r="79" spans="1:9" ht="20.25" hidden="1" customHeight="1">
      <c r="A79" s="20">
        <v>2010710</v>
      </c>
      <c r="B79" s="21" t="s">
        <v>164</v>
      </c>
      <c r="C79" s="35"/>
      <c r="D79" s="17">
        <f t="shared" si="3"/>
        <v>0</v>
      </c>
      <c r="E79" s="35"/>
      <c r="F79" s="17">
        <f t="shared" si="4"/>
        <v>0</v>
      </c>
      <c r="G79" s="35"/>
      <c r="H79" s="17">
        <f t="shared" si="5"/>
        <v>0</v>
      </c>
      <c r="I79" s="35"/>
    </row>
    <row r="80" spans="1:9" ht="20.25" hidden="1" customHeight="1">
      <c r="A80" s="20">
        <v>2010750</v>
      </c>
      <c r="B80" s="21" t="s">
        <v>128</v>
      </c>
      <c r="C80" s="35"/>
      <c r="D80" s="17">
        <f t="shared" si="3"/>
        <v>0</v>
      </c>
      <c r="E80" s="35"/>
      <c r="F80" s="17">
        <f t="shared" si="4"/>
        <v>0</v>
      </c>
      <c r="G80" s="35"/>
      <c r="H80" s="17">
        <f t="shared" si="5"/>
        <v>0</v>
      </c>
      <c r="I80" s="35"/>
    </row>
    <row r="81" spans="1:9" ht="20.25" customHeight="1">
      <c r="A81" s="20">
        <v>2010799</v>
      </c>
      <c r="B81" s="21" t="s">
        <v>165</v>
      </c>
      <c r="C81" s="35">
        <v>5780</v>
      </c>
      <c r="D81" s="17">
        <f t="shared" si="3"/>
        <v>0</v>
      </c>
      <c r="E81" s="35">
        <v>5780</v>
      </c>
      <c r="F81" s="17">
        <f t="shared" si="4"/>
        <v>1142</v>
      </c>
      <c r="G81" s="35">
        <v>6922</v>
      </c>
      <c r="H81" s="17">
        <f t="shared" si="5"/>
        <v>0</v>
      </c>
      <c r="I81" s="35">
        <v>6922</v>
      </c>
    </row>
    <row r="82" spans="1:9" ht="20.25" customHeight="1">
      <c r="A82" s="23">
        <v>20108</v>
      </c>
      <c r="B82" s="23" t="s">
        <v>166</v>
      </c>
      <c r="C82" s="34">
        <f>SUM(C83:C90)</f>
        <v>707</v>
      </c>
      <c r="D82" s="11">
        <f t="shared" si="3"/>
        <v>0</v>
      </c>
      <c r="E82" s="34">
        <f>SUM(E83:E90)</f>
        <v>707</v>
      </c>
      <c r="F82" s="11">
        <f t="shared" si="4"/>
        <v>10</v>
      </c>
      <c r="G82" s="34">
        <f>SUM(G83:G90)</f>
        <v>717</v>
      </c>
      <c r="H82" s="11">
        <f t="shared" si="5"/>
        <v>0</v>
      </c>
      <c r="I82" s="34">
        <f>SUM(I83:I90)</f>
        <v>717</v>
      </c>
    </row>
    <row r="83" spans="1:9" ht="20.25" customHeight="1">
      <c r="A83" s="20">
        <v>2010801</v>
      </c>
      <c r="B83" s="21" t="s">
        <v>119</v>
      </c>
      <c r="C83" s="35">
        <v>385</v>
      </c>
      <c r="D83" s="17">
        <f t="shared" si="3"/>
        <v>0</v>
      </c>
      <c r="E83" s="35">
        <v>385</v>
      </c>
      <c r="F83" s="17">
        <f t="shared" si="4"/>
        <v>73</v>
      </c>
      <c r="G83" s="35">
        <v>458</v>
      </c>
      <c r="H83" s="17">
        <f t="shared" si="5"/>
        <v>0</v>
      </c>
      <c r="I83" s="35">
        <v>458</v>
      </c>
    </row>
    <row r="84" spans="1:9" ht="20.25" customHeight="1">
      <c r="A84" s="20">
        <v>2010802</v>
      </c>
      <c r="B84" s="21" t="s">
        <v>120</v>
      </c>
      <c r="C84" s="35">
        <v>62</v>
      </c>
      <c r="D84" s="17">
        <f t="shared" si="3"/>
        <v>0</v>
      </c>
      <c r="E84" s="35">
        <v>62</v>
      </c>
      <c r="F84" s="17">
        <f t="shared" si="4"/>
        <v>0</v>
      </c>
      <c r="G84" s="35">
        <v>62</v>
      </c>
      <c r="H84" s="17">
        <f t="shared" si="5"/>
        <v>0</v>
      </c>
      <c r="I84" s="35">
        <v>62</v>
      </c>
    </row>
    <row r="85" spans="1:9" ht="20.25" hidden="1" customHeight="1">
      <c r="A85" s="20">
        <v>2010803</v>
      </c>
      <c r="B85" s="21" t="s">
        <v>121</v>
      </c>
      <c r="C85" s="35">
        <v>0</v>
      </c>
      <c r="D85" s="17">
        <f t="shared" si="3"/>
        <v>0</v>
      </c>
      <c r="E85" s="35">
        <v>0</v>
      </c>
      <c r="F85" s="17">
        <f t="shared" si="4"/>
        <v>0</v>
      </c>
      <c r="G85" s="35"/>
      <c r="H85" s="17">
        <f t="shared" si="5"/>
        <v>0</v>
      </c>
      <c r="I85" s="35"/>
    </row>
    <row r="86" spans="1:9" ht="20.25" customHeight="1">
      <c r="A86" s="20">
        <v>2010804</v>
      </c>
      <c r="B86" s="21" t="s">
        <v>167</v>
      </c>
      <c r="C86" s="35">
        <v>90</v>
      </c>
      <c r="D86" s="17">
        <f t="shared" si="3"/>
        <v>0</v>
      </c>
      <c r="E86" s="35">
        <v>90</v>
      </c>
      <c r="F86" s="17">
        <f t="shared" si="4"/>
        <v>-35</v>
      </c>
      <c r="G86" s="35">
        <v>55</v>
      </c>
      <c r="H86" s="17">
        <f t="shared" si="5"/>
        <v>0</v>
      </c>
      <c r="I86" s="35">
        <v>55</v>
      </c>
    </row>
    <row r="87" spans="1:9" ht="20.25" hidden="1" customHeight="1">
      <c r="A87" s="20">
        <v>2010805</v>
      </c>
      <c r="B87" s="21" t="s">
        <v>168</v>
      </c>
      <c r="C87" s="35">
        <v>0</v>
      </c>
      <c r="D87" s="17">
        <f t="shared" si="3"/>
        <v>0</v>
      </c>
      <c r="E87" s="35">
        <v>0</v>
      </c>
      <c r="F87" s="17">
        <f t="shared" si="4"/>
        <v>0</v>
      </c>
      <c r="G87" s="35"/>
      <c r="H87" s="17">
        <f t="shared" si="5"/>
        <v>0</v>
      </c>
      <c r="I87" s="35"/>
    </row>
    <row r="88" spans="1:9" ht="20.25" customHeight="1">
      <c r="A88" s="20">
        <v>2010806</v>
      </c>
      <c r="B88" s="21" t="s">
        <v>160</v>
      </c>
      <c r="C88" s="35">
        <v>10</v>
      </c>
      <c r="D88" s="17">
        <f t="shared" si="3"/>
        <v>0</v>
      </c>
      <c r="E88" s="35">
        <v>10</v>
      </c>
      <c r="F88" s="17">
        <f t="shared" si="4"/>
        <v>-2</v>
      </c>
      <c r="G88" s="35">
        <v>8</v>
      </c>
      <c r="H88" s="17">
        <f t="shared" si="5"/>
        <v>0</v>
      </c>
      <c r="I88" s="35">
        <v>8</v>
      </c>
    </row>
    <row r="89" spans="1:9" ht="20.25" hidden="1" customHeight="1">
      <c r="A89" s="20">
        <v>2010850</v>
      </c>
      <c r="B89" s="21" t="s">
        <v>128</v>
      </c>
      <c r="C89" s="35">
        <v>0</v>
      </c>
      <c r="D89" s="17">
        <f t="shared" si="3"/>
        <v>0</v>
      </c>
      <c r="E89" s="35">
        <v>0</v>
      </c>
      <c r="F89" s="17">
        <f t="shared" si="4"/>
        <v>0</v>
      </c>
      <c r="G89" s="35"/>
      <c r="H89" s="17">
        <f t="shared" si="5"/>
        <v>0</v>
      </c>
      <c r="I89" s="35"/>
    </row>
    <row r="90" spans="1:9" ht="20.25" customHeight="1">
      <c r="A90" s="20">
        <v>2010899</v>
      </c>
      <c r="B90" s="21" t="s">
        <v>169</v>
      </c>
      <c r="C90" s="35">
        <v>160</v>
      </c>
      <c r="D90" s="17">
        <f t="shared" si="3"/>
        <v>0</v>
      </c>
      <c r="E90" s="35">
        <v>160</v>
      </c>
      <c r="F90" s="17">
        <f t="shared" si="4"/>
        <v>-26</v>
      </c>
      <c r="G90" s="35">
        <v>134</v>
      </c>
      <c r="H90" s="17">
        <f t="shared" si="5"/>
        <v>0</v>
      </c>
      <c r="I90" s="35">
        <v>134</v>
      </c>
    </row>
    <row r="91" spans="1:9" ht="20.25" customHeight="1">
      <c r="A91" s="23">
        <v>20109</v>
      </c>
      <c r="B91" s="23" t="s">
        <v>170</v>
      </c>
      <c r="C91" s="34">
        <f>SUM(C92:C103)</f>
        <v>374</v>
      </c>
      <c r="D91" s="11">
        <f t="shared" si="3"/>
        <v>0</v>
      </c>
      <c r="E91" s="34">
        <f>SUM(E92:E103)</f>
        <v>374</v>
      </c>
      <c r="F91" s="11">
        <f t="shared" si="4"/>
        <v>387</v>
      </c>
      <c r="G91" s="34">
        <f>SUM(G92:G103)</f>
        <v>761</v>
      </c>
      <c r="H91" s="11">
        <f t="shared" si="5"/>
        <v>0</v>
      </c>
      <c r="I91" s="34">
        <f>SUM(I92:I103)</f>
        <v>761</v>
      </c>
    </row>
    <row r="92" spans="1:9" ht="20.25" hidden="1" customHeight="1">
      <c r="A92" s="20">
        <v>2010901</v>
      </c>
      <c r="B92" s="21" t="s">
        <v>119</v>
      </c>
      <c r="C92" s="35"/>
      <c r="D92" s="17">
        <f t="shared" si="3"/>
        <v>0</v>
      </c>
      <c r="E92" s="35"/>
      <c r="F92" s="17">
        <f t="shared" si="4"/>
        <v>0</v>
      </c>
      <c r="G92" s="35"/>
      <c r="H92" s="17">
        <f t="shared" si="5"/>
        <v>0</v>
      </c>
      <c r="I92" s="35"/>
    </row>
    <row r="93" spans="1:9" ht="20.25" hidden="1" customHeight="1">
      <c r="A93" s="20">
        <v>2010902</v>
      </c>
      <c r="B93" s="21" t="s">
        <v>120</v>
      </c>
      <c r="C93" s="35"/>
      <c r="D93" s="17">
        <f t="shared" si="3"/>
        <v>0</v>
      </c>
      <c r="E93" s="35"/>
      <c r="F93" s="17">
        <f t="shared" si="4"/>
        <v>0</v>
      </c>
      <c r="G93" s="35"/>
      <c r="H93" s="17">
        <f t="shared" si="5"/>
        <v>0</v>
      </c>
      <c r="I93" s="35"/>
    </row>
    <row r="94" spans="1:9" ht="20.25" hidden="1" customHeight="1">
      <c r="A94" s="20">
        <v>2010903</v>
      </c>
      <c r="B94" s="21" t="s">
        <v>121</v>
      </c>
      <c r="C94" s="35"/>
      <c r="D94" s="17">
        <f t="shared" si="3"/>
        <v>0</v>
      </c>
      <c r="E94" s="35"/>
      <c r="F94" s="17">
        <f t="shared" si="4"/>
        <v>0</v>
      </c>
      <c r="G94" s="35"/>
      <c r="H94" s="17">
        <f t="shared" si="5"/>
        <v>0</v>
      </c>
      <c r="I94" s="35"/>
    </row>
    <row r="95" spans="1:9" ht="20.25" hidden="1" customHeight="1">
      <c r="A95" s="20">
        <v>2010905</v>
      </c>
      <c r="B95" s="21" t="s">
        <v>171</v>
      </c>
      <c r="C95" s="35"/>
      <c r="D95" s="17">
        <f t="shared" si="3"/>
        <v>0</v>
      </c>
      <c r="E95" s="35"/>
      <c r="F95" s="17">
        <f t="shared" si="4"/>
        <v>0</v>
      </c>
      <c r="G95" s="35"/>
      <c r="H95" s="17">
        <f t="shared" si="5"/>
        <v>0</v>
      </c>
      <c r="I95" s="35"/>
    </row>
    <row r="96" spans="1:9" ht="20.25" hidden="1" customHeight="1">
      <c r="A96" s="20">
        <v>2010907</v>
      </c>
      <c r="B96" s="21" t="s">
        <v>172</v>
      </c>
      <c r="C96" s="35"/>
      <c r="D96" s="17">
        <f t="shared" si="3"/>
        <v>0</v>
      </c>
      <c r="E96" s="35"/>
      <c r="F96" s="17">
        <f t="shared" si="4"/>
        <v>0</v>
      </c>
      <c r="G96" s="35"/>
      <c r="H96" s="17">
        <f t="shared" si="5"/>
        <v>0</v>
      </c>
      <c r="I96" s="35"/>
    </row>
    <row r="97" spans="1:9" ht="20.25" hidden="1" customHeight="1">
      <c r="A97" s="20">
        <v>2010908</v>
      </c>
      <c r="B97" s="21" t="s">
        <v>160</v>
      </c>
      <c r="C97" s="35"/>
      <c r="D97" s="17">
        <f t="shared" si="3"/>
        <v>0</v>
      </c>
      <c r="E97" s="35"/>
      <c r="F97" s="17">
        <f t="shared" si="4"/>
        <v>0</v>
      </c>
      <c r="G97" s="35"/>
      <c r="H97" s="17">
        <f t="shared" si="5"/>
        <v>0</v>
      </c>
      <c r="I97" s="35"/>
    </row>
    <row r="98" spans="1:9" ht="20.25" hidden="1" customHeight="1">
      <c r="A98" s="20">
        <v>2010909</v>
      </c>
      <c r="B98" s="21" t="s">
        <v>173</v>
      </c>
      <c r="C98" s="35"/>
      <c r="D98" s="17">
        <f t="shared" si="3"/>
        <v>0</v>
      </c>
      <c r="E98" s="35"/>
      <c r="F98" s="17">
        <f t="shared" si="4"/>
        <v>0</v>
      </c>
      <c r="G98" s="35"/>
      <c r="H98" s="17">
        <f t="shared" si="5"/>
        <v>0</v>
      </c>
      <c r="I98" s="35"/>
    </row>
    <row r="99" spans="1:9" ht="20.25" hidden="1" customHeight="1">
      <c r="A99" s="20">
        <v>2010910</v>
      </c>
      <c r="B99" s="21" t="s">
        <v>174</v>
      </c>
      <c r="C99" s="35"/>
      <c r="D99" s="17">
        <f t="shared" si="3"/>
        <v>0</v>
      </c>
      <c r="E99" s="35"/>
      <c r="F99" s="17">
        <f t="shared" si="4"/>
        <v>0</v>
      </c>
      <c r="G99" s="35"/>
      <c r="H99" s="17">
        <f t="shared" si="5"/>
        <v>0</v>
      </c>
      <c r="I99" s="35"/>
    </row>
    <row r="100" spans="1:9" ht="20.25" hidden="1" customHeight="1">
      <c r="A100" s="20">
        <v>2010911</v>
      </c>
      <c r="B100" s="21" t="s">
        <v>175</v>
      </c>
      <c r="C100" s="35"/>
      <c r="D100" s="17">
        <f t="shared" si="3"/>
        <v>0</v>
      </c>
      <c r="E100" s="35"/>
      <c r="F100" s="17">
        <f t="shared" si="4"/>
        <v>0</v>
      </c>
      <c r="G100" s="35"/>
      <c r="H100" s="17">
        <f t="shared" si="5"/>
        <v>0</v>
      </c>
      <c r="I100" s="35"/>
    </row>
    <row r="101" spans="1:9" ht="20.25" hidden="1" customHeight="1">
      <c r="A101" s="20">
        <v>2010912</v>
      </c>
      <c r="B101" s="21" t="s">
        <v>176</v>
      </c>
      <c r="C101" s="35"/>
      <c r="D101" s="17">
        <f t="shared" si="3"/>
        <v>0</v>
      </c>
      <c r="E101" s="35"/>
      <c r="F101" s="17">
        <f t="shared" si="4"/>
        <v>0</v>
      </c>
      <c r="G101" s="35"/>
      <c r="H101" s="17">
        <f t="shared" si="5"/>
        <v>0</v>
      </c>
      <c r="I101" s="35"/>
    </row>
    <row r="102" spans="1:9" ht="20.25" hidden="1" customHeight="1">
      <c r="A102" s="20">
        <v>2010950</v>
      </c>
      <c r="B102" s="21" t="s">
        <v>128</v>
      </c>
      <c r="C102" s="35"/>
      <c r="D102" s="17">
        <f t="shared" si="3"/>
        <v>0</v>
      </c>
      <c r="E102" s="35"/>
      <c r="F102" s="17">
        <f t="shared" si="4"/>
        <v>0</v>
      </c>
      <c r="G102" s="35"/>
      <c r="H102" s="17">
        <f t="shared" si="5"/>
        <v>0</v>
      </c>
      <c r="I102" s="35"/>
    </row>
    <row r="103" spans="1:9" ht="20.25" customHeight="1">
      <c r="A103" s="20">
        <v>2010999</v>
      </c>
      <c r="B103" s="21" t="s">
        <v>177</v>
      </c>
      <c r="C103" s="35">
        <v>374</v>
      </c>
      <c r="D103" s="17">
        <f t="shared" si="3"/>
        <v>0</v>
      </c>
      <c r="E103" s="35">
        <v>374</v>
      </c>
      <c r="F103" s="17">
        <f t="shared" si="4"/>
        <v>387</v>
      </c>
      <c r="G103" s="35">
        <v>761</v>
      </c>
      <c r="H103" s="17">
        <f t="shared" si="5"/>
        <v>0</v>
      </c>
      <c r="I103" s="35">
        <v>761</v>
      </c>
    </row>
    <row r="104" spans="1:9" ht="20.25" customHeight="1">
      <c r="A104" s="23">
        <v>20111</v>
      </c>
      <c r="B104" s="23" t="s">
        <v>178</v>
      </c>
      <c r="C104" s="34">
        <f>SUM(C105:C112)</f>
        <v>3354</v>
      </c>
      <c r="D104" s="11">
        <f t="shared" si="3"/>
        <v>0</v>
      </c>
      <c r="E104" s="34">
        <f>SUM(E105:E112)</f>
        <v>3354</v>
      </c>
      <c r="F104" s="11">
        <f t="shared" si="4"/>
        <v>-130</v>
      </c>
      <c r="G104" s="34">
        <f>SUM(G105:G112)</f>
        <v>3224</v>
      </c>
      <c r="H104" s="11">
        <f t="shared" si="5"/>
        <v>0</v>
      </c>
      <c r="I104" s="34">
        <f>SUM(I105:I112)</f>
        <v>3224</v>
      </c>
    </row>
    <row r="105" spans="1:9" ht="20.25" customHeight="1">
      <c r="A105" s="20">
        <v>2011101</v>
      </c>
      <c r="B105" s="21" t="s">
        <v>119</v>
      </c>
      <c r="C105" s="35">
        <v>1544</v>
      </c>
      <c r="D105" s="17">
        <f t="shared" si="3"/>
        <v>0</v>
      </c>
      <c r="E105" s="35">
        <v>1544</v>
      </c>
      <c r="F105" s="17">
        <f t="shared" si="4"/>
        <v>297</v>
      </c>
      <c r="G105" s="35">
        <v>1841</v>
      </c>
      <c r="H105" s="17">
        <f t="shared" si="5"/>
        <v>0</v>
      </c>
      <c r="I105" s="35">
        <v>1841</v>
      </c>
    </row>
    <row r="106" spans="1:9" ht="20.25" customHeight="1">
      <c r="A106" s="20">
        <v>2011102</v>
      </c>
      <c r="B106" s="21" t="s">
        <v>120</v>
      </c>
      <c r="C106" s="35">
        <v>511</v>
      </c>
      <c r="D106" s="17">
        <f t="shared" si="3"/>
        <v>0</v>
      </c>
      <c r="E106" s="35">
        <v>511</v>
      </c>
      <c r="F106" s="17">
        <f t="shared" si="4"/>
        <v>-32</v>
      </c>
      <c r="G106" s="35">
        <v>479</v>
      </c>
      <c r="H106" s="17">
        <f t="shared" si="5"/>
        <v>0</v>
      </c>
      <c r="I106" s="35">
        <v>479</v>
      </c>
    </row>
    <row r="107" spans="1:9" ht="20.25" hidden="1" customHeight="1">
      <c r="A107" s="20">
        <v>2011103</v>
      </c>
      <c r="B107" s="21" t="s">
        <v>121</v>
      </c>
      <c r="C107" s="35">
        <v>0</v>
      </c>
      <c r="D107" s="17">
        <f t="shared" si="3"/>
        <v>0</v>
      </c>
      <c r="E107" s="35">
        <v>0</v>
      </c>
      <c r="F107" s="17">
        <f t="shared" si="4"/>
        <v>0</v>
      </c>
      <c r="G107" s="35"/>
      <c r="H107" s="17">
        <f t="shared" si="5"/>
        <v>0</v>
      </c>
      <c r="I107" s="35"/>
    </row>
    <row r="108" spans="1:9" ht="20.25" customHeight="1">
      <c r="A108" s="20">
        <v>2011104</v>
      </c>
      <c r="B108" s="21" t="s">
        <v>179</v>
      </c>
      <c r="C108" s="35">
        <v>315</v>
      </c>
      <c r="D108" s="17">
        <f t="shared" si="3"/>
        <v>0</v>
      </c>
      <c r="E108" s="35">
        <v>315</v>
      </c>
      <c r="F108" s="17">
        <f t="shared" si="4"/>
        <v>-38</v>
      </c>
      <c r="G108" s="35">
        <v>277</v>
      </c>
      <c r="H108" s="17">
        <f t="shared" si="5"/>
        <v>0</v>
      </c>
      <c r="I108" s="35">
        <v>277</v>
      </c>
    </row>
    <row r="109" spans="1:9" ht="20.25" customHeight="1">
      <c r="A109" s="20">
        <v>2011105</v>
      </c>
      <c r="B109" s="21" t="s">
        <v>180</v>
      </c>
      <c r="C109" s="35">
        <v>50</v>
      </c>
      <c r="D109" s="17">
        <f t="shared" si="3"/>
        <v>0</v>
      </c>
      <c r="E109" s="35">
        <v>50</v>
      </c>
      <c r="F109" s="17">
        <f t="shared" si="4"/>
        <v>-21</v>
      </c>
      <c r="G109" s="35">
        <v>29</v>
      </c>
      <c r="H109" s="17">
        <f t="shared" si="5"/>
        <v>0</v>
      </c>
      <c r="I109" s="35">
        <v>29</v>
      </c>
    </row>
    <row r="110" spans="1:9" ht="20.25" customHeight="1">
      <c r="A110" s="20">
        <v>2011106</v>
      </c>
      <c r="B110" s="21" t="s">
        <v>181</v>
      </c>
      <c r="C110" s="35">
        <v>280</v>
      </c>
      <c r="D110" s="17">
        <f t="shared" si="3"/>
        <v>0</v>
      </c>
      <c r="E110" s="35">
        <v>280</v>
      </c>
      <c r="F110" s="17">
        <f t="shared" si="4"/>
        <v>-134</v>
      </c>
      <c r="G110" s="35">
        <v>146</v>
      </c>
      <c r="H110" s="17">
        <f t="shared" si="5"/>
        <v>0</v>
      </c>
      <c r="I110" s="35">
        <v>146</v>
      </c>
    </row>
    <row r="111" spans="1:9" ht="20.25" hidden="1" customHeight="1">
      <c r="A111" s="20">
        <v>2011150</v>
      </c>
      <c r="B111" s="21" t="s">
        <v>128</v>
      </c>
      <c r="C111" s="35">
        <v>0</v>
      </c>
      <c r="D111" s="17">
        <f t="shared" si="3"/>
        <v>0</v>
      </c>
      <c r="E111" s="35">
        <v>0</v>
      </c>
      <c r="F111" s="17">
        <f t="shared" si="4"/>
        <v>0</v>
      </c>
      <c r="G111" s="35"/>
      <c r="H111" s="17">
        <f t="shared" si="5"/>
        <v>0</v>
      </c>
      <c r="I111" s="35"/>
    </row>
    <row r="112" spans="1:9" ht="20.25" customHeight="1">
      <c r="A112" s="20">
        <v>2011199</v>
      </c>
      <c r="B112" s="21" t="s">
        <v>182</v>
      </c>
      <c r="C112" s="35">
        <v>654</v>
      </c>
      <c r="D112" s="17">
        <f t="shared" si="3"/>
        <v>0</v>
      </c>
      <c r="E112" s="35">
        <v>654</v>
      </c>
      <c r="F112" s="17">
        <f t="shared" si="4"/>
        <v>-202</v>
      </c>
      <c r="G112" s="35">
        <v>452</v>
      </c>
      <c r="H112" s="17">
        <f t="shared" si="5"/>
        <v>0</v>
      </c>
      <c r="I112" s="35">
        <v>452</v>
      </c>
    </row>
    <row r="113" spans="1:9" ht="20.25" customHeight="1">
      <c r="A113" s="23">
        <v>20113</v>
      </c>
      <c r="B113" s="23" t="s">
        <v>183</v>
      </c>
      <c r="C113" s="34">
        <f>SUM(C114:C123)</f>
        <v>509</v>
      </c>
      <c r="D113" s="11">
        <f t="shared" si="3"/>
        <v>0</v>
      </c>
      <c r="E113" s="34">
        <f>SUM(E114:E123)</f>
        <v>509</v>
      </c>
      <c r="F113" s="11">
        <f t="shared" si="4"/>
        <v>-182</v>
      </c>
      <c r="G113" s="34">
        <f>SUM(G114:G123)</f>
        <v>327</v>
      </c>
      <c r="H113" s="11">
        <f t="shared" si="5"/>
        <v>0</v>
      </c>
      <c r="I113" s="34">
        <f>SUM(I114:I123)</f>
        <v>327</v>
      </c>
    </row>
    <row r="114" spans="1:9" ht="20.25" customHeight="1">
      <c r="A114" s="20">
        <v>2011301</v>
      </c>
      <c r="B114" s="21" t="s">
        <v>119</v>
      </c>
      <c r="C114" s="35">
        <v>48</v>
      </c>
      <c r="D114" s="17">
        <f t="shared" si="3"/>
        <v>0</v>
      </c>
      <c r="E114" s="35">
        <v>48</v>
      </c>
      <c r="F114" s="17">
        <f t="shared" si="4"/>
        <v>-48</v>
      </c>
      <c r="G114" s="35">
        <v>0</v>
      </c>
      <c r="H114" s="17">
        <f t="shared" si="5"/>
        <v>0</v>
      </c>
      <c r="I114" s="35">
        <v>0</v>
      </c>
    </row>
    <row r="115" spans="1:9" ht="20.25" hidden="1" customHeight="1">
      <c r="A115" s="20">
        <v>2011302</v>
      </c>
      <c r="B115" s="21" t="s">
        <v>120</v>
      </c>
      <c r="C115" s="35">
        <v>0</v>
      </c>
      <c r="D115" s="17">
        <f t="shared" si="3"/>
        <v>0</v>
      </c>
      <c r="E115" s="35">
        <v>0</v>
      </c>
      <c r="F115" s="17">
        <f t="shared" si="4"/>
        <v>0</v>
      </c>
      <c r="G115" s="35"/>
      <c r="H115" s="17">
        <f t="shared" si="5"/>
        <v>0</v>
      </c>
      <c r="I115" s="35"/>
    </row>
    <row r="116" spans="1:9" ht="20.25" hidden="1" customHeight="1">
      <c r="A116" s="20">
        <v>2011303</v>
      </c>
      <c r="B116" s="21" t="s">
        <v>121</v>
      </c>
      <c r="C116" s="35">
        <v>0</v>
      </c>
      <c r="D116" s="17">
        <f t="shared" si="3"/>
        <v>0</v>
      </c>
      <c r="E116" s="35">
        <v>0</v>
      </c>
      <c r="F116" s="17">
        <f t="shared" si="4"/>
        <v>0</v>
      </c>
      <c r="G116" s="35"/>
      <c r="H116" s="17">
        <f t="shared" si="5"/>
        <v>0</v>
      </c>
      <c r="I116" s="35"/>
    </row>
    <row r="117" spans="1:9" ht="20.25" hidden="1" customHeight="1">
      <c r="A117" s="20">
        <v>2011304</v>
      </c>
      <c r="B117" s="21" t="s">
        <v>184</v>
      </c>
      <c r="C117" s="35">
        <v>0</v>
      </c>
      <c r="D117" s="17">
        <f t="shared" si="3"/>
        <v>0</v>
      </c>
      <c r="E117" s="35">
        <v>0</v>
      </c>
      <c r="F117" s="17">
        <f t="shared" si="4"/>
        <v>0</v>
      </c>
      <c r="G117" s="35"/>
      <c r="H117" s="17">
        <f t="shared" si="5"/>
        <v>0</v>
      </c>
      <c r="I117" s="35"/>
    </row>
    <row r="118" spans="1:9" ht="20.25" hidden="1" customHeight="1">
      <c r="A118" s="20">
        <v>2011305</v>
      </c>
      <c r="B118" s="21" t="s">
        <v>185</v>
      </c>
      <c r="C118" s="35">
        <v>0</v>
      </c>
      <c r="D118" s="17">
        <f t="shared" si="3"/>
        <v>0</v>
      </c>
      <c r="E118" s="35">
        <v>0</v>
      </c>
      <c r="F118" s="17">
        <f t="shared" si="4"/>
        <v>0</v>
      </c>
      <c r="G118" s="35"/>
      <c r="H118" s="17">
        <f t="shared" si="5"/>
        <v>0</v>
      </c>
      <c r="I118" s="35"/>
    </row>
    <row r="119" spans="1:9" ht="20.25" hidden="1" customHeight="1">
      <c r="A119" s="20">
        <v>2011306</v>
      </c>
      <c r="B119" s="21" t="s">
        <v>186</v>
      </c>
      <c r="C119" s="35">
        <v>0</v>
      </c>
      <c r="D119" s="17">
        <f t="shared" si="3"/>
        <v>0</v>
      </c>
      <c r="E119" s="35">
        <v>0</v>
      </c>
      <c r="F119" s="17">
        <f t="shared" si="4"/>
        <v>0</v>
      </c>
      <c r="G119" s="35"/>
      <c r="H119" s="17">
        <f t="shared" si="5"/>
        <v>0</v>
      </c>
      <c r="I119" s="35"/>
    </row>
    <row r="120" spans="1:9" ht="20.25" customHeight="1">
      <c r="A120" s="20">
        <v>2011307</v>
      </c>
      <c r="B120" s="21" t="s">
        <v>187</v>
      </c>
      <c r="C120" s="35">
        <v>237</v>
      </c>
      <c r="D120" s="17">
        <f t="shared" si="3"/>
        <v>0</v>
      </c>
      <c r="E120" s="35">
        <v>237</v>
      </c>
      <c r="F120" s="17">
        <f t="shared" si="4"/>
        <v>-119</v>
      </c>
      <c r="G120" s="35">
        <v>118</v>
      </c>
      <c r="H120" s="17">
        <f t="shared" si="5"/>
        <v>0</v>
      </c>
      <c r="I120" s="35">
        <v>118</v>
      </c>
    </row>
    <row r="121" spans="1:9" ht="20.25" customHeight="1">
      <c r="A121" s="20">
        <v>2011308</v>
      </c>
      <c r="B121" s="21" t="s">
        <v>188</v>
      </c>
      <c r="C121" s="35">
        <v>158</v>
      </c>
      <c r="D121" s="17">
        <f t="shared" si="3"/>
        <v>0</v>
      </c>
      <c r="E121" s="35">
        <v>158</v>
      </c>
      <c r="F121" s="17">
        <f t="shared" si="4"/>
        <v>-46</v>
      </c>
      <c r="G121" s="35">
        <v>112</v>
      </c>
      <c r="H121" s="17">
        <f t="shared" si="5"/>
        <v>0</v>
      </c>
      <c r="I121" s="35">
        <v>112</v>
      </c>
    </row>
    <row r="122" spans="1:9" ht="20.25" customHeight="1">
      <c r="A122" s="20">
        <v>2011350</v>
      </c>
      <c r="B122" s="21" t="s">
        <v>128</v>
      </c>
      <c r="C122" s="35">
        <v>66</v>
      </c>
      <c r="D122" s="17">
        <f t="shared" si="3"/>
        <v>0</v>
      </c>
      <c r="E122" s="35">
        <v>66</v>
      </c>
      <c r="F122" s="17">
        <f t="shared" si="4"/>
        <v>23</v>
      </c>
      <c r="G122" s="35">
        <v>89</v>
      </c>
      <c r="H122" s="17">
        <f t="shared" si="5"/>
        <v>0</v>
      </c>
      <c r="I122" s="35">
        <v>89</v>
      </c>
    </row>
    <row r="123" spans="1:9" ht="20.25" customHeight="1">
      <c r="A123" s="20">
        <v>2011399</v>
      </c>
      <c r="B123" s="21" t="s">
        <v>189</v>
      </c>
      <c r="C123" s="35">
        <v>0</v>
      </c>
      <c r="D123" s="17">
        <f t="shared" si="3"/>
        <v>0</v>
      </c>
      <c r="E123" s="35">
        <v>0</v>
      </c>
      <c r="F123" s="17">
        <f t="shared" si="4"/>
        <v>8</v>
      </c>
      <c r="G123" s="35">
        <v>8</v>
      </c>
      <c r="H123" s="17">
        <f t="shared" si="5"/>
        <v>0</v>
      </c>
      <c r="I123" s="35">
        <v>8</v>
      </c>
    </row>
    <row r="124" spans="1:9" ht="20.25" customHeight="1">
      <c r="A124" s="23">
        <v>20114</v>
      </c>
      <c r="B124" s="23" t="s">
        <v>190</v>
      </c>
      <c r="C124" s="34">
        <f>SUM(C125:C135)</f>
        <v>204</v>
      </c>
      <c r="D124" s="11">
        <f t="shared" si="3"/>
        <v>0</v>
      </c>
      <c r="E124" s="34">
        <f>SUM(E125:E135)</f>
        <v>204</v>
      </c>
      <c r="F124" s="11">
        <f t="shared" si="4"/>
        <v>133</v>
      </c>
      <c r="G124" s="34">
        <f>SUM(G125:G135)</f>
        <v>337</v>
      </c>
      <c r="H124" s="11">
        <f t="shared" si="5"/>
        <v>0</v>
      </c>
      <c r="I124" s="34">
        <f>SUM(I125:I135)</f>
        <v>337</v>
      </c>
    </row>
    <row r="125" spans="1:9" ht="20.25" hidden="1" customHeight="1">
      <c r="A125" s="20">
        <v>2011401</v>
      </c>
      <c r="B125" s="21" t="s">
        <v>119</v>
      </c>
      <c r="C125" s="35"/>
      <c r="D125" s="17">
        <f t="shared" si="3"/>
        <v>0</v>
      </c>
      <c r="E125" s="35"/>
      <c r="F125" s="17">
        <f t="shared" si="4"/>
        <v>0</v>
      </c>
      <c r="G125" s="35"/>
      <c r="H125" s="17">
        <f t="shared" si="5"/>
        <v>0</v>
      </c>
      <c r="I125" s="35"/>
    </row>
    <row r="126" spans="1:9" ht="20.25" hidden="1" customHeight="1">
      <c r="A126" s="20">
        <v>2011402</v>
      </c>
      <c r="B126" s="21" t="s">
        <v>120</v>
      </c>
      <c r="C126" s="35"/>
      <c r="D126" s="17">
        <f t="shared" si="3"/>
        <v>0</v>
      </c>
      <c r="E126" s="35"/>
      <c r="F126" s="17">
        <f t="shared" si="4"/>
        <v>0</v>
      </c>
      <c r="G126" s="35"/>
      <c r="H126" s="17">
        <f t="shared" si="5"/>
        <v>0</v>
      </c>
      <c r="I126" s="35"/>
    </row>
    <row r="127" spans="1:9" ht="20.25" hidden="1" customHeight="1">
      <c r="A127" s="20">
        <v>2011403</v>
      </c>
      <c r="B127" s="21" t="s">
        <v>121</v>
      </c>
      <c r="C127" s="35"/>
      <c r="D127" s="17">
        <f t="shared" si="3"/>
        <v>0</v>
      </c>
      <c r="E127" s="35"/>
      <c r="F127" s="17">
        <f t="shared" si="4"/>
        <v>0</v>
      </c>
      <c r="G127" s="35"/>
      <c r="H127" s="17">
        <f t="shared" si="5"/>
        <v>0</v>
      </c>
      <c r="I127" s="35"/>
    </row>
    <row r="128" spans="1:9" ht="20.25" hidden="1" customHeight="1">
      <c r="A128" s="20">
        <v>2011404</v>
      </c>
      <c r="B128" s="21" t="s">
        <v>191</v>
      </c>
      <c r="C128" s="35"/>
      <c r="D128" s="17">
        <f t="shared" si="3"/>
        <v>0</v>
      </c>
      <c r="E128" s="35"/>
      <c r="F128" s="17">
        <f t="shared" si="4"/>
        <v>0</v>
      </c>
      <c r="G128" s="35"/>
      <c r="H128" s="17">
        <f t="shared" si="5"/>
        <v>0</v>
      </c>
      <c r="I128" s="35"/>
    </row>
    <row r="129" spans="1:9" ht="20.25" hidden="1" customHeight="1">
      <c r="A129" s="20">
        <v>2011405</v>
      </c>
      <c r="B129" s="21" t="s">
        <v>192</v>
      </c>
      <c r="C129" s="35"/>
      <c r="D129" s="17">
        <f t="shared" si="3"/>
        <v>0</v>
      </c>
      <c r="E129" s="35"/>
      <c r="F129" s="17">
        <f t="shared" si="4"/>
        <v>0</v>
      </c>
      <c r="G129" s="35"/>
      <c r="H129" s="17">
        <f t="shared" si="5"/>
        <v>0</v>
      </c>
      <c r="I129" s="35"/>
    </row>
    <row r="130" spans="1:9" ht="20.25" hidden="1" customHeight="1">
      <c r="A130" s="20">
        <v>2011408</v>
      </c>
      <c r="B130" s="21" t="s">
        <v>193</v>
      </c>
      <c r="C130" s="35"/>
      <c r="D130" s="17">
        <f t="shared" si="3"/>
        <v>0</v>
      </c>
      <c r="E130" s="35"/>
      <c r="F130" s="17">
        <f t="shared" si="4"/>
        <v>0</v>
      </c>
      <c r="G130" s="35"/>
      <c r="H130" s="17">
        <f t="shared" si="5"/>
        <v>0</v>
      </c>
      <c r="I130" s="35"/>
    </row>
    <row r="131" spans="1:9" ht="20.25" customHeight="1">
      <c r="A131" s="20">
        <v>2011409</v>
      </c>
      <c r="B131" s="21" t="s">
        <v>194</v>
      </c>
      <c r="C131" s="35">
        <v>0</v>
      </c>
      <c r="D131" s="17">
        <f t="shared" si="3"/>
        <v>0</v>
      </c>
      <c r="E131" s="35">
        <v>0</v>
      </c>
      <c r="F131" s="17">
        <f t="shared" si="4"/>
        <v>33</v>
      </c>
      <c r="G131" s="35">
        <v>33</v>
      </c>
      <c r="H131" s="17">
        <f t="shared" si="5"/>
        <v>0</v>
      </c>
      <c r="I131" s="35">
        <v>33</v>
      </c>
    </row>
    <row r="132" spans="1:9" ht="20.25" hidden="1" customHeight="1">
      <c r="A132" s="20">
        <v>2011410</v>
      </c>
      <c r="B132" s="21" t="s">
        <v>195</v>
      </c>
      <c r="C132" s="35"/>
      <c r="D132" s="17">
        <f t="shared" si="3"/>
        <v>0</v>
      </c>
      <c r="E132" s="35"/>
      <c r="F132" s="17">
        <f t="shared" si="4"/>
        <v>0</v>
      </c>
      <c r="G132" s="35"/>
      <c r="H132" s="17">
        <f t="shared" si="5"/>
        <v>0</v>
      </c>
      <c r="I132" s="35"/>
    </row>
    <row r="133" spans="1:9" ht="20.25" hidden="1" customHeight="1">
      <c r="A133" s="20">
        <v>2011411</v>
      </c>
      <c r="B133" s="21" t="s">
        <v>196</v>
      </c>
      <c r="C133" s="35"/>
      <c r="D133" s="17">
        <f t="shared" si="3"/>
        <v>0</v>
      </c>
      <c r="E133" s="35"/>
      <c r="F133" s="17">
        <f t="shared" si="4"/>
        <v>0</v>
      </c>
      <c r="G133" s="35"/>
      <c r="H133" s="17">
        <f t="shared" si="5"/>
        <v>0</v>
      </c>
      <c r="I133" s="35"/>
    </row>
    <row r="134" spans="1:9" ht="20.25" hidden="1" customHeight="1">
      <c r="A134" s="20">
        <v>2011450</v>
      </c>
      <c r="B134" s="21" t="s">
        <v>128</v>
      </c>
      <c r="C134" s="35"/>
      <c r="D134" s="17">
        <f t="shared" si="3"/>
        <v>0</v>
      </c>
      <c r="E134" s="35"/>
      <c r="F134" s="17">
        <f t="shared" si="4"/>
        <v>0</v>
      </c>
      <c r="G134" s="35"/>
      <c r="H134" s="17">
        <f t="shared" si="5"/>
        <v>0</v>
      </c>
      <c r="I134" s="35"/>
    </row>
    <row r="135" spans="1:9" ht="20.25" customHeight="1">
      <c r="A135" s="20">
        <v>2011499</v>
      </c>
      <c r="B135" s="21" t="s">
        <v>197</v>
      </c>
      <c r="C135" s="35">
        <v>204</v>
      </c>
      <c r="D135" s="17">
        <f t="shared" si="3"/>
        <v>0</v>
      </c>
      <c r="E135" s="35">
        <v>204</v>
      </c>
      <c r="F135" s="17">
        <f t="shared" si="4"/>
        <v>100</v>
      </c>
      <c r="G135" s="35">
        <v>304</v>
      </c>
      <c r="H135" s="17">
        <f t="shared" si="5"/>
        <v>0</v>
      </c>
      <c r="I135" s="35">
        <v>304</v>
      </c>
    </row>
    <row r="136" spans="1:9" ht="20.25" hidden="1" customHeight="1">
      <c r="A136" s="23">
        <v>20123</v>
      </c>
      <c r="B136" s="23" t="s">
        <v>198</v>
      </c>
      <c r="C136" s="34">
        <f>SUM(C137:C142)</f>
        <v>0</v>
      </c>
      <c r="D136" s="11">
        <f t="shared" ref="D136:D199" si="6">E136-C136</f>
        <v>0</v>
      </c>
      <c r="E136" s="34">
        <f>SUM(E137:E142)</f>
        <v>0</v>
      </c>
      <c r="F136" s="11">
        <f t="shared" ref="F136:F199" si="7">G136-E136</f>
        <v>0</v>
      </c>
      <c r="G136" s="34">
        <f>SUM(G137:G142)</f>
        <v>0</v>
      </c>
      <c r="H136" s="11">
        <f t="shared" ref="H136:H199" si="8">I136-G136</f>
        <v>0</v>
      </c>
      <c r="I136" s="34">
        <f>SUM(I137:I142)</f>
        <v>0</v>
      </c>
    </row>
    <row r="137" spans="1:9" ht="20.25" hidden="1" customHeight="1">
      <c r="A137" s="20">
        <v>2012301</v>
      </c>
      <c r="B137" s="21" t="s">
        <v>119</v>
      </c>
      <c r="C137" s="35"/>
      <c r="D137" s="17">
        <f t="shared" si="6"/>
        <v>0</v>
      </c>
      <c r="E137" s="35"/>
      <c r="F137" s="17">
        <f t="shared" si="7"/>
        <v>0</v>
      </c>
      <c r="G137" s="35"/>
      <c r="H137" s="17">
        <f t="shared" si="8"/>
        <v>0</v>
      </c>
      <c r="I137" s="35"/>
    </row>
    <row r="138" spans="1:9" ht="20.25" hidden="1" customHeight="1">
      <c r="A138" s="20">
        <v>2012302</v>
      </c>
      <c r="B138" s="21" t="s">
        <v>120</v>
      </c>
      <c r="C138" s="35"/>
      <c r="D138" s="17">
        <f t="shared" si="6"/>
        <v>0</v>
      </c>
      <c r="E138" s="35"/>
      <c r="F138" s="17">
        <f t="shared" si="7"/>
        <v>0</v>
      </c>
      <c r="G138" s="35"/>
      <c r="H138" s="17">
        <f t="shared" si="8"/>
        <v>0</v>
      </c>
      <c r="I138" s="35"/>
    </row>
    <row r="139" spans="1:9" ht="20.25" hidden="1" customHeight="1">
      <c r="A139" s="20">
        <v>2012303</v>
      </c>
      <c r="B139" s="21" t="s">
        <v>121</v>
      </c>
      <c r="C139" s="35"/>
      <c r="D139" s="17">
        <f t="shared" si="6"/>
        <v>0</v>
      </c>
      <c r="E139" s="35"/>
      <c r="F139" s="17">
        <f t="shared" si="7"/>
        <v>0</v>
      </c>
      <c r="G139" s="35"/>
      <c r="H139" s="17">
        <f t="shared" si="8"/>
        <v>0</v>
      </c>
      <c r="I139" s="35"/>
    </row>
    <row r="140" spans="1:9" ht="20.25" hidden="1" customHeight="1">
      <c r="A140" s="20">
        <v>2012304</v>
      </c>
      <c r="B140" s="21" t="s">
        <v>199</v>
      </c>
      <c r="C140" s="35"/>
      <c r="D140" s="17">
        <f t="shared" si="6"/>
        <v>0</v>
      </c>
      <c r="E140" s="35"/>
      <c r="F140" s="17">
        <f t="shared" si="7"/>
        <v>0</v>
      </c>
      <c r="G140" s="35"/>
      <c r="H140" s="17">
        <f t="shared" si="8"/>
        <v>0</v>
      </c>
      <c r="I140" s="35"/>
    </row>
    <row r="141" spans="1:9" ht="20.25" hidden="1" customHeight="1">
      <c r="A141" s="20">
        <v>2012350</v>
      </c>
      <c r="B141" s="21" t="s">
        <v>128</v>
      </c>
      <c r="C141" s="35"/>
      <c r="D141" s="17">
        <f t="shared" si="6"/>
        <v>0</v>
      </c>
      <c r="E141" s="35"/>
      <c r="F141" s="17">
        <f t="shared" si="7"/>
        <v>0</v>
      </c>
      <c r="G141" s="35"/>
      <c r="H141" s="17">
        <f t="shared" si="8"/>
        <v>0</v>
      </c>
      <c r="I141" s="35"/>
    </row>
    <row r="142" spans="1:9" ht="20.25" hidden="1" customHeight="1">
      <c r="A142" s="20">
        <v>2012399</v>
      </c>
      <c r="B142" s="21" t="s">
        <v>200</v>
      </c>
      <c r="C142" s="35"/>
      <c r="D142" s="17">
        <f t="shared" si="6"/>
        <v>0</v>
      </c>
      <c r="E142" s="35"/>
      <c r="F142" s="17">
        <f t="shared" si="7"/>
        <v>0</v>
      </c>
      <c r="G142" s="35"/>
      <c r="H142" s="17">
        <f t="shared" si="8"/>
        <v>0</v>
      </c>
      <c r="I142" s="35"/>
    </row>
    <row r="143" spans="1:9" ht="20.25" hidden="1" customHeight="1">
      <c r="A143" s="23">
        <v>20125</v>
      </c>
      <c r="B143" s="23" t="s">
        <v>201</v>
      </c>
      <c r="C143" s="34">
        <f>SUM(C144:C150)</f>
        <v>0</v>
      </c>
      <c r="D143" s="11">
        <f t="shared" si="6"/>
        <v>0</v>
      </c>
      <c r="E143" s="34">
        <f>SUM(E144:E150)</f>
        <v>0</v>
      </c>
      <c r="F143" s="11">
        <f t="shared" si="7"/>
        <v>0</v>
      </c>
      <c r="G143" s="34">
        <f>SUM(G144:G150)</f>
        <v>0</v>
      </c>
      <c r="H143" s="11">
        <f t="shared" si="8"/>
        <v>0</v>
      </c>
      <c r="I143" s="34">
        <f>SUM(I144:I150)</f>
        <v>0</v>
      </c>
    </row>
    <row r="144" spans="1:9" ht="20.25" hidden="1" customHeight="1">
      <c r="A144" s="20">
        <v>2012501</v>
      </c>
      <c r="B144" s="21" t="s">
        <v>119</v>
      </c>
      <c r="C144" s="35"/>
      <c r="D144" s="17">
        <f t="shared" si="6"/>
        <v>0</v>
      </c>
      <c r="E144" s="35"/>
      <c r="F144" s="17">
        <f t="shared" si="7"/>
        <v>0</v>
      </c>
      <c r="G144" s="35"/>
      <c r="H144" s="17">
        <f t="shared" si="8"/>
        <v>0</v>
      </c>
      <c r="I144" s="35"/>
    </row>
    <row r="145" spans="1:9" ht="20.25" hidden="1" customHeight="1">
      <c r="A145" s="20">
        <v>2012502</v>
      </c>
      <c r="B145" s="21" t="s">
        <v>120</v>
      </c>
      <c r="C145" s="35"/>
      <c r="D145" s="17">
        <f t="shared" si="6"/>
        <v>0</v>
      </c>
      <c r="E145" s="35"/>
      <c r="F145" s="17">
        <f t="shared" si="7"/>
        <v>0</v>
      </c>
      <c r="G145" s="35"/>
      <c r="H145" s="17">
        <f t="shared" si="8"/>
        <v>0</v>
      </c>
      <c r="I145" s="35"/>
    </row>
    <row r="146" spans="1:9" ht="20.25" hidden="1" customHeight="1">
      <c r="A146" s="20">
        <v>2012503</v>
      </c>
      <c r="B146" s="21" t="s">
        <v>121</v>
      </c>
      <c r="C146" s="35"/>
      <c r="D146" s="17">
        <f t="shared" si="6"/>
        <v>0</v>
      </c>
      <c r="E146" s="35"/>
      <c r="F146" s="17">
        <f t="shared" si="7"/>
        <v>0</v>
      </c>
      <c r="G146" s="35"/>
      <c r="H146" s="17">
        <f t="shared" si="8"/>
        <v>0</v>
      </c>
      <c r="I146" s="35"/>
    </row>
    <row r="147" spans="1:9" ht="20.25" hidden="1" customHeight="1">
      <c r="A147" s="20">
        <v>2012504</v>
      </c>
      <c r="B147" s="21" t="s">
        <v>202</v>
      </c>
      <c r="C147" s="35"/>
      <c r="D147" s="17">
        <f t="shared" si="6"/>
        <v>0</v>
      </c>
      <c r="E147" s="35"/>
      <c r="F147" s="17">
        <f t="shared" si="7"/>
        <v>0</v>
      </c>
      <c r="G147" s="35"/>
      <c r="H147" s="17">
        <f t="shared" si="8"/>
        <v>0</v>
      </c>
      <c r="I147" s="35"/>
    </row>
    <row r="148" spans="1:9" ht="20.25" hidden="1" customHeight="1">
      <c r="A148" s="20">
        <v>2012505</v>
      </c>
      <c r="B148" s="21" t="s">
        <v>203</v>
      </c>
      <c r="C148" s="35"/>
      <c r="D148" s="17">
        <f t="shared" si="6"/>
        <v>0</v>
      </c>
      <c r="E148" s="35"/>
      <c r="F148" s="17">
        <f t="shared" si="7"/>
        <v>0</v>
      </c>
      <c r="G148" s="35"/>
      <c r="H148" s="17">
        <f t="shared" si="8"/>
        <v>0</v>
      </c>
      <c r="I148" s="35"/>
    </row>
    <row r="149" spans="1:9" ht="20.25" hidden="1" customHeight="1">
      <c r="A149" s="20">
        <v>2012550</v>
      </c>
      <c r="B149" s="21" t="s">
        <v>128</v>
      </c>
      <c r="C149" s="35"/>
      <c r="D149" s="17">
        <f t="shared" si="6"/>
        <v>0</v>
      </c>
      <c r="E149" s="35"/>
      <c r="F149" s="17">
        <f t="shared" si="7"/>
        <v>0</v>
      </c>
      <c r="G149" s="35"/>
      <c r="H149" s="17">
        <f t="shared" si="8"/>
        <v>0</v>
      </c>
      <c r="I149" s="35"/>
    </row>
    <row r="150" spans="1:9" ht="20.25" hidden="1" customHeight="1">
      <c r="A150" s="20">
        <v>2012599</v>
      </c>
      <c r="B150" s="21" t="s">
        <v>204</v>
      </c>
      <c r="C150" s="35"/>
      <c r="D150" s="17">
        <f t="shared" si="6"/>
        <v>0</v>
      </c>
      <c r="E150" s="35"/>
      <c r="F150" s="17">
        <f t="shared" si="7"/>
        <v>0</v>
      </c>
      <c r="G150" s="35"/>
      <c r="H150" s="17">
        <f t="shared" si="8"/>
        <v>0</v>
      </c>
      <c r="I150" s="35"/>
    </row>
    <row r="151" spans="1:9" ht="20.25" customHeight="1">
      <c r="A151" s="23">
        <v>20126</v>
      </c>
      <c r="B151" s="23" t="s">
        <v>205</v>
      </c>
      <c r="C151" s="34">
        <f>SUM(C152:C156)</f>
        <v>542</v>
      </c>
      <c r="D151" s="11">
        <f t="shared" si="6"/>
        <v>0</v>
      </c>
      <c r="E151" s="34">
        <f>SUM(E152:E156)</f>
        <v>542</v>
      </c>
      <c r="F151" s="11">
        <f t="shared" si="7"/>
        <v>30</v>
      </c>
      <c r="G151" s="34">
        <f>SUM(G152:G156)</f>
        <v>572</v>
      </c>
      <c r="H151" s="11">
        <f t="shared" si="8"/>
        <v>0</v>
      </c>
      <c r="I151" s="34">
        <f>SUM(I152:I156)</f>
        <v>572</v>
      </c>
    </row>
    <row r="152" spans="1:9" ht="20.25" customHeight="1">
      <c r="A152" s="20">
        <v>2012601</v>
      </c>
      <c r="B152" s="21" t="s">
        <v>119</v>
      </c>
      <c r="C152" s="35">
        <v>293</v>
      </c>
      <c r="D152" s="17">
        <f t="shared" si="6"/>
        <v>0</v>
      </c>
      <c r="E152" s="35">
        <v>293</v>
      </c>
      <c r="F152" s="17">
        <f t="shared" si="7"/>
        <v>85</v>
      </c>
      <c r="G152" s="35">
        <v>378</v>
      </c>
      <c r="H152" s="17">
        <f t="shared" si="8"/>
        <v>0</v>
      </c>
      <c r="I152" s="35">
        <v>378</v>
      </c>
    </row>
    <row r="153" spans="1:9" ht="20.25" customHeight="1">
      <c r="A153" s="20">
        <v>2012602</v>
      </c>
      <c r="B153" s="21" t="s">
        <v>120</v>
      </c>
      <c r="C153" s="35">
        <v>39</v>
      </c>
      <c r="D153" s="17">
        <f t="shared" si="6"/>
        <v>0</v>
      </c>
      <c r="E153" s="35">
        <v>39</v>
      </c>
      <c r="F153" s="17">
        <f t="shared" si="7"/>
        <v>0</v>
      </c>
      <c r="G153" s="35">
        <v>39</v>
      </c>
      <c r="H153" s="17">
        <f t="shared" si="8"/>
        <v>0</v>
      </c>
      <c r="I153" s="35">
        <v>39</v>
      </c>
    </row>
    <row r="154" spans="1:9" ht="20.25" customHeight="1">
      <c r="A154" s="20">
        <v>2012603</v>
      </c>
      <c r="B154" s="21" t="s">
        <v>121</v>
      </c>
      <c r="C154" s="35">
        <v>4</v>
      </c>
      <c r="D154" s="17">
        <f t="shared" si="6"/>
        <v>0</v>
      </c>
      <c r="E154" s="35">
        <v>4</v>
      </c>
      <c r="F154" s="17">
        <f t="shared" si="7"/>
        <v>0</v>
      </c>
      <c r="G154" s="35">
        <v>4</v>
      </c>
      <c r="H154" s="17">
        <f t="shared" si="8"/>
        <v>0</v>
      </c>
      <c r="I154" s="35">
        <v>4</v>
      </c>
    </row>
    <row r="155" spans="1:9" ht="20.25" customHeight="1">
      <c r="A155" s="20">
        <v>2012604</v>
      </c>
      <c r="B155" s="21" t="s">
        <v>206</v>
      </c>
      <c r="C155" s="35">
        <v>126</v>
      </c>
      <c r="D155" s="17">
        <f t="shared" si="6"/>
        <v>0</v>
      </c>
      <c r="E155" s="35">
        <v>126</v>
      </c>
      <c r="F155" s="17">
        <f t="shared" si="7"/>
        <v>-44</v>
      </c>
      <c r="G155" s="35">
        <v>82</v>
      </c>
      <c r="H155" s="17">
        <f t="shared" si="8"/>
        <v>0</v>
      </c>
      <c r="I155" s="35">
        <v>82</v>
      </c>
    </row>
    <row r="156" spans="1:9" ht="20.25" customHeight="1">
      <c r="A156" s="20">
        <v>2012699</v>
      </c>
      <c r="B156" s="21" t="s">
        <v>207</v>
      </c>
      <c r="C156" s="35">
        <v>80</v>
      </c>
      <c r="D156" s="17">
        <f t="shared" si="6"/>
        <v>0</v>
      </c>
      <c r="E156" s="35">
        <v>80</v>
      </c>
      <c r="F156" s="17">
        <f t="shared" si="7"/>
        <v>-11</v>
      </c>
      <c r="G156" s="35">
        <v>69</v>
      </c>
      <c r="H156" s="17">
        <f t="shared" si="8"/>
        <v>0</v>
      </c>
      <c r="I156" s="35">
        <v>69</v>
      </c>
    </row>
    <row r="157" spans="1:9" ht="20.25" customHeight="1">
      <c r="A157" s="23">
        <v>20128</v>
      </c>
      <c r="B157" s="23" t="s">
        <v>208</v>
      </c>
      <c r="C157" s="34">
        <f>SUM(C158:C163)</f>
        <v>220</v>
      </c>
      <c r="D157" s="11">
        <f t="shared" si="6"/>
        <v>0</v>
      </c>
      <c r="E157" s="34">
        <f>SUM(E158:E163)</f>
        <v>220</v>
      </c>
      <c r="F157" s="11">
        <f t="shared" si="7"/>
        <v>6</v>
      </c>
      <c r="G157" s="34">
        <f>SUM(G158:G163)</f>
        <v>226</v>
      </c>
      <c r="H157" s="11">
        <f t="shared" si="8"/>
        <v>0</v>
      </c>
      <c r="I157" s="34">
        <f>SUM(I158:I163)</f>
        <v>226</v>
      </c>
    </row>
    <row r="158" spans="1:9" ht="20.25" customHeight="1">
      <c r="A158" s="20">
        <v>2012801</v>
      </c>
      <c r="B158" s="21" t="s">
        <v>119</v>
      </c>
      <c r="C158" s="35">
        <v>135</v>
      </c>
      <c r="D158" s="17">
        <f t="shared" si="6"/>
        <v>0</v>
      </c>
      <c r="E158" s="35">
        <v>135</v>
      </c>
      <c r="F158" s="17">
        <f t="shared" si="7"/>
        <v>26</v>
      </c>
      <c r="G158" s="35">
        <v>161</v>
      </c>
      <c r="H158" s="17">
        <f t="shared" si="8"/>
        <v>0</v>
      </c>
      <c r="I158" s="35">
        <v>161</v>
      </c>
    </row>
    <row r="159" spans="1:9" ht="20.25" customHeight="1">
      <c r="A159" s="20">
        <v>2012802</v>
      </c>
      <c r="B159" s="21" t="s">
        <v>120</v>
      </c>
      <c r="C159" s="35">
        <v>27</v>
      </c>
      <c r="D159" s="17">
        <f t="shared" si="6"/>
        <v>0</v>
      </c>
      <c r="E159" s="35">
        <v>27</v>
      </c>
      <c r="F159" s="17">
        <f t="shared" si="7"/>
        <v>0</v>
      </c>
      <c r="G159" s="35">
        <v>27</v>
      </c>
      <c r="H159" s="17">
        <f t="shared" si="8"/>
        <v>0</v>
      </c>
      <c r="I159" s="35">
        <v>27</v>
      </c>
    </row>
    <row r="160" spans="1:9" ht="20.25" hidden="1" customHeight="1">
      <c r="A160" s="20">
        <v>2012803</v>
      </c>
      <c r="B160" s="21" t="s">
        <v>121</v>
      </c>
      <c r="C160" s="35">
        <v>0</v>
      </c>
      <c r="D160" s="17">
        <f t="shared" si="6"/>
        <v>0</v>
      </c>
      <c r="E160" s="35">
        <v>0</v>
      </c>
      <c r="F160" s="17">
        <f t="shared" si="7"/>
        <v>0</v>
      </c>
      <c r="G160" s="35"/>
      <c r="H160" s="17">
        <f t="shared" si="8"/>
        <v>0</v>
      </c>
      <c r="I160" s="35"/>
    </row>
    <row r="161" spans="1:9" ht="20.25" customHeight="1">
      <c r="A161" s="20">
        <v>2012804</v>
      </c>
      <c r="B161" s="21" t="s">
        <v>133</v>
      </c>
      <c r="C161" s="35">
        <v>4</v>
      </c>
      <c r="D161" s="17">
        <f t="shared" si="6"/>
        <v>0</v>
      </c>
      <c r="E161" s="35">
        <v>4</v>
      </c>
      <c r="F161" s="17">
        <f t="shared" si="7"/>
        <v>0</v>
      </c>
      <c r="G161" s="35">
        <v>4</v>
      </c>
      <c r="H161" s="17">
        <f t="shared" si="8"/>
        <v>0</v>
      </c>
      <c r="I161" s="35">
        <v>4</v>
      </c>
    </row>
    <row r="162" spans="1:9" ht="20.25" hidden="1" customHeight="1">
      <c r="A162" s="20">
        <v>2012850</v>
      </c>
      <c r="B162" s="21" t="s">
        <v>128</v>
      </c>
      <c r="C162" s="35">
        <v>0</v>
      </c>
      <c r="D162" s="17">
        <f t="shared" si="6"/>
        <v>0</v>
      </c>
      <c r="E162" s="35">
        <v>0</v>
      </c>
      <c r="F162" s="17">
        <f t="shared" si="7"/>
        <v>0</v>
      </c>
      <c r="G162" s="35"/>
      <c r="H162" s="17">
        <f t="shared" si="8"/>
        <v>0</v>
      </c>
      <c r="I162" s="35"/>
    </row>
    <row r="163" spans="1:9" ht="28.5" customHeight="1">
      <c r="A163" s="20">
        <v>2012899</v>
      </c>
      <c r="B163" s="21" t="s">
        <v>209</v>
      </c>
      <c r="C163" s="35">
        <v>54</v>
      </c>
      <c r="D163" s="17">
        <f t="shared" si="6"/>
        <v>0</v>
      </c>
      <c r="E163" s="35">
        <v>54</v>
      </c>
      <c r="F163" s="17">
        <f t="shared" si="7"/>
        <v>-20</v>
      </c>
      <c r="G163" s="35">
        <v>34</v>
      </c>
      <c r="H163" s="17">
        <f t="shared" si="8"/>
        <v>0</v>
      </c>
      <c r="I163" s="35">
        <v>34</v>
      </c>
    </row>
    <row r="164" spans="1:9" ht="20.25" customHeight="1">
      <c r="A164" s="23">
        <v>20129</v>
      </c>
      <c r="B164" s="23" t="s">
        <v>210</v>
      </c>
      <c r="C164" s="34">
        <f>SUM(C165:C170)</f>
        <v>1493</v>
      </c>
      <c r="D164" s="11">
        <f t="shared" si="6"/>
        <v>0</v>
      </c>
      <c r="E164" s="34">
        <f>SUM(E165:E170)</f>
        <v>1493</v>
      </c>
      <c r="F164" s="11">
        <f t="shared" si="7"/>
        <v>-13</v>
      </c>
      <c r="G164" s="34">
        <f>SUM(G165:G170)</f>
        <v>1480</v>
      </c>
      <c r="H164" s="11">
        <f t="shared" si="8"/>
        <v>0</v>
      </c>
      <c r="I164" s="34">
        <f>SUM(I165:I170)</f>
        <v>1480</v>
      </c>
    </row>
    <row r="165" spans="1:9" ht="20.25" customHeight="1">
      <c r="A165" s="20">
        <v>2012901</v>
      </c>
      <c r="B165" s="21" t="s">
        <v>119</v>
      </c>
      <c r="C165" s="35">
        <v>485</v>
      </c>
      <c r="D165" s="17">
        <f t="shared" si="6"/>
        <v>0</v>
      </c>
      <c r="E165" s="35">
        <v>485</v>
      </c>
      <c r="F165" s="17">
        <f t="shared" si="7"/>
        <v>85</v>
      </c>
      <c r="G165" s="35">
        <v>570</v>
      </c>
      <c r="H165" s="17">
        <f t="shared" si="8"/>
        <v>0</v>
      </c>
      <c r="I165" s="35">
        <v>570</v>
      </c>
    </row>
    <row r="166" spans="1:9" ht="20.25" customHeight="1">
      <c r="A166" s="20">
        <v>2012902</v>
      </c>
      <c r="B166" s="21" t="s">
        <v>120</v>
      </c>
      <c r="C166" s="35">
        <v>74</v>
      </c>
      <c r="D166" s="17">
        <f t="shared" si="6"/>
        <v>0</v>
      </c>
      <c r="E166" s="35">
        <v>74</v>
      </c>
      <c r="F166" s="17">
        <f t="shared" si="7"/>
        <v>-4</v>
      </c>
      <c r="G166" s="35">
        <v>70</v>
      </c>
      <c r="H166" s="17">
        <f t="shared" si="8"/>
        <v>0</v>
      </c>
      <c r="I166" s="35">
        <v>70</v>
      </c>
    </row>
    <row r="167" spans="1:9" ht="20.25" hidden="1" customHeight="1">
      <c r="A167" s="20">
        <v>2012903</v>
      </c>
      <c r="B167" s="21" t="s">
        <v>121</v>
      </c>
      <c r="C167" s="35">
        <v>0</v>
      </c>
      <c r="D167" s="17">
        <f t="shared" si="6"/>
        <v>0</v>
      </c>
      <c r="E167" s="35">
        <v>0</v>
      </c>
      <c r="F167" s="17">
        <f t="shared" si="7"/>
        <v>0</v>
      </c>
      <c r="G167" s="35"/>
      <c r="H167" s="17">
        <f t="shared" si="8"/>
        <v>0</v>
      </c>
      <c r="I167" s="35"/>
    </row>
    <row r="168" spans="1:9" ht="20.25" customHeight="1">
      <c r="A168" s="20">
        <v>2012906</v>
      </c>
      <c r="B168" s="21" t="s">
        <v>211</v>
      </c>
      <c r="C168" s="35">
        <v>1</v>
      </c>
      <c r="D168" s="17">
        <f t="shared" si="6"/>
        <v>0</v>
      </c>
      <c r="E168" s="35">
        <v>1</v>
      </c>
      <c r="F168" s="17">
        <f t="shared" si="7"/>
        <v>-1</v>
      </c>
      <c r="G168" s="35">
        <v>0</v>
      </c>
      <c r="H168" s="17">
        <f t="shared" si="8"/>
        <v>0</v>
      </c>
      <c r="I168" s="35">
        <v>0</v>
      </c>
    </row>
    <row r="169" spans="1:9" ht="20.25" customHeight="1">
      <c r="A169" s="20">
        <v>2012950</v>
      </c>
      <c r="B169" s="21" t="s">
        <v>128</v>
      </c>
      <c r="C169" s="35">
        <v>192</v>
      </c>
      <c r="D169" s="17">
        <f t="shared" si="6"/>
        <v>0</v>
      </c>
      <c r="E169" s="35">
        <v>192</v>
      </c>
      <c r="F169" s="17">
        <f t="shared" si="7"/>
        <v>-32</v>
      </c>
      <c r="G169" s="35">
        <v>160</v>
      </c>
      <c r="H169" s="17">
        <f t="shared" si="8"/>
        <v>0</v>
      </c>
      <c r="I169" s="35">
        <v>160</v>
      </c>
    </row>
    <row r="170" spans="1:9" ht="20.25" customHeight="1">
      <c r="A170" s="20">
        <v>2012999</v>
      </c>
      <c r="B170" s="21" t="s">
        <v>212</v>
      </c>
      <c r="C170" s="35">
        <v>741</v>
      </c>
      <c r="D170" s="17">
        <f t="shared" si="6"/>
        <v>0</v>
      </c>
      <c r="E170" s="35">
        <v>741</v>
      </c>
      <c r="F170" s="17">
        <f t="shared" si="7"/>
        <v>-61</v>
      </c>
      <c r="G170" s="35">
        <v>680</v>
      </c>
      <c r="H170" s="17">
        <f t="shared" si="8"/>
        <v>0</v>
      </c>
      <c r="I170" s="35">
        <v>680</v>
      </c>
    </row>
    <row r="171" spans="1:9" ht="33.75" customHeight="1">
      <c r="A171" s="23">
        <v>20131</v>
      </c>
      <c r="B171" s="23" t="s">
        <v>213</v>
      </c>
      <c r="C171" s="34">
        <f>SUM(C172:C177)</f>
        <v>2306</v>
      </c>
      <c r="D171" s="11">
        <f t="shared" si="6"/>
        <v>0</v>
      </c>
      <c r="E171" s="34">
        <f>SUM(E172:E177)</f>
        <v>2306</v>
      </c>
      <c r="F171" s="11">
        <f t="shared" si="7"/>
        <v>-357</v>
      </c>
      <c r="G171" s="34">
        <f>SUM(G172:G177)</f>
        <v>1949</v>
      </c>
      <c r="H171" s="11">
        <f t="shared" si="8"/>
        <v>0</v>
      </c>
      <c r="I171" s="34">
        <f>SUM(I172:I177)</f>
        <v>1949</v>
      </c>
    </row>
    <row r="172" spans="1:9" ht="20.25" customHeight="1">
      <c r="A172" s="20">
        <v>2013101</v>
      </c>
      <c r="B172" s="21" t="s">
        <v>119</v>
      </c>
      <c r="C172" s="35">
        <v>1245</v>
      </c>
      <c r="D172" s="17">
        <f t="shared" si="6"/>
        <v>0</v>
      </c>
      <c r="E172" s="35">
        <v>1245</v>
      </c>
      <c r="F172" s="17">
        <f t="shared" si="7"/>
        <v>162</v>
      </c>
      <c r="G172" s="35">
        <v>1407</v>
      </c>
      <c r="H172" s="17">
        <f t="shared" si="8"/>
        <v>0</v>
      </c>
      <c r="I172" s="35">
        <v>1407</v>
      </c>
    </row>
    <row r="173" spans="1:9" ht="20.25" customHeight="1">
      <c r="A173" s="20">
        <v>2013102</v>
      </c>
      <c r="B173" s="21" t="s">
        <v>120</v>
      </c>
      <c r="C173" s="35">
        <v>54</v>
      </c>
      <c r="D173" s="17">
        <f t="shared" si="6"/>
        <v>0</v>
      </c>
      <c r="E173" s="35">
        <v>54</v>
      </c>
      <c r="F173" s="17">
        <f t="shared" si="7"/>
        <v>45</v>
      </c>
      <c r="G173" s="35">
        <v>99</v>
      </c>
      <c r="H173" s="17">
        <f t="shared" si="8"/>
        <v>0</v>
      </c>
      <c r="I173" s="35">
        <v>99</v>
      </c>
    </row>
    <row r="174" spans="1:9" ht="20.25" hidden="1" customHeight="1">
      <c r="A174" s="20">
        <v>2013103</v>
      </c>
      <c r="B174" s="21" t="s">
        <v>121</v>
      </c>
      <c r="C174" s="35">
        <v>0</v>
      </c>
      <c r="D174" s="17">
        <f t="shared" si="6"/>
        <v>0</v>
      </c>
      <c r="E174" s="35">
        <v>0</v>
      </c>
      <c r="F174" s="17">
        <f t="shared" si="7"/>
        <v>0</v>
      </c>
      <c r="G174" s="35"/>
      <c r="H174" s="17">
        <f t="shared" si="8"/>
        <v>0</v>
      </c>
      <c r="I174" s="35"/>
    </row>
    <row r="175" spans="1:9" ht="20.25" customHeight="1">
      <c r="A175" s="20">
        <v>2013105</v>
      </c>
      <c r="B175" s="21" t="s">
        <v>214</v>
      </c>
      <c r="C175" s="35">
        <v>430</v>
      </c>
      <c r="D175" s="17">
        <f t="shared" si="6"/>
        <v>0</v>
      </c>
      <c r="E175" s="35">
        <v>430</v>
      </c>
      <c r="F175" s="17">
        <f t="shared" si="7"/>
        <v>-246</v>
      </c>
      <c r="G175" s="35">
        <v>184</v>
      </c>
      <c r="H175" s="17">
        <f t="shared" si="8"/>
        <v>0</v>
      </c>
      <c r="I175" s="35">
        <v>184</v>
      </c>
    </row>
    <row r="176" spans="1:9" ht="20.25" hidden="1" customHeight="1">
      <c r="A176" s="20">
        <v>2013150</v>
      </c>
      <c r="B176" s="21" t="s">
        <v>128</v>
      </c>
      <c r="C176" s="35">
        <v>0</v>
      </c>
      <c r="D176" s="17">
        <f t="shared" si="6"/>
        <v>0</v>
      </c>
      <c r="E176" s="35">
        <v>0</v>
      </c>
      <c r="F176" s="17">
        <f t="shared" si="7"/>
        <v>0</v>
      </c>
      <c r="G176" s="35"/>
      <c r="H176" s="17">
        <f t="shared" si="8"/>
        <v>0</v>
      </c>
      <c r="I176" s="35"/>
    </row>
    <row r="177" spans="1:9" ht="33" customHeight="1">
      <c r="A177" s="20">
        <v>2013199</v>
      </c>
      <c r="B177" s="21" t="s">
        <v>215</v>
      </c>
      <c r="C177" s="35">
        <v>577</v>
      </c>
      <c r="D177" s="17">
        <f t="shared" si="6"/>
        <v>0</v>
      </c>
      <c r="E177" s="35">
        <v>577</v>
      </c>
      <c r="F177" s="17">
        <f t="shared" si="7"/>
        <v>-318</v>
      </c>
      <c r="G177" s="35">
        <v>259</v>
      </c>
      <c r="H177" s="17">
        <f t="shared" si="8"/>
        <v>0</v>
      </c>
      <c r="I177" s="35">
        <v>259</v>
      </c>
    </row>
    <row r="178" spans="1:9" ht="20.25" customHeight="1">
      <c r="A178" s="23">
        <v>20132</v>
      </c>
      <c r="B178" s="23" t="s">
        <v>216</v>
      </c>
      <c r="C178" s="34">
        <f>SUM(C179:C184)</f>
        <v>2191</v>
      </c>
      <c r="D178" s="11">
        <f t="shared" si="6"/>
        <v>0</v>
      </c>
      <c r="E178" s="34">
        <f>SUM(E179:E184)</f>
        <v>2191</v>
      </c>
      <c r="F178" s="11">
        <f t="shared" si="7"/>
        <v>-611</v>
      </c>
      <c r="G178" s="34">
        <f>SUM(G179:G184)</f>
        <v>1580</v>
      </c>
      <c r="H178" s="11">
        <f t="shared" si="8"/>
        <v>0</v>
      </c>
      <c r="I178" s="34">
        <f>SUM(I179:I184)</f>
        <v>1580</v>
      </c>
    </row>
    <row r="179" spans="1:9" ht="20.25" customHeight="1">
      <c r="A179" s="20">
        <v>2013201</v>
      </c>
      <c r="B179" s="21" t="s">
        <v>119</v>
      </c>
      <c r="C179" s="35">
        <v>570</v>
      </c>
      <c r="D179" s="17">
        <f t="shared" si="6"/>
        <v>0</v>
      </c>
      <c r="E179" s="35">
        <v>570</v>
      </c>
      <c r="F179" s="17">
        <f t="shared" si="7"/>
        <v>0</v>
      </c>
      <c r="G179" s="35">
        <v>570</v>
      </c>
      <c r="H179" s="17">
        <f t="shared" si="8"/>
        <v>0</v>
      </c>
      <c r="I179" s="35">
        <v>570</v>
      </c>
    </row>
    <row r="180" spans="1:9" ht="20.25" customHeight="1">
      <c r="A180" s="20">
        <v>2013202</v>
      </c>
      <c r="B180" s="21" t="s">
        <v>120</v>
      </c>
      <c r="C180" s="35">
        <v>71</v>
      </c>
      <c r="D180" s="17">
        <f t="shared" si="6"/>
        <v>0</v>
      </c>
      <c r="E180" s="35">
        <v>71</v>
      </c>
      <c r="F180" s="17">
        <f t="shared" si="7"/>
        <v>0</v>
      </c>
      <c r="G180" s="35">
        <v>71</v>
      </c>
      <c r="H180" s="17">
        <f t="shared" si="8"/>
        <v>0</v>
      </c>
      <c r="I180" s="35">
        <v>71</v>
      </c>
    </row>
    <row r="181" spans="1:9" ht="20.25" hidden="1" customHeight="1">
      <c r="A181" s="20">
        <v>2013203</v>
      </c>
      <c r="B181" s="21" t="s">
        <v>121</v>
      </c>
      <c r="C181" s="35">
        <v>0</v>
      </c>
      <c r="D181" s="17">
        <f t="shared" si="6"/>
        <v>0</v>
      </c>
      <c r="E181" s="35">
        <v>0</v>
      </c>
      <c r="F181" s="17">
        <f t="shared" si="7"/>
        <v>0</v>
      </c>
      <c r="G181" s="35"/>
      <c r="H181" s="17">
        <f t="shared" si="8"/>
        <v>0</v>
      </c>
      <c r="I181" s="35"/>
    </row>
    <row r="182" spans="1:9" ht="20.25" customHeight="1">
      <c r="A182" s="20">
        <v>2013204</v>
      </c>
      <c r="B182" s="21" t="s">
        <v>217</v>
      </c>
      <c r="C182" s="35">
        <v>16</v>
      </c>
      <c r="D182" s="17">
        <f t="shared" si="6"/>
        <v>0</v>
      </c>
      <c r="E182" s="35">
        <v>16</v>
      </c>
      <c r="F182" s="17">
        <f t="shared" si="7"/>
        <v>-6</v>
      </c>
      <c r="G182" s="35">
        <v>10</v>
      </c>
      <c r="H182" s="17">
        <f t="shared" si="8"/>
        <v>0</v>
      </c>
      <c r="I182" s="35">
        <v>10</v>
      </c>
    </row>
    <row r="183" spans="1:9" ht="20.25" customHeight="1">
      <c r="A183" s="20">
        <v>2013250</v>
      </c>
      <c r="B183" s="21" t="s">
        <v>128</v>
      </c>
      <c r="C183" s="35">
        <v>227</v>
      </c>
      <c r="D183" s="17">
        <f t="shared" si="6"/>
        <v>0</v>
      </c>
      <c r="E183" s="35">
        <v>227</v>
      </c>
      <c r="F183" s="17">
        <f t="shared" si="7"/>
        <v>-102</v>
      </c>
      <c r="G183" s="35">
        <v>125</v>
      </c>
      <c r="H183" s="17">
        <f t="shared" si="8"/>
        <v>0</v>
      </c>
      <c r="I183" s="35">
        <v>125</v>
      </c>
    </row>
    <row r="184" spans="1:9" ht="20.25" customHeight="1">
      <c r="A184" s="20">
        <v>2013299</v>
      </c>
      <c r="B184" s="21" t="s">
        <v>218</v>
      </c>
      <c r="C184" s="35">
        <v>1307</v>
      </c>
      <c r="D184" s="17">
        <f t="shared" si="6"/>
        <v>0</v>
      </c>
      <c r="E184" s="35">
        <v>1307</v>
      </c>
      <c r="F184" s="17">
        <f t="shared" si="7"/>
        <v>-503</v>
      </c>
      <c r="G184" s="35">
        <v>804</v>
      </c>
      <c r="H184" s="17">
        <f t="shared" si="8"/>
        <v>0</v>
      </c>
      <c r="I184" s="35">
        <v>804</v>
      </c>
    </row>
    <row r="185" spans="1:9" ht="20.25" customHeight="1">
      <c r="A185" s="23">
        <v>20133</v>
      </c>
      <c r="B185" s="23" t="s">
        <v>219</v>
      </c>
      <c r="C185" s="34">
        <f>SUM(C186:C191)</f>
        <v>759</v>
      </c>
      <c r="D185" s="11">
        <f t="shared" si="6"/>
        <v>0</v>
      </c>
      <c r="E185" s="34">
        <f>SUM(E186:E191)</f>
        <v>759</v>
      </c>
      <c r="F185" s="11">
        <f t="shared" si="7"/>
        <v>-7</v>
      </c>
      <c r="G185" s="34">
        <f>SUM(G186:G191)</f>
        <v>752</v>
      </c>
      <c r="H185" s="11">
        <f t="shared" si="8"/>
        <v>0</v>
      </c>
      <c r="I185" s="34">
        <f>SUM(I186:I191)</f>
        <v>752</v>
      </c>
    </row>
    <row r="186" spans="1:9" ht="20.25" customHeight="1">
      <c r="A186" s="20">
        <v>2013301</v>
      </c>
      <c r="B186" s="21" t="s">
        <v>119</v>
      </c>
      <c r="C186" s="35">
        <v>262</v>
      </c>
      <c r="D186" s="17">
        <f t="shared" si="6"/>
        <v>0</v>
      </c>
      <c r="E186" s="35">
        <v>262</v>
      </c>
      <c r="F186" s="17">
        <f t="shared" si="7"/>
        <v>100</v>
      </c>
      <c r="G186" s="35">
        <v>362</v>
      </c>
      <c r="H186" s="17">
        <f t="shared" si="8"/>
        <v>0</v>
      </c>
      <c r="I186" s="35">
        <v>362</v>
      </c>
    </row>
    <row r="187" spans="1:9" ht="20.25" customHeight="1">
      <c r="A187" s="20">
        <v>2013302</v>
      </c>
      <c r="B187" s="21" t="s">
        <v>120</v>
      </c>
      <c r="C187" s="35">
        <v>11</v>
      </c>
      <c r="D187" s="17">
        <f t="shared" si="6"/>
        <v>0</v>
      </c>
      <c r="E187" s="35">
        <v>11</v>
      </c>
      <c r="F187" s="17">
        <f t="shared" si="7"/>
        <v>4</v>
      </c>
      <c r="G187" s="35">
        <v>15</v>
      </c>
      <c r="H187" s="17">
        <f t="shared" si="8"/>
        <v>0</v>
      </c>
      <c r="I187" s="35">
        <v>15</v>
      </c>
    </row>
    <row r="188" spans="1:9" ht="20.25" hidden="1" customHeight="1">
      <c r="A188" s="20">
        <v>2013303</v>
      </c>
      <c r="B188" s="21" t="s">
        <v>121</v>
      </c>
      <c r="C188" s="35">
        <v>0</v>
      </c>
      <c r="D188" s="17">
        <f t="shared" si="6"/>
        <v>0</v>
      </c>
      <c r="E188" s="35">
        <v>0</v>
      </c>
      <c r="F188" s="17">
        <f t="shared" si="7"/>
        <v>0</v>
      </c>
      <c r="G188" s="35"/>
      <c r="H188" s="17">
        <f t="shared" si="8"/>
        <v>0</v>
      </c>
      <c r="I188" s="35"/>
    </row>
    <row r="189" spans="1:9" ht="20.25" customHeight="1">
      <c r="A189" s="20">
        <v>2013304</v>
      </c>
      <c r="B189" s="21" t="s">
        <v>220</v>
      </c>
      <c r="C189" s="35">
        <v>45</v>
      </c>
      <c r="D189" s="17">
        <f t="shared" si="6"/>
        <v>0</v>
      </c>
      <c r="E189" s="35">
        <v>45</v>
      </c>
      <c r="F189" s="17">
        <f t="shared" si="7"/>
        <v>-20</v>
      </c>
      <c r="G189" s="35">
        <v>25</v>
      </c>
      <c r="H189" s="17">
        <f t="shared" si="8"/>
        <v>0</v>
      </c>
      <c r="I189" s="35">
        <v>25</v>
      </c>
    </row>
    <row r="190" spans="1:9" ht="20.25" customHeight="1">
      <c r="A190" s="20">
        <v>2013350</v>
      </c>
      <c r="B190" s="21" t="s">
        <v>128</v>
      </c>
      <c r="C190" s="35">
        <v>119</v>
      </c>
      <c r="D190" s="17">
        <f t="shared" si="6"/>
        <v>0</v>
      </c>
      <c r="E190" s="35">
        <v>119</v>
      </c>
      <c r="F190" s="17">
        <f t="shared" si="7"/>
        <v>-37</v>
      </c>
      <c r="G190" s="35">
        <v>82</v>
      </c>
      <c r="H190" s="17">
        <f t="shared" si="8"/>
        <v>0</v>
      </c>
      <c r="I190" s="35">
        <v>82</v>
      </c>
    </row>
    <row r="191" spans="1:9" ht="20.25" customHeight="1">
      <c r="A191" s="20">
        <v>2013399</v>
      </c>
      <c r="B191" s="21" t="s">
        <v>221</v>
      </c>
      <c r="C191" s="35">
        <v>322</v>
      </c>
      <c r="D191" s="17">
        <f t="shared" si="6"/>
        <v>0</v>
      </c>
      <c r="E191" s="35">
        <v>322</v>
      </c>
      <c r="F191" s="17">
        <f t="shared" si="7"/>
        <v>-54</v>
      </c>
      <c r="G191" s="35">
        <v>268</v>
      </c>
      <c r="H191" s="17">
        <f t="shared" si="8"/>
        <v>0</v>
      </c>
      <c r="I191" s="35">
        <v>268</v>
      </c>
    </row>
    <row r="192" spans="1:9" ht="20.25" customHeight="1">
      <c r="A192" s="23">
        <v>20134</v>
      </c>
      <c r="B192" s="23" t="s">
        <v>222</v>
      </c>
      <c r="C192" s="34">
        <f>SUM(C193:C199)</f>
        <v>839</v>
      </c>
      <c r="D192" s="11">
        <f t="shared" si="6"/>
        <v>0</v>
      </c>
      <c r="E192" s="34">
        <f>SUM(E193:E199)</f>
        <v>839</v>
      </c>
      <c r="F192" s="11">
        <f t="shared" si="7"/>
        <v>-77</v>
      </c>
      <c r="G192" s="34">
        <f>SUM(G193:G199)</f>
        <v>762</v>
      </c>
      <c r="H192" s="11">
        <f t="shared" si="8"/>
        <v>0</v>
      </c>
      <c r="I192" s="34">
        <f>SUM(I193:I199)</f>
        <v>762</v>
      </c>
    </row>
    <row r="193" spans="1:9" ht="20.25" customHeight="1">
      <c r="A193" s="20">
        <v>2013401</v>
      </c>
      <c r="B193" s="21" t="s">
        <v>119</v>
      </c>
      <c r="C193" s="35">
        <v>534</v>
      </c>
      <c r="D193" s="17">
        <f t="shared" si="6"/>
        <v>0</v>
      </c>
      <c r="E193" s="35">
        <v>534</v>
      </c>
      <c r="F193" s="17">
        <f t="shared" si="7"/>
        <v>14</v>
      </c>
      <c r="G193" s="35">
        <v>548</v>
      </c>
      <c r="H193" s="17">
        <f t="shared" si="8"/>
        <v>0</v>
      </c>
      <c r="I193" s="35">
        <v>548</v>
      </c>
    </row>
    <row r="194" spans="1:9" ht="20.25" customHeight="1">
      <c r="A194" s="20">
        <v>2013402</v>
      </c>
      <c r="B194" s="21" t="s">
        <v>120</v>
      </c>
      <c r="C194" s="35">
        <v>74</v>
      </c>
      <c r="D194" s="17">
        <f t="shared" si="6"/>
        <v>0</v>
      </c>
      <c r="E194" s="35">
        <v>74</v>
      </c>
      <c r="F194" s="17">
        <f t="shared" si="7"/>
        <v>-8</v>
      </c>
      <c r="G194" s="35">
        <v>66</v>
      </c>
      <c r="H194" s="17">
        <f t="shared" si="8"/>
        <v>0</v>
      </c>
      <c r="I194" s="35">
        <v>66</v>
      </c>
    </row>
    <row r="195" spans="1:9" ht="20.25" hidden="1" customHeight="1">
      <c r="A195" s="20">
        <v>2013403</v>
      </c>
      <c r="B195" s="21" t="s">
        <v>121</v>
      </c>
      <c r="C195" s="35">
        <v>0</v>
      </c>
      <c r="D195" s="17">
        <f t="shared" si="6"/>
        <v>0</v>
      </c>
      <c r="E195" s="35">
        <v>0</v>
      </c>
      <c r="F195" s="17">
        <f t="shared" si="7"/>
        <v>0</v>
      </c>
      <c r="G195" s="35"/>
      <c r="H195" s="17">
        <f t="shared" si="8"/>
        <v>0</v>
      </c>
      <c r="I195" s="35"/>
    </row>
    <row r="196" spans="1:9" ht="20.25" customHeight="1">
      <c r="A196" s="20">
        <v>2013404</v>
      </c>
      <c r="B196" s="21" t="s">
        <v>223</v>
      </c>
      <c r="C196" s="35">
        <v>18</v>
      </c>
      <c r="D196" s="17">
        <f t="shared" si="6"/>
        <v>0</v>
      </c>
      <c r="E196" s="35">
        <v>18</v>
      </c>
      <c r="F196" s="17">
        <f t="shared" si="7"/>
        <v>7</v>
      </c>
      <c r="G196" s="35">
        <v>25</v>
      </c>
      <c r="H196" s="17">
        <f t="shared" si="8"/>
        <v>0</v>
      </c>
      <c r="I196" s="35">
        <v>25</v>
      </c>
    </row>
    <row r="197" spans="1:9" ht="20.25" customHeight="1">
      <c r="A197" s="20">
        <v>2013405</v>
      </c>
      <c r="B197" s="21" t="s">
        <v>224</v>
      </c>
      <c r="C197" s="35">
        <v>2</v>
      </c>
      <c r="D197" s="17">
        <f t="shared" si="6"/>
        <v>0</v>
      </c>
      <c r="E197" s="35">
        <v>2</v>
      </c>
      <c r="F197" s="17">
        <f t="shared" si="7"/>
        <v>-1</v>
      </c>
      <c r="G197" s="35">
        <v>1</v>
      </c>
      <c r="H197" s="17">
        <f t="shared" si="8"/>
        <v>0</v>
      </c>
      <c r="I197" s="35">
        <v>1</v>
      </c>
    </row>
    <row r="198" spans="1:9" ht="20.25" hidden="1" customHeight="1">
      <c r="A198" s="20">
        <v>2013450</v>
      </c>
      <c r="B198" s="21" t="s">
        <v>128</v>
      </c>
      <c r="C198" s="35">
        <v>0</v>
      </c>
      <c r="D198" s="17">
        <f t="shared" si="6"/>
        <v>0</v>
      </c>
      <c r="E198" s="35">
        <v>0</v>
      </c>
      <c r="F198" s="17">
        <f t="shared" si="7"/>
        <v>0</v>
      </c>
      <c r="G198" s="35"/>
      <c r="H198" s="17">
        <f t="shared" si="8"/>
        <v>0</v>
      </c>
      <c r="I198" s="35"/>
    </row>
    <row r="199" spans="1:9" ht="20.25" customHeight="1">
      <c r="A199" s="20">
        <v>2013499</v>
      </c>
      <c r="B199" s="21" t="s">
        <v>225</v>
      </c>
      <c r="C199" s="35">
        <v>211</v>
      </c>
      <c r="D199" s="17">
        <f t="shared" si="6"/>
        <v>0</v>
      </c>
      <c r="E199" s="35">
        <v>211</v>
      </c>
      <c r="F199" s="17">
        <f t="shared" si="7"/>
        <v>-89</v>
      </c>
      <c r="G199" s="35">
        <v>122</v>
      </c>
      <c r="H199" s="17">
        <f t="shared" si="8"/>
        <v>0</v>
      </c>
      <c r="I199" s="35">
        <v>122</v>
      </c>
    </row>
    <row r="200" spans="1:9" ht="20.25" hidden="1" customHeight="1">
      <c r="A200" s="23">
        <v>20135</v>
      </c>
      <c r="B200" s="23" t="s">
        <v>226</v>
      </c>
      <c r="C200" s="34">
        <f>SUM(C201:C205)</f>
        <v>0</v>
      </c>
      <c r="D200" s="11">
        <f t="shared" ref="D200:D263" si="9">E200-C200</f>
        <v>0</v>
      </c>
      <c r="E200" s="34">
        <f>SUM(E201:E205)</f>
        <v>0</v>
      </c>
      <c r="F200" s="11">
        <f t="shared" ref="F200:F263" si="10">G200-E200</f>
        <v>0</v>
      </c>
      <c r="G200" s="34">
        <f>SUM(G201:G205)</f>
        <v>0</v>
      </c>
      <c r="H200" s="11">
        <f t="shared" ref="H200:H263" si="11">I200-G200</f>
        <v>0</v>
      </c>
      <c r="I200" s="34">
        <f>SUM(I201:I205)</f>
        <v>0</v>
      </c>
    </row>
    <row r="201" spans="1:9" ht="20.25" hidden="1" customHeight="1">
      <c r="A201" s="20">
        <v>2013501</v>
      </c>
      <c r="B201" s="21" t="s">
        <v>119</v>
      </c>
      <c r="C201" s="35"/>
      <c r="D201" s="17">
        <f t="shared" si="9"/>
        <v>0</v>
      </c>
      <c r="E201" s="35"/>
      <c r="F201" s="17">
        <f t="shared" si="10"/>
        <v>0</v>
      </c>
      <c r="G201" s="35"/>
      <c r="H201" s="17">
        <f t="shared" si="11"/>
        <v>0</v>
      </c>
      <c r="I201" s="35"/>
    </row>
    <row r="202" spans="1:9" ht="20.25" hidden="1" customHeight="1">
      <c r="A202" s="20">
        <v>2013502</v>
      </c>
      <c r="B202" s="21" t="s">
        <v>120</v>
      </c>
      <c r="C202" s="35"/>
      <c r="D202" s="17">
        <f t="shared" si="9"/>
        <v>0</v>
      </c>
      <c r="E202" s="35"/>
      <c r="F202" s="17">
        <f t="shared" si="10"/>
        <v>0</v>
      </c>
      <c r="G202" s="35"/>
      <c r="H202" s="17">
        <f t="shared" si="11"/>
        <v>0</v>
      </c>
      <c r="I202" s="35"/>
    </row>
    <row r="203" spans="1:9" ht="20.25" hidden="1" customHeight="1">
      <c r="A203" s="20">
        <v>2013503</v>
      </c>
      <c r="B203" s="21" t="s">
        <v>121</v>
      </c>
      <c r="C203" s="35"/>
      <c r="D203" s="17">
        <f t="shared" si="9"/>
        <v>0</v>
      </c>
      <c r="E203" s="35"/>
      <c r="F203" s="17">
        <f t="shared" si="10"/>
        <v>0</v>
      </c>
      <c r="G203" s="35"/>
      <c r="H203" s="17">
        <f t="shared" si="11"/>
        <v>0</v>
      </c>
      <c r="I203" s="35"/>
    </row>
    <row r="204" spans="1:9" ht="20.25" hidden="1" customHeight="1">
      <c r="A204" s="20">
        <v>2013550</v>
      </c>
      <c r="B204" s="21" t="s">
        <v>128</v>
      </c>
      <c r="C204" s="35"/>
      <c r="D204" s="17">
        <f t="shared" si="9"/>
        <v>0</v>
      </c>
      <c r="E204" s="35"/>
      <c r="F204" s="17">
        <f t="shared" si="10"/>
        <v>0</v>
      </c>
      <c r="G204" s="35"/>
      <c r="H204" s="17">
        <f t="shared" si="11"/>
        <v>0</v>
      </c>
      <c r="I204" s="35"/>
    </row>
    <row r="205" spans="1:9" ht="20.25" hidden="1" customHeight="1">
      <c r="A205" s="20">
        <v>2013599</v>
      </c>
      <c r="B205" s="21" t="s">
        <v>227</v>
      </c>
      <c r="C205" s="35"/>
      <c r="D205" s="17">
        <f t="shared" si="9"/>
        <v>0</v>
      </c>
      <c r="E205" s="35"/>
      <c r="F205" s="17">
        <f t="shared" si="10"/>
        <v>0</v>
      </c>
      <c r="G205" s="35"/>
      <c r="H205" s="17">
        <f t="shared" si="11"/>
        <v>0</v>
      </c>
      <c r="I205" s="35"/>
    </row>
    <row r="206" spans="1:9" ht="20.25" hidden="1" customHeight="1">
      <c r="A206" s="23">
        <v>20136</v>
      </c>
      <c r="B206" s="23" t="s">
        <v>228</v>
      </c>
      <c r="C206" s="34">
        <f>SUM(C207:C211)</f>
        <v>0</v>
      </c>
      <c r="D206" s="11">
        <f t="shared" si="9"/>
        <v>0</v>
      </c>
      <c r="E206" s="34">
        <f>SUM(E207:E211)</f>
        <v>0</v>
      </c>
      <c r="F206" s="11">
        <f t="shared" si="10"/>
        <v>0</v>
      </c>
      <c r="G206" s="34">
        <f>SUM(G207:G211)</f>
        <v>0</v>
      </c>
      <c r="H206" s="11">
        <f t="shared" si="11"/>
        <v>0</v>
      </c>
      <c r="I206" s="34">
        <f>SUM(I207:I211)</f>
        <v>0</v>
      </c>
    </row>
    <row r="207" spans="1:9" ht="20.25" hidden="1" customHeight="1">
      <c r="A207" s="20">
        <v>2013601</v>
      </c>
      <c r="B207" s="21" t="s">
        <v>119</v>
      </c>
      <c r="C207" s="35"/>
      <c r="D207" s="17">
        <f t="shared" si="9"/>
        <v>0</v>
      </c>
      <c r="E207" s="35"/>
      <c r="F207" s="17">
        <f t="shared" si="10"/>
        <v>0</v>
      </c>
      <c r="G207" s="35"/>
      <c r="H207" s="17">
        <f t="shared" si="11"/>
        <v>0</v>
      </c>
      <c r="I207" s="35"/>
    </row>
    <row r="208" spans="1:9" ht="20.25" hidden="1" customHeight="1">
      <c r="A208" s="20">
        <v>2013602</v>
      </c>
      <c r="B208" s="21" t="s">
        <v>120</v>
      </c>
      <c r="C208" s="35"/>
      <c r="D208" s="17">
        <f t="shared" si="9"/>
        <v>0</v>
      </c>
      <c r="E208" s="35"/>
      <c r="F208" s="17">
        <f t="shared" si="10"/>
        <v>0</v>
      </c>
      <c r="G208" s="35"/>
      <c r="H208" s="17">
        <f t="shared" si="11"/>
        <v>0</v>
      </c>
      <c r="I208" s="35"/>
    </row>
    <row r="209" spans="1:9" ht="20.25" hidden="1" customHeight="1">
      <c r="A209" s="20">
        <v>2013603</v>
      </c>
      <c r="B209" s="21" t="s">
        <v>121</v>
      </c>
      <c r="C209" s="35"/>
      <c r="D209" s="17">
        <f t="shared" si="9"/>
        <v>0</v>
      </c>
      <c r="E209" s="35"/>
      <c r="F209" s="17">
        <f t="shared" si="10"/>
        <v>0</v>
      </c>
      <c r="G209" s="35"/>
      <c r="H209" s="17">
        <f t="shared" si="11"/>
        <v>0</v>
      </c>
      <c r="I209" s="35"/>
    </row>
    <row r="210" spans="1:9" ht="20.25" hidden="1" customHeight="1">
      <c r="A210" s="20">
        <v>2013650</v>
      </c>
      <c r="B210" s="21" t="s">
        <v>128</v>
      </c>
      <c r="C210" s="35"/>
      <c r="D210" s="17">
        <f t="shared" si="9"/>
        <v>0</v>
      </c>
      <c r="E210" s="35"/>
      <c r="F210" s="17">
        <f t="shared" si="10"/>
        <v>0</v>
      </c>
      <c r="G210" s="35"/>
      <c r="H210" s="17">
        <f t="shared" si="11"/>
        <v>0</v>
      </c>
      <c r="I210" s="35"/>
    </row>
    <row r="211" spans="1:9" ht="20.25" hidden="1" customHeight="1">
      <c r="A211" s="20">
        <v>2013699</v>
      </c>
      <c r="B211" s="21" t="s">
        <v>229</v>
      </c>
      <c r="C211" s="35"/>
      <c r="D211" s="17">
        <f t="shared" si="9"/>
        <v>0</v>
      </c>
      <c r="E211" s="35"/>
      <c r="F211" s="17">
        <f t="shared" si="10"/>
        <v>0</v>
      </c>
      <c r="G211" s="35"/>
      <c r="H211" s="17">
        <f t="shared" si="11"/>
        <v>0</v>
      </c>
      <c r="I211" s="35"/>
    </row>
    <row r="212" spans="1:9" ht="20.25" customHeight="1">
      <c r="A212" s="23">
        <v>20137</v>
      </c>
      <c r="B212" s="23" t="s">
        <v>230</v>
      </c>
      <c r="C212" s="34">
        <f>SUM(C213:C218)</f>
        <v>114</v>
      </c>
      <c r="D212" s="11">
        <f t="shared" si="9"/>
        <v>0</v>
      </c>
      <c r="E212" s="34">
        <f>SUM(E213:E218)</f>
        <v>114</v>
      </c>
      <c r="F212" s="11">
        <f t="shared" si="10"/>
        <v>266</v>
      </c>
      <c r="G212" s="34">
        <f>SUM(G213:G218)</f>
        <v>380</v>
      </c>
      <c r="H212" s="11">
        <f t="shared" si="11"/>
        <v>0</v>
      </c>
      <c r="I212" s="34">
        <f>SUM(I213:I218)</f>
        <v>380</v>
      </c>
    </row>
    <row r="213" spans="1:9" ht="20.25" customHeight="1">
      <c r="A213" s="20">
        <v>2013701</v>
      </c>
      <c r="B213" s="21" t="s">
        <v>119</v>
      </c>
      <c r="C213" s="35">
        <v>0</v>
      </c>
      <c r="D213" s="17">
        <f t="shared" si="9"/>
        <v>0</v>
      </c>
      <c r="E213" s="35">
        <v>0</v>
      </c>
      <c r="F213" s="17">
        <f t="shared" si="10"/>
        <v>276</v>
      </c>
      <c r="G213" s="35">
        <v>276</v>
      </c>
      <c r="H213" s="17">
        <f t="shared" si="11"/>
        <v>0</v>
      </c>
      <c r="I213" s="35">
        <v>276</v>
      </c>
    </row>
    <row r="214" spans="1:9" ht="20.25" customHeight="1">
      <c r="A214" s="20">
        <v>2013702</v>
      </c>
      <c r="B214" s="21" t="s">
        <v>120</v>
      </c>
      <c r="C214" s="35">
        <v>0</v>
      </c>
      <c r="D214" s="17">
        <f t="shared" si="9"/>
        <v>0</v>
      </c>
      <c r="E214" s="35">
        <v>0</v>
      </c>
      <c r="F214" s="17">
        <f t="shared" si="10"/>
        <v>23</v>
      </c>
      <c r="G214" s="35">
        <v>23</v>
      </c>
      <c r="H214" s="17">
        <f t="shared" si="11"/>
        <v>0</v>
      </c>
      <c r="I214" s="35">
        <v>23</v>
      </c>
    </row>
    <row r="215" spans="1:9" ht="20.25" hidden="1" customHeight="1">
      <c r="A215" s="20">
        <v>2013703</v>
      </c>
      <c r="B215" s="21" t="s">
        <v>121</v>
      </c>
      <c r="C215" s="35"/>
      <c r="D215" s="17">
        <f t="shared" si="9"/>
        <v>0</v>
      </c>
      <c r="E215" s="35"/>
      <c r="F215" s="17">
        <f t="shared" si="10"/>
        <v>0</v>
      </c>
      <c r="G215" s="35"/>
      <c r="H215" s="17">
        <f t="shared" si="11"/>
        <v>0</v>
      </c>
      <c r="I215" s="35"/>
    </row>
    <row r="216" spans="1:9" ht="20.25" hidden="1" customHeight="1">
      <c r="A216" s="20">
        <v>2013704</v>
      </c>
      <c r="B216" s="21" t="s">
        <v>231</v>
      </c>
      <c r="C216" s="35"/>
      <c r="D216" s="17">
        <f t="shared" si="9"/>
        <v>0</v>
      </c>
      <c r="E216" s="35"/>
      <c r="F216" s="17">
        <f t="shared" si="10"/>
        <v>0</v>
      </c>
      <c r="G216" s="35"/>
      <c r="H216" s="17">
        <f t="shared" si="11"/>
        <v>0</v>
      </c>
      <c r="I216" s="35"/>
    </row>
    <row r="217" spans="1:9" ht="20.25" customHeight="1">
      <c r="A217" s="20">
        <v>2013750</v>
      </c>
      <c r="B217" s="21" t="s">
        <v>128</v>
      </c>
      <c r="C217" s="35">
        <v>0</v>
      </c>
      <c r="D217" s="17">
        <f t="shared" si="9"/>
        <v>0</v>
      </c>
      <c r="E217" s="35">
        <v>0</v>
      </c>
      <c r="F217" s="17">
        <f t="shared" si="10"/>
        <v>2</v>
      </c>
      <c r="G217" s="35">
        <v>2</v>
      </c>
      <c r="H217" s="17">
        <f t="shared" si="11"/>
        <v>0</v>
      </c>
      <c r="I217" s="35">
        <v>2</v>
      </c>
    </row>
    <row r="218" spans="1:9" ht="20.25" customHeight="1">
      <c r="A218" s="20">
        <v>2013799</v>
      </c>
      <c r="B218" s="21" t="s">
        <v>232</v>
      </c>
      <c r="C218" s="35">
        <v>114</v>
      </c>
      <c r="D218" s="17">
        <f t="shared" si="9"/>
        <v>0</v>
      </c>
      <c r="E218" s="35">
        <v>114</v>
      </c>
      <c r="F218" s="17">
        <f t="shared" si="10"/>
        <v>-35</v>
      </c>
      <c r="G218" s="35">
        <v>79</v>
      </c>
      <c r="H218" s="17">
        <f t="shared" si="11"/>
        <v>0</v>
      </c>
      <c r="I218" s="35">
        <v>79</v>
      </c>
    </row>
    <row r="219" spans="1:9" ht="20.25" customHeight="1">
      <c r="A219" s="23">
        <v>20138</v>
      </c>
      <c r="B219" s="23" t="s">
        <v>233</v>
      </c>
      <c r="C219" s="34">
        <f>SUM(C220:C233)</f>
        <v>4464</v>
      </c>
      <c r="D219" s="11">
        <f t="shared" si="9"/>
        <v>0</v>
      </c>
      <c r="E219" s="34">
        <f>SUM(E220:E233)</f>
        <v>4464</v>
      </c>
      <c r="F219" s="11">
        <f t="shared" si="10"/>
        <v>860</v>
      </c>
      <c r="G219" s="34">
        <f>SUM(G220:G233)</f>
        <v>5324</v>
      </c>
      <c r="H219" s="11">
        <f t="shared" si="11"/>
        <v>0</v>
      </c>
      <c r="I219" s="34">
        <f>SUM(I220:I233)</f>
        <v>5324</v>
      </c>
    </row>
    <row r="220" spans="1:9" ht="20.25" customHeight="1">
      <c r="A220" s="20">
        <v>2013801</v>
      </c>
      <c r="B220" s="21" t="s">
        <v>119</v>
      </c>
      <c r="C220" s="35">
        <v>3170</v>
      </c>
      <c r="D220" s="17">
        <f t="shared" si="9"/>
        <v>0</v>
      </c>
      <c r="E220" s="35">
        <v>3170</v>
      </c>
      <c r="F220" s="17">
        <f t="shared" si="10"/>
        <v>810</v>
      </c>
      <c r="G220" s="35">
        <v>3980</v>
      </c>
      <c r="H220" s="17">
        <f t="shared" si="11"/>
        <v>0</v>
      </c>
      <c r="I220" s="35">
        <v>3980</v>
      </c>
    </row>
    <row r="221" spans="1:9" ht="20.25" customHeight="1">
      <c r="A221" s="20">
        <v>2013802</v>
      </c>
      <c r="B221" s="21" t="s">
        <v>120</v>
      </c>
      <c r="C221" s="35">
        <v>0</v>
      </c>
      <c r="D221" s="17">
        <f t="shared" si="9"/>
        <v>0</v>
      </c>
      <c r="E221" s="35">
        <v>0</v>
      </c>
      <c r="F221" s="17">
        <f t="shared" si="10"/>
        <v>18</v>
      </c>
      <c r="G221" s="35">
        <v>18</v>
      </c>
      <c r="H221" s="17">
        <f t="shared" si="11"/>
        <v>0</v>
      </c>
      <c r="I221" s="35">
        <v>18</v>
      </c>
    </row>
    <row r="222" spans="1:9" ht="20.25" customHeight="1">
      <c r="A222" s="20">
        <v>2013803</v>
      </c>
      <c r="B222" s="21" t="s">
        <v>121</v>
      </c>
      <c r="C222" s="35">
        <v>44</v>
      </c>
      <c r="D222" s="17">
        <f t="shared" si="9"/>
        <v>0</v>
      </c>
      <c r="E222" s="35">
        <v>44</v>
      </c>
      <c r="F222" s="17">
        <f t="shared" si="10"/>
        <v>0</v>
      </c>
      <c r="G222" s="35">
        <v>44</v>
      </c>
      <c r="H222" s="17">
        <f t="shared" si="11"/>
        <v>0</v>
      </c>
      <c r="I222" s="35">
        <v>44</v>
      </c>
    </row>
    <row r="223" spans="1:9" ht="20.25" customHeight="1">
      <c r="A223" s="20">
        <v>2013804</v>
      </c>
      <c r="B223" s="21" t="s">
        <v>234</v>
      </c>
      <c r="C223" s="35">
        <v>500</v>
      </c>
      <c r="D223" s="17">
        <f t="shared" si="9"/>
        <v>0</v>
      </c>
      <c r="E223" s="35">
        <v>500</v>
      </c>
      <c r="F223" s="17">
        <f t="shared" si="10"/>
        <v>0</v>
      </c>
      <c r="G223" s="35">
        <v>500</v>
      </c>
      <c r="H223" s="17">
        <f t="shared" si="11"/>
        <v>0</v>
      </c>
      <c r="I223" s="35">
        <v>500</v>
      </c>
    </row>
    <row r="224" spans="1:9" ht="20.25" customHeight="1">
      <c r="A224" s="20">
        <v>2013805</v>
      </c>
      <c r="B224" s="21" t="s">
        <v>235</v>
      </c>
      <c r="C224" s="35">
        <v>327</v>
      </c>
      <c r="D224" s="17">
        <f t="shared" si="9"/>
        <v>0</v>
      </c>
      <c r="E224" s="35">
        <v>327</v>
      </c>
      <c r="F224" s="17">
        <f t="shared" si="10"/>
        <v>0</v>
      </c>
      <c r="G224" s="35">
        <v>327</v>
      </c>
      <c r="H224" s="17">
        <f t="shared" si="11"/>
        <v>0</v>
      </c>
      <c r="I224" s="35">
        <v>327</v>
      </c>
    </row>
    <row r="225" spans="1:9" ht="20.25" hidden="1" customHeight="1">
      <c r="A225" s="20">
        <v>2013808</v>
      </c>
      <c r="B225" s="21" t="s">
        <v>160</v>
      </c>
      <c r="C225" s="35">
        <v>0</v>
      </c>
      <c r="D225" s="17">
        <f t="shared" si="9"/>
        <v>0</v>
      </c>
      <c r="E225" s="35">
        <v>0</v>
      </c>
      <c r="F225" s="17">
        <f t="shared" si="10"/>
        <v>0</v>
      </c>
      <c r="G225" s="35"/>
      <c r="H225" s="17">
        <f t="shared" si="11"/>
        <v>0</v>
      </c>
      <c r="I225" s="35"/>
    </row>
    <row r="226" spans="1:9" ht="20.25" hidden="1" customHeight="1">
      <c r="A226" s="20">
        <v>2013810</v>
      </c>
      <c r="B226" s="21" t="s">
        <v>236</v>
      </c>
      <c r="C226" s="35">
        <v>0</v>
      </c>
      <c r="D226" s="17">
        <f t="shared" si="9"/>
        <v>0</v>
      </c>
      <c r="E226" s="35">
        <v>0</v>
      </c>
      <c r="F226" s="17">
        <f t="shared" si="10"/>
        <v>0</v>
      </c>
      <c r="G226" s="35"/>
      <c r="H226" s="17">
        <f t="shared" si="11"/>
        <v>0</v>
      </c>
      <c r="I226" s="35"/>
    </row>
    <row r="227" spans="1:9" ht="20.25" customHeight="1">
      <c r="A227" s="20">
        <v>2013812</v>
      </c>
      <c r="B227" s="21" t="s">
        <v>237</v>
      </c>
      <c r="C227" s="35">
        <v>38</v>
      </c>
      <c r="D227" s="17">
        <f t="shared" si="9"/>
        <v>0</v>
      </c>
      <c r="E227" s="35">
        <v>38</v>
      </c>
      <c r="F227" s="17">
        <f t="shared" si="10"/>
        <v>0</v>
      </c>
      <c r="G227" s="35">
        <v>38</v>
      </c>
      <c r="H227" s="17">
        <f t="shared" si="11"/>
        <v>0</v>
      </c>
      <c r="I227" s="35">
        <v>38</v>
      </c>
    </row>
    <row r="228" spans="1:9" ht="20.25" hidden="1" customHeight="1">
      <c r="A228" s="20">
        <v>2013813</v>
      </c>
      <c r="B228" s="21" t="s">
        <v>238</v>
      </c>
      <c r="C228" s="35">
        <v>0</v>
      </c>
      <c r="D228" s="17">
        <f t="shared" si="9"/>
        <v>0</v>
      </c>
      <c r="E228" s="35">
        <v>0</v>
      </c>
      <c r="F228" s="17">
        <f t="shared" si="10"/>
        <v>0</v>
      </c>
      <c r="G228" s="35"/>
      <c r="H228" s="17">
        <f t="shared" si="11"/>
        <v>0</v>
      </c>
      <c r="I228" s="35"/>
    </row>
    <row r="229" spans="1:9" ht="20.25" customHeight="1">
      <c r="A229" s="20">
        <v>2013814</v>
      </c>
      <c r="B229" s="21" t="s">
        <v>239</v>
      </c>
      <c r="C229" s="35">
        <v>1</v>
      </c>
      <c r="D229" s="17">
        <f t="shared" si="9"/>
        <v>0</v>
      </c>
      <c r="E229" s="35">
        <v>1</v>
      </c>
      <c r="F229" s="17">
        <f t="shared" si="10"/>
        <v>0</v>
      </c>
      <c r="G229" s="35">
        <v>1</v>
      </c>
      <c r="H229" s="17">
        <f t="shared" si="11"/>
        <v>0</v>
      </c>
      <c r="I229" s="35">
        <v>1</v>
      </c>
    </row>
    <row r="230" spans="1:9" ht="20.25" hidden="1" customHeight="1">
      <c r="A230" s="20">
        <v>2013815</v>
      </c>
      <c r="B230" s="21" t="s">
        <v>240</v>
      </c>
      <c r="C230" s="35">
        <v>0</v>
      </c>
      <c r="D230" s="17">
        <f t="shared" si="9"/>
        <v>0</v>
      </c>
      <c r="E230" s="35">
        <v>0</v>
      </c>
      <c r="F230" s="17">
        <f t="shared" si="10"/>
        <v>0</v>
      </c>
      <c r="G230" s="35"/>
      <c r="H230" s="17">
        <f t="shared" si="11"/>
        <v>0</v>
      </c>
      <c r="I230" s="35"/>
    </row>
    <row r="231" spans="1:9" ht="20.25" customHeight="1">
      <c r="A231" s="20">
        <v>2013816</v>
      </c>
      <c r="B231" s="21" t="s">
        <v>241</v>
      </c>
      <c r="C231" s="35">
        <v>6</v>
      </c>
      <c r="D231" s="17">
        <f t="shared" si="9"/>
        <v>0</v>
      </c>
      <c r="E231" s="35">
        <v>6</v>
      </c>
      <c r="F231" s="17">
        <f t="shared" si="10"/>
        <v>-5</v>
      </c>
      <c r="G231" s="35">
        <v>1</v>
      </c>
      <c r="H231" s="17">
        <f t="shared" si="11"/>
        <v>0</v>
      </c>
      <c r="I231" s="35">
        <v>1</v>
      </c>
    </row>
    <row r="232" spans="1:9" ht="20.25" customHeight="1">
      <c r="A232" s="20">
        <v>2013850</v>
      </c>
      <c r="B232" s="21" t="s">
        <v>128</v>
      </c>
      <c r="C232" s="35">
        <v>69</v>
      </c>
      <c r="D232" s="17">
        <f t="shared" si="9"/>
        <v>0</v>
      </c>
      <c r="E232" s="35">
        <v>69</v>
      </c>
      <c r="F232" s="17">
        <f t="shared" si="10"/>
        <v>9</v>
      </c>
      <c r="G232" s="35">
        <v>78</v>
      </c>
      <c r="H232" s="17">
        <f t="shared" si="11"/>
        <v>0</v>
      </c>
      <c r="I232" s="35">
        <v>78</v>
      </c>
    </row>
    <row r="233" spans="1:9" ht="20.25" customHeight="1">
      <c r="A233" s="20">
        <v>2013899</v>
      </c>
      <c r="B233" s="21" t="s">
        <v>242</v>
      </c>
      <c r="C233" s="35">
        <v>309</v>
      </c>
      <c r="D233" s="17">
        <f t="shared" si="9"/>
        <v>0</v>
      </c>
      <c r="E233" s="35">
        <v>309</v>
      </c>
      <c r="F233" s="17">
        <f t="shared" si="10"/>
        <v>28</v>
      </c>
      <c r="G233" s="35">
        <v>337</v>
      </c>
      <c r="H233" s="17">
        <f t="shared" si="11"/>
        <v>0</v>
      </c>
      <c r="I233" s="35">
        <v>337</v>
      </c>
    </row>
    <row r="234" spans="1:9" ht="20.25" customHeight="1">
      <c r="A234" s="23">
        <v>20199</v>
      </c>
      <c r="B234" s="23" t="s">
        <v>243</v>
      </c>
      <c r="C234" s="34">
        <f>SUM(C235:C236)</f>
        <v>419</v>
      </c>
      <c r="D234" s="11">
        <f t="shared" si="9"/>
        <v>0</v>
      </c>
      <c r="E234" s="34">
        <f>SUM(E235:E236)</f>
        <v>419</v>
      </c>
      <c r="F234" s="11">
        <f t="shared" si="10"/>
        <v>-419</v>
      </c>
      <c r="G234" s="34">
        <f>SUM(G235:G236)</f>
        <v>0</v>
      </c>
      <c r="H234" s="11">
        <f t="shared" si="11"/>
        <v>0</v>
      </c>
      <c r="I234" s="34">
        <f>SUM(I235:I236)</f>
        <v>0</v>
      </c>
    </row>
    <row r="235" spans="1:9" ht="20.25" hidden="1" customHeight="1">
      <c r="A235" s="20">
        <v>2019901</v>
      </c>
      <c r="B235" s="21" t="s">
        <v>244</v>
      </c>
      <c r="C235" s="35"/>
      <c r="D235" s="17">
        <f t="shared" si="9"/>
        <v>0</v>
      </c>
      <c r="E235" s="35"/>
      <c r="F235" s="17">
        <f t="shared" si="10"/>
        <v>0</v>
      </c>
      <c r="G235" s="35"/>
      <c r="H235" s="17">
        <f t="shared" si="11"/>
        <v>0</v>
      </c>
      <c r="I235" s="35"/>
    </row>
    <row r="236" spans="1:9" ht="20.25" customHeight="1">
      <c r="A236" s="20">
        <v>2019999</v>
      </c>
      <c r="B236" s="21" t="s">
        <v>245</v>
      </c>
      <c r="C236" s="35">
        <v>419</v>
      </c>
      <c r="D236" s="17">
        <f t="shared" si="9"/>
        <v>0</v>
      </c>
      <c r="E236" s="35">
        <v>419</v>
      </c>
      <c r="F236" s="17">
        <f t="shared" si="10"/>
        <v>-419</v>
      </c>
      <c r="G236" s="35">
        <v>0</v>
      </c>
      <c r="H236" s="17">
        <f t="shared" si="11"/>
        <v>0</v>
      </c>
      <c r="I236" s="35">
        <v>0</v>
      </c>
    </row>
    <row r="237" spans="1:9" ht="20.25" hidden="1" customHeight="1">
      <c r="A237" s="23">
        <v>202</v>
      </c>
      <c r="B237" s="23" t="s">
        <v>246</v>
      </c>
      <c r="C237" s="34">
        <f>C238+C245+C248+C251+C257+C262+C264+C269+C275</f>
        <v>0</v>
      </c>
      <c r="D237" s="11">
        <f t="shared" si="9"/>
        <v>0</v>
      </c>
      <c r="E237" s="34">
        <f>E238+E245+E248+E251+E257+E262+E264+E269+E275</f>
        <v>0</v>
      </c>
      <c r="F237" s="11">
        <f t="shared" si="10"/>
        <v>0</v>
      </c>
      <c r="G237" s="34">
        <f>G238+G245+G248+G251+G257+G262+G264+G269+G275</f>
        <v>0</v>
      </c>
      <c r="H237" s="11">
        <f t="shared" si="11"/>
        <v>0</v>
      </c>
      <c r="I237" s="34">
        <f>I238+I245+I248+I251+I257+I262+I264+I269+I275</f>
        <v>0</v>
      </c>
    </row>
    <row r="238" spans="1:9" ht="20.25" hidden="1" customHeight="1">
      <c r="A238" s="23">
        <v>20201</v>
      </c>
      <c r="B238" s="23" t="s">
        <v>247</v>
      </c>
      <c r="C238" s="34">
        <f>SUM(C239:C244)</f>
        <v>0</v>
      </c>
      <c r="D238" s="11">
        <f t="shared" si="9"/>
        <v>0</v>
      </c>
      <c r="E238" s="34">
        <f>SUM(E239:E244)</f>
        <v>0</v>
      </c>
      <c r="F238" s="11">
        <f t="shared" si="10"/>
        <v>0</v>
      </c>
      <c r="G238" s="34">
        <f>SUM(G239:G244)</f>
        <v>0</v>
      </c>
      <c r="H238" s="11">
        <f t="shared" si="11"/>
        <v>0</v>
      </c>
      <c r="I238" s="34">
        <f>SUM(I239:I244)</f>
        <v>0</v>
      </c>
    </row>
    <row r="239" spans="1:9" ht="20.25" hidden="1" customHeight="1">
      <c r="A239" s="20">
        <v>2020101</v>
      </c>
      <c r="B239" s="21" t="s">
        <v>119</v>
      </c>
      <c r="C239" s="34"/>
      <c r="D239" s="17">
        <f t="shared" si="9"/>
        <v>0</v>
      </c>
      <c r="E239" s="34"/>
      <c r="F239" s="17">
        <f t="shared" si="10"/>
        <v>0</v>
      </c>
      <c r="G239" s="34"/>
      <c r="H239" s="17">
        <f t="shared" si="11"/>
        <v>0</v>
      </c>
      <c r="I239" s="34"/>
    </row>
    <row r="240" spans="1:9" ht="20.25" hidden="1" customHeight="1">
      <c r="A240" s="20">
        <v>2020102</v>
      </c>
      <c r="B240" s="21" t="s">
        <v>120</v>
      </c>
      <c r="C240" s="34"/>
      <c r="D240" s="17">
        <f t="shared" si="9"/>
        <v>0</v>
      </c>
      <c r="E240" s="34"/>
      <c r="F240" s="17">
        <f t="shared" si="10"/>
        <v>0</v>
      </c>
      <c r="G240" s="34"/>
      <c r="H240" s="17">
        <f t="shared" si="11"/>
        <v>0</v>
      </c>
      <c r="I240" s="34"/>
    </row>
    <row r="241" spans="1:9" ht="20.25" hidden="1" customHeight="1">
      <c r="A241" s="20">
        <v>2020103</v>
      </c>
      <c r="B241" s="21" t="s">
        <v>121</v>
      </c>
      <c r="C241" s="34"/>
      <c r="D241" s="17">
        <f t="shared" si="9"/>
        <v>0</v>
      </c>
      <c r="E241" s="34"/>
      <c r="F241" s="17">
        <f t="shared" si="10"/>
        <v>0</v>
      </c>
      <c r="G241" s="34"/>
      <c r="H241" s="17">
        <f t="shared" si="11"/>
        <v>0</v>
      </c>
      <c r="I241" s="34"/>
    </row>
    <row r="242" spans="1:9" ht="20.25" hidden="1" customHeight="1">
      <c r="A242" s="20">
        <v>2020104</v>
      </c>
      <c r="B242" s="21" t="s">
        <v>214</v>
      </c>
      <c r="C242" s="34"/>
      <c r="D242" s="17">
        <f t="shared" si="9"/>
        <v>0</v>
      </c>
      <c r="E242" s="34"/>
      <c r="F242" s="17">
        <f t="shared" si="10"/>
        <v>0</v>
      </c>
      <c r="G242" s="34"/>
      <c r="H242" s="17">
        <f t="shared" si="11"/>
        <v>0</v>
      </c>
      <c r="I242" s="34"/>
    </row>
    <row r="243" spans="1:9" ht="20.25" hidden="1" customHeight="1">
      <c r="A243" s="20">
        <v>2020150</v>
      </c>
      <c r="B243" s="21" t="s">
        <v>128</v>
      </c>
      <c r="C243" s="34"/>
      <c r="D243" s="17">
        <f t="shared" si="9"/>
        <v>0</v>
      </c>
      <c r="E243" s="34"/>
      <c r="F243" s="17">
        <f t="shared" si="10"/>
        <v>0</v>
      </c>
      <c r="G243" s="34"/>
      <c r="H243" s="17">
        <f t="shared" si="11"/>
        <v>0</v>
      </c>
      <c r="I243" s="34"/>
    </row>
    <row r="244" spans="1:9" ht="20.25" hidden="1" customHeight="1">
      <c r="A244" s="20">
        <v>2020199</v>
      </c>
      <c r="B244" s="21" t="s">
        <v>248</v>
      </c>
      <c r="C244" s="34"/>
      <c r="D244" s="17">
        <f t="shared" si="9"/>
        <v>0</v>
      </c>
      <c r="E244" s="34"/>
      <c r="F244" s="17">
        <f t="shared" si="10"/>
        <v>0</v>
      </c>
      <c r="G244" s="34"/>
      <c r="H244" s="17">
        <f t="shared" si="11"/>
        <v>0</v>
      </c>
      <c r="I244" s="34"/>
    </row>
    <row r="245" spans="1:9" ht="20.25" hidden="1" customHeight="1">
      <c r="A245" s="23">
        <v>20202</v>
      </c>
      <c r="B245" s="23" t="s">
        <v>249</v>
      </c>
      <c r="C245" s="34">
        <f>C246+C247</f>
        <v>0</v>
      </c>
      <c r="D245" s="11">
        <f t="shared" si="9"/>
        <v>0</v>
      </c>
      <c r="E245" s="34">
        <f>E246+E247</f>
        <v>0</v>
      </c>
      <c r="F245" s="11">
        <f t="shared" si="10"/>
        <v>0</v>
      </c>
      <c r="G245" s="34">
        <f>G246+G247</f>
        <v>0</v>
      </c>
      <c r="H245" s="11">
        <f t="shared" si="11"/>
        <v>0</v>
      </c>
      <c r="I245" s="34">
        <f>I246+I247</f>
        <v>0</v>
      </c>
    </row>
    <row r="246" spans="1:9" ht="20.25" hidden="1" customHeight="1">
      <c r="A246" s="20">
        <v>2020201</v>
      </c>
      <c r="B246" s="21" t="s">
        <v>250</v>
      </c>
      <c r="C246" s="34"/>
      <c r="D246" s="17">
        <f t="shared" si="9"/>
        <v>0</v>
      </c>
      <c r="E246" s="34"/>
      <c r="F246" s="17">
        <f t="shared" si="10"/>
        <v>0</v>
      </c>
      <c r="G246" s="34"/>
      <c r="H246" s="17">
        <f t="shared" si="11"/>
        <v>0</v>
      </c>
      <c r="I246" s="34"/>
    </row>
    <row r="247" spans="1:9" ht="20.25" hidden="1" customHeight="1">
      <c r="A247" s="20">
        <v>2020202</v>
      </c>
      <c r="B247" s="21" t="s">
        <v>251</v>
      </c>
      <c r="C247" s="34"/>
      <c r="D247" s="17">
        <f t="shared" si="9"/>
        <v>0</v>
      </c>
      <c r="E247" s="34"/>
      <c r="F247" s="17">
        <f t="shared" si="10"/>
        <v>0</v>
      </c>
      <c r="G247" s="34"/>
      <c r="H247" s="17">
        <f t="shared" si="11"/>
        <v>0</v>
      </c>
      <c r="I247" s="34"/>
    </row>
    <row r="248" spans="1:9" ht="20.25" hidden="1" customHeight="1">
      <c r="A248" s="23">
        <v>20203</v>
      </c>
      <c r="B248" s="23" t="s">
        <v>252</v>
      </c>
      <c r="C248" s="34">
        <f>C249+C250</f>
        <v>0</v>
      </c>
      <c r="D248" s="11">
        <f t="shared" si="9"/>
        <v>0</v>
      </c>
      <c r="E248" s="34">
        <f>E249+E250</f>
        <v>0</v>
      </c>
      <c r="F248" s="11">
        <f t="shared" si="10"/>
        <v>0</v>
      </c>
      <c r="G248" s="34">
        <f>G249+G250</f>
        <v>0</v>
      </c>
      <c r="H248" s="11">
        <f t="shared" si="11"/>
        <v>0</v>
      </c>
      <c r="I248" s="34">
        <f>I249+I250</f>
        <v>0</v>
      </c>
    </row>
    <row r="249" spans="1:9" ht="20.25" hidden="1" customHeight="1">
      <c r="A249" s="20">
        <v>2020304</v>
      </c>
      <c r="B249" s="21" t="s">
        <v>253</v>
      </c>
      <c r="C249" s="34"/>
      <c r="D249" s="17">
        <f t="shared" si="9"/>
        <v>0</v>
      </c>
      <c r="E249" s="34"/>
      <c r="F249" s="17">
        <f t="shared" si="10"/>
        <v>0</v>
      </c>
      <c r="G249" s="34"/>
      <c r="H249" s="17">
        <f t="shared" si="11"/>
        <v>0</v>
      </c>
      <c r="I249" s="34"/>
    </row>
    <row r="250" spans="1:9" ht="20.25" hidden="1" customHeight="1">
      <c r="A250" s="20">
        <v>2020306</v>
      </c>
      <c r="B250" s="21" t="s">
        <v>254</v>
      </c>
      <c r="C250" s="34"/>
      <c r="D250" s="17">
        <f t="shared" si="9"/>
        <v>0</v>
      </c>
      <c r="E250" s="34"/>
      <c r="F250" s="17">
        <f t="shared" si="10"/>
        <v>0</v>
      </c>
      <c r="G250" s="34"/>
      <c r="H250" s="17">
        <f t="shared" si="11"/>
        <v>0</v>
      </c>
      <c r="I250" s="34"/>
    </row>
    <row r="251" spans="1:9" ht="20.25" hidden="1" customHeight="1">
      <c r="A251" s="23">
        <v>20204</v>
      </c>
      <c r="B251" s="23" t="s">
        <v>255</v>
      </c>
      <c r="C251" s="34">
        <f>SUM(C252:C256)</f>
        <v>0</v>
      </c>
      <c r="D251" s="11">
        <f t="shared" si="9"/>
        <v>0</v>
      </c>
      <c r="E251" s="34">
        <f>SUM(E252:E256)</f>
        <v>0</v>
      </c>
      <c r="F251" s="11">
        <f t="shared" si="10"/>
        <v>0</v>
      </c>
      <c r="G251" s="34">
        <f>SUM(G252:G256)</f>
        <v>0</v>
      </c>
      <c r="H251" s="11">
        <f t="shared" si="11"/>
        <v>0</v>
      </c>
      <c r="I251" s="34">
        <f>SUM(I252:I256)</f>
        <v>0</v>
      </c>
    </row>
    <row r="252" spans="1:9" ht="20.25" hidden="1" customHeight="1">
      <c r="A252" s="20">
        <v>2020401</v>
      </c>
      <c r="B252" s="21" t="s">
        <v>256</v>
      </c>
      <c r="C252" s="34"/>
      <c r="D252" s="17">
        <f t="shared" si="9"/>
        <v>0</v>
      </c>
      <c r="E252" s="34"/>
      <c r="F252" s="17">
        <f t="shared" si="10"/>
        <v>0</v>
      </c>
      <c r="G252" s="34"/>
      <c r="H252" s="17">
        <f t="shared" si="11"/>
        <v>0</v>
      </c>
      <c r="I252" s="34"/>
    </row>
    <row r="253" spans="1:9" ht="20.25" hidden="1" customHeight="1">
      <c r="A253" s="20">
        <v>2020402</v>
      </c>
      <c r="B253" s="21" t="s">
        <v>257</v>
      </c>
      <c r="C253" s="34"/>
      <c r="D253" s="17">
        <f t="shared" si="9"/>
        <v>0</v>
      </c>
      <c r="E253" s="34"/>
      <c r="F253" s="17">
        <f t="shared" si="10"/>
        <v>0</v>
      </c>
      <c r="G253" s="34"/>
      <c r="H253" s="17">
        <f t="shared" si="11"/>
        <v>0</v>
      </c>
      <c r="I253" s="34"/>
    </row>
    <row r="254" spans="1:9" ht="20.25" hidden="1" customHeight="1">
      <c r="A254" s="20">
        <v>2020403</v>
      </c>
      <c r="B254" s="21" t="s">
        <v>258</v>
      </c>
      <c r="C254" s="34"/>
      <c r="D254" s="17">
        <f t="shared" si="9"/>
        <v>0</v>
      </c>
      <c r="E254" s="34"/>
      <c r="F254" s="17">
        <f t="shared" si="10"/>
        <v>0</v>
      </c>
      <c r="G254" s="34"/>
      <c r="H254" s="17">
        <f t="shared" si="11"/>
        <v>0</v>
      </c>
      <c r="I254" s="34"/>
    </row>
    <row r="255" spans="1:9" ht="20.25" hidden="1" customHeight="1">
      <c r="A255" s="20">
        <v>2020404</v>
      </c>
      <c r="B255" s="21" t="s">
        <v>259</v>
      </c>
      <c r="C255" s="34"/>
      <c r="D255" s="17">
        <f t="shared" si="9"/>
        <v>0</v>
      </c>
      <c r="E255" s="34"/>
      <c r="F255" s="17">
        <f t="shared" si="10"/>
        <v>0</v>
      </c>
      <c r="G255" s="34"/>
      <c r="H255" s="17">
        <f t="shared" si="11"/>
        <v>0</v>
      </c>
      <c r="I255" s="34"/>
    </row>
    <row r="256" spans="1:9" ht="20.25" hidden="1" customHeight="1">
      <c r="A256" s="20">
        <v>2020499</v>
      </c>
      <c r="B256" s="21" t="s">
        <v>260</v>
      </c>
      <c r="C256" s="34"/>
      <c r="D256" s="17">
        <f t="shared" si="9"/>
        <v>0</v>
      </c>
      <c r="E256" s="34"/>
      <c r="F256" s="17">
        <f t="shared" si="10"/>
        <v>0</v>
      </c>
      <c r="G256" s="34"/>
      <c r="H256" s="17">
        <f t="shared" si="11"/>
        <v>0</v>
      </c>
      <c r="I256" s="34"/>
    </row>
    <row r="257" spans="1:9" ht="20.25" hidden="1" customHeight="1">
      <c r="A257" s="23">
        <v>20205</v>
      </c>
      <c r="B257" s="23" t="s">
        <v>261</v>
      </c>
      <c r="C257" s="34">
        <f>SUM(C258:C261)</f>
        <v>0</v>
      </c>
      <c r="D257" s="11">
        <f t="shared" si="9"/>
        <v>0</v>
      </c>
      <c r="E257" s="34">
        <f>SUM(E258:E261)</f>
        <v>0</v>
      </c>
      <c r="F257" s="11">
        <f t="shared" si="10"/>
        <v>0</v>
      </c>
      <c r="G257" s="34">
        <f>SUM(G258:G261)</f>
        <v>0</v>
      </c>
      <c r="H257" s="11">
        <f t="shared" si="11"/>
        <v>0</v>
      </c>
      <c r="I257" s="34">
        <f>SUM(I258:I261)</f>
        <v>0</v>
      </c>
    </row>
    <row r="258" spans="1:9" ht="20.25" hidden="1" customHeight="1">
      <c r="A258" s="20">
        <v>2020503</v>
      </c>
      <c r="B258" s="21" t="s">
        <v>262</v>
      </c>
      <c r="C258" s="34"/>
      <c r="D258" s="17">
        <f t="shared" si="9"/>
        <v>0</v>
      </c>
      <c r="E258" s="34"/>
      <c r="F258" s="17">
        <f t="shared" si="10"/>
        <v>0</v>
      </c>
      <c r="G258" s="34"/>
      <c r="H258" s="17">
        <f t="shared" si="11"/>
        <v>0</v>
      </c>
      <c r="I258" s="34"/>
    </row>
    <row r="259" spans="1:9" ht="20.25" hidden="1" customHeight="1">
      <c r="A259" s="20">
        <v>2020504</v>
      </c>
      <c r="B259" s="21" t="s">
        <v>263</v>
      </c>
      <c r="C259" s="34"/>
      <c r="D259" s="17">
        <f t="shared" si="9"/>
        <v>0</v>
      </c>
      <c r="E259" s="34"/>
      <c r="F259" s="17">
        <f t="shared" si="10"/>
        <v>0</v>
      </c>
      <c r="G259" s="34"/>
      <c r="H259" s="17">
        <f t="shared" si="11"/>
        <v>0</v>
      </c>
      <c r="I259" s="34"/>
    </row>
    <row r="260" spans="1:9" ht="20.25" hidden="1" customHeight="1">
      <c r="A260" s="20">
        <v>2020505</v>
      </c>
      <c r="B260" s="21" t="s">
        <v>264</v>
      </c>
      <c r="C260" s="34"/>
      <c r="D260" s="17">
        <f t="shared" si="9"/>
        <v>0</v>
      </c>
      <c r="E260" s="34"/>
      <c r="F260" s="17">
        <f t="shared" si="10"/>
        <v>0</v>
      </c>
      <c r="G260" s="34"/>
      <c r="H260" s="17">
        <f t="shared" si="11"/>
        <v>0</v>
      </c>
      <c r="I260" s="34"/>
    </row>
    <row r="261" spans="1:9" ht="20.25" hidden="1" customHeight="1">
      <c r="A261" s="20">
        <v>2020599</v>
      </c>
      <c r="B261" s="21" t="s">
        <v>265</v>
      </c>
      <c r="C261" s="34"/>
      <c r="D261" s="17">
        <f t="shared" si="9"/>
        <v>0</v>
      </c>
      <c r="E261" s="34"/>
      <c r="F261" s="17">
        <f t="shared" si="10"/>
        <v>0</v>
      </c>
      <c r="G261" s="34"/>
      <c r="H261" s="17">
        <f t="shared" si="11"/>
        <v>0</v>
      </c>
      <c r="I261" s="34"/>
    </row>
    <row r="262" spans="1:9" ht="20.25" hidden="1" customHeight="1">
      <c r="A262" s="23">
        <v>20206</v>
      </c>
      <c r="B262" s="23" t="s">
        <v>266</v>
      </c>
      <c r="C262" s="34">
        <f>C263</f>
        <v>0</v>
      </c>
      <c r="D262" s="11">
        <f t="shared" si="9"/>
        <v>0</v>
      </c>
      <c r="E262" s="34">
        <f>E263</f>
        <v>0</v>
      </c>
      <c r="F262" s="11">
        <f t="shared" si="10"/>
        <v>0</v>
      </c>
      <c r="G262" s="34">
        <f>G263</f>
        <v>0</v>
      </c>
      <c r="H262" s="11">
        <f t="shared" si="11"/>
        <v>0</v>
      </c>
      <c r="I262" s="34">
        <f>I263</f>
        <v>0</v>
      </c>
    </row>
    <row r="263" spans="1:9" ht="20.25" hidden="1" customHeight="1">
      <c r="A263" s="20">
        <v>2020601</v>
      </c>
      <c r="B263" s="21" t="s">
        <v>267</v>
      </c>
      <c r="C263" s="34"/>
      <c r="D263" s="17">
        <f t="shared" si="9"/>
        <v>0</v>
      </c>
      <c r="E263" s="34"/>
      <c r="F263" s="17">
        <f t="shared" si="10"/>
        <v>0</v>
      </c>
      <c r="G263" s="34"/>
      <c r="H263" s="17">
        <f t="shared" si="11"/>
        <v>0</v>
      </c>
      <c r="I263" s="34"/>
    </row>
    <row r="264" spans="1:9" ht="20.25" hidden="1" customHeight="1">
      <c r="A264" s="23">
        <v>20207</v>
      </c>
      <c r="B264" s="23" t="s">
        <v>268</v>
      </c>
      <c r="C264" s="34">
        <f>C265+C266+C267+C268</f>
        <v>0</v>
      </c>
      <c r="D264" s="11">
        <f t="shared" ref="D264:D327" si="12">E264-C264</f>
        <v>0</v>
      </c>
      <c r="E264" s="34">
        <f>E265+E266+E267+E268</f>
        <v>0</v>
      </c>
      <c r="F264" s="11">
        <f t="shared" ref="F264:F327" si="13">G264-E264</f>
        <v>0</v>
      </c>
      <c r="G264" s="34">
        <f>G265+G266+G267+G268</f>
        <v>0</v>
      </c>
      <c r="H264" s="11">
        <f t="shared" ref="H264:H327" si="14">I264-G264</f>
        <v>0</v>
      </c>
      <c r="I264" s="34">
        <f>I265+I266+I267+I268</f>
        <v>0</v>
      </c>
    </row>
    <row r="265" spans="1:9" ht="20.25" hidden="1" customHeight="1">
      <c r="A265" s="20">
        <v>2020701</v>
      </c>
      <c r="B265" s="21" t="s">
        <v>269</v>
      </c>
      <c r="C265" s="34"/>
      <c r="D265" s="17">
        <f t="shared" si="12"/>
        <v>0</v>
      </c>
      <c r="E265" s="34"/>
      <c r="F265" s="17">
        <f t="shared" si="13"/>
        <v>0</v>
      </c>
      <c r="G265" s="34"/>
      <c r="H265" s="17">
        <f t="shared" si="14"/>
        <v>0</v>
      </c>
      <c r="I265" s="34"/>
    </row>
    <row r="266" spans="1:9" ht="20.25" hidden="1" customHeight="1">
      <c r="A266" s="20">
        <v>2020702</v>
      </c>
      <c r="B266" s="21" t="s">
        <v>270</v>
      </c>
      <c r="C266" s="34"/>
      <c r="D266" s="17">
        <f t="shared" si="12"/>
        <v>0</v>
      </c>
      <c r="E266" s="34"/>
      <c r="F266" s="17">
        <f t="shared" si="13"/>
        <v>0</v>
      </c>
      <c r="G266" s="34"/>
      <c r="H266" s="17">
        <f t="shared" si="14"/>
        <v>0</v>
      </c>
      <c r="I266" s="34"/>
    </row>
    <row r="267" spans="1:9" ht="20.25" hidden="1" customHeight="1">
      <c r="A267" s="20">
        <v>2020703</v>
      </c>
      <c r="B267" s="21" t="s">
        <v>271</v>
      </c>
      <c r="C267" s="34"/>
      <c r="D267" s="17">
        <f t="shared" si="12"/>
        <v>0</v>
      </c>
      <c r="E267" s="34"/>
      <c r="F267" s="17">
        <f t="shared" si="13"/>
        <v>0</v>
      </c>
      <c r="G267" s="34"/>
      <c r="H267" s="17">
        <f t="shared" si="14"/>
        <v>0</v>
      </c>
      <c r="I267" s="34"/>
    </row>
    <row r="268" spans="1:9" ht="20.25" hidden="1" customHeight="1">
      <c r="A268" s="20">
        <v>2020799</v>
      </c>
      <c r="B268" s="21" t="s">
        <v>47</v>
      </c>
      <c r="C268" s="34"/>
      <c r="D268" s="17">
        <f t="shared" si="12"/>
        <v>0</v>
      </c>
      <c r="E268" s="34"/>
      <c r="F268" s="17">
        <f t="shared" si="13"/>
        <v>0</v>
      </c>
      <c r="G268" s="34"/>
      <c r="H268" s="17">
        <f t="shared" si="14"/>
        <v>0</v>
      </c>
      <c r="I268" s="34"/>
    </row>
    <row r="269" spans="1:9" ht="20.25" hidden="1" customHeight="1">
      <c r="A269" s="23">
        <v>20208</v>
      </c>
      <c r="B269" s="23" t="s">
        <v>272</v>
      </c>
      <c r="C269" s="34">
        <f>SUM(C270:C274)</f>
        <v>0</v>
      </c>
      <c r="D269" s="11">
        <f t="shared" si="12"/>
        <v>0</v>
      </c>
      <c r="E269" s="34">
        <f>SUM(E270:E274)</f>
        <v>0</v>
      </c>
      <c r="F269" s="11">
        <f t="shared" si="13"/>
        <v>0</v>
      </c>
      <c r="G269" s="34">
        <f>SUM(G270:G274)</f>
        <v>0</v>
      </c>
      <c r="H269" s="11">
        <f t="shared" si="14"/>
        <v>0</v>
      </c>
      <c r="I269" s="34">
        <f>SUM(I270:I274)</f>
        <v>0</v>
      </c>
    </row>
    <row r="270" spans="1:9" ht="20.25" hidden="1" customHeight="1">
      <c r="A270" s="20">
        <v>2020801</v>
      </c>
      <c r="B270" s="21" t="s">
        <v>119</v>
      </c>
      <c r="C270" s="34"/>
      <c r="D270" s="17">
        <f t="shared" si="12"/>
        <v>0</v>
      </c>
      <c r="E270" s="34"/>
      <c r="F270" s="17">
        <f t="shared" si="13"/>
        <v>0</v>
      </c>
      <c r="G270" s="34"/>
      <c r="H270" s="17">
        <f t="shared" si="14"/>
        <v>0</v>
      </c>
      <c r="I270" s="34"/>
    </row>
    <row r="271" spans="1:9" ht="20.25" hidden="1" customHeight="1">
      <c r="A271" s="20">
        <v>2020802</v>
      </c>
      <c r="B271" s="21" t="s">
        <v>120</v>
      </c>
      <c r="C271" s="34"/>
      <c r="D271" s="17">
        <f t="shared" si="12"/>
        <v>0</v>
      </c>
      <c r="E271" s="34"/>
      <c r="F271" s="17">
        <f t="shared" si="13"/>
        <v>0</v>
      </c>
      <c r="G271" s="34"/>
      <c r="H271" s="17">
        <f t="shared" si="14"/>
        <v>0</v>
      </c>
      <c r="I271" s="34"/>
    </row>
    <row r="272" spans="1:9" ht="20.25" hidden="1" customHeight="1">
      <c r="A272" s="20">
        <v>2020803</v>
      </c>
      <c r="B272" s="21" t="s">
        <v>121</v>
      </c>
      <c r="C272" s="34"/>
      <c r="D272" s="17">
        <f t="shared" si="12"/>
        <v>0</v>
      </c>
      <c r="E272" s="34"/>
      <c r="F272" s="17">
        <f t="shared" si="13"/>
        <v>0</v>
      </c>
      <c r="G272" s="34"/>
      <c r="H272" s="17">
        <f t="shared" si="14"/>
        <v>0</v>
      </c>
      <c r="I272" s="34"/>
    </row>
    <row r="273" spans="1:9" ht="20.25" hidden="1" customHeight="1">
      <c r="A273" s="20">
        <v>2020850</v>
      </c>
      <c r="B273" s="21" t="s">
        <v>128</v>
      </c>
      <c r="C273" s="34"/>
      <c r="D273" s="17">
        <f t="shared" si="12"/>
        <v>0</v>
      </c>
      <c r="E273" s="34"/>
      <c r="F273" s="17">
        <f t="shared" si="13"/>
        <v>0</v>
      </c>
      <c r="G273" s="34"/>
      <c r="H273" s="17">
        <f t="shared" si="14"/>
        <v>0</v>
      </c>
      <c r="I273" s="34"/>
    </row>
    <row r="274" spans="1:9" ht="20.25" hidden="1" customHeight="1">
      <c r="A274" s="20">
        <v>2020899</v>
      </c>
      <c r="B274" s="21" t="s">
        <v>273</v>
      </c>
      <c r="C274" s="34"/>
      <c r="D274" s="17">
        <f t="shared" si="12"/>
        <v>0</v>
      </c>
      <c r="E274" s="34"/>
      <c r="F274" s="17">
        <f t="shared" si="13"/>
        <v>0</v>
      </c>
      <c r="G274" s="34"/>
      <c r="H274" s="17">
        <f t="shared" si="14"/>
        <v>0</v>
      </c>
      <c r="I274" s="34"/>
    </row>
    <row r="275" spans="1:9" ht="20.25" hidden="1" customHeight="1">
      <c r="A275" s="23">
        <v>20299</v>
      </c>
      <c r="B275" s="23" t="s">
        <v>274</v>
      </c>
      <c r="C275" s="34">
        <f>C276</f>
        <v>0</v>
      </c>
      <c r="D275" s="11">
        <f t="shared" si="12"/>
        <v>0</v>
      </c>
      <c r="E275" s="34">
        <f>E276</f>
        <v>0</v>
      </c>
      <c r="F275" s="11">
        <f t="shared" si="13"/>
        <v>0</v>
      </c>
      <c r="G275" s="34">
        <f>G276</f>
        <v>0</v>
      </c>
      <c r="H275" s="11">
        <f t="shared" si="14"/>
        <v>0</v>
      </c>
      <c r="I275" s="34">
        <f>I276</f>
        <v>0</v>
      </c>
    </row>
    <row r="276" spans="1:9" ht="20.25" hidden="1" customHeight="1">
      <c r="A276" s="20">
        <v>2029999</v>
      </c>
      <c r="B276" s="21" t="s">
        <v>275</v>
      </c>
      <c r="C276" s="34"/>
      <c r="D276" s="17">
        <f t="shared" si="12"/>
        <v>0</v>
      </c>
      <c r="E276" s="34"/>
      <c r="F276" s="17">
        <f t="shared" si="13"/>
        <v>0</v>
      </c>
      <c r="G276" s="34"/>
      <c r="H276" s="17">
        <f t="shared" si="14"/>
        <v>0</v>
      </c>
      <c r="I276" s="34"/>
    </row>
    <row r="277" spans="1:9" ht="20.25" customHeight="1">
      <c r="A277" s="23">
        <v>203</v>
      </c>
      <c r="B277" s="23" t="s">
        <v>19</v>
      </c>
      <c r="C277" s="34">
        <f>C278+C280+C282+C284+C294</f>
        <v>1239</v>
      </c>
      <c r="D277" s="11">
        <f t="shared" si="12"/>
        <v>0</v>
      </c>
      <c r="E277" s="34">
        <f>E278+E280+E282+E284+E294</f>
        <v>1239</v>
      </c>
      <c r="F277" s="11">
        <f t="shared" si="13"/>
        <v>570</v>
      </c>
      <c r="G277" s="34">
        <f>G278+G280+G282+G284+G294</f>
        <v>1809</v>
      </c>
      <c r="H277" s="11">
        <f t="shared" si="14"/>
        <v>0</v>
      </c>
      <c r="I277" s="34">
        <f>I278+I280+I282+I284+I294</f>
        <v>1809</v>
      </c>
    </row>
    <row r="278" spans="1:9" ht="20.25" hidden="1" customHeight="1">
      <c r="A278" s="23">
        <v>20301</v>
      </c>
      <c r="B278" s="23" t="s">
        <v>276</v>
      </c>
      <c r="C278" s="34">
        <f>C279</f>
        <v>0</v>
      </c>
      <c r="D278" s="11">
        <f t="shared" si="12"/>
        <v>0</v>
      </c>
      <c r="E278" s="34">
        <f>E279</f>
        <v>0</v>
      </c>
      <c r="F278" s="11">
        <f t="shared" si="13"/>
        <v>0</v>
      </c>
      <c r="G278" s="34">
        <f>G279</f>
        <v>0</v>
      </c>
      <c r="H278" s="11">
        <f t="shared" si="14"/>
        <v>0</v>
      </c>
      <c r="I278" s="34">
        <f>I279</f>
        <v>0</v>
      </c>
    </row>
    <row r="279" spans="1:9" ht="20.25" hidden="1" customHeight="1">
      <c r="A279" s="20">
        <v>2030101</v>
      </c>
      <c r="B279" s="21" t="s">
        <v>277</v>
      </c>
      <c r="C279" s="35"/>
      <c r="D279" s="17">
        <f t="shared" si="12"/>
        <v>0</v>
      </c>
      <c r="E279" s="35"/>
      <c r="F279" s="17">
        <f t="shared" si="13"/>
        <v>0</v>
      </c>
      <c r="G279" s="35"/>
      <c r="H279" s="17">
        <f t="shared" si="14"/>
        <v>0</v>
      </c>
      <c r="I279" s="35"/>
    </row>
    <row r="280" spans="1:9" ht="20.25" hidden="1" customHeight="1">
      <c r="A280" s="23">
        <v>20304</v>
      </c>
      <c r="B280" s="23" t="s">
        <v>278</v>
      </c>
      <c r="C280" s="34">
        <f>C281</f>
        <v>0</v>
      </c>
      <c r="D280" s="11">
        <f t="shared" si="12"/>
        <v>0</v>
      </c>
      <c r="E280" s="34">
        <f>E281</f>
        <v>0</v>
      </c>
      <c r="F280" s="11">
        <f t="shared" si="13"/>
        <v>0</v>
      </c>
      <c r="G280" s="34">
        <f>G281</f>
        <v>0</v>
      </c>
      <c r="H280" s="11">
        <f t="shared" si="14"/>
        <v>0</v>
      </c>
      <c r="I280" s="34">
        <f>I281</f>
        <v>0</v>
      </c>
    </row>
    <row r="281" spans="1:9" s="26" customFormat="1" ht="20.25" hidden="1" customHeight="1">
      <c r="A281" s="36">
        <v>2030401</v>
      </c>
      <c r="B281" s="37" t="s">
        <v>279</v>
      </c>
      <c r="C281" s="35"/>
      <c r="D281" s="17">
        <f t="shared" si="12"/>
        <v>0</v>
      </c>
      <c r="E281" s="35"/>
      <c r="F281" s="17">
        <f t="shared" si="13"/>
        <v>0</v>
      </c>
      <c r="G281" s="35"/>
      <c r="H281" s="17">
        <f t="shared" si="14"/>
        <v>0</v>
      </c>
      <c r="I281" s="35"/>
    </row>
    <row r="282" spans="1:9" ht="20.25" hidden="1" customHeight="1">
      <c r="A282" s="23">
        <v>20305</v>
      </c>
      <c r="B282" s="23" t="s">
        <v>280</v>
      </c>
      <c r="C282" s="34">
        <f>C283</f>
        <v>0</v>
      </c>
      <c r="D282" s="11">
        <f t="shared" si="12"/>
        <v>0</v>
      </c>
      <c r="E282" s="34">
        <f>E283</f>
        <v>0</v>
      </c>
      <c r="F282" s="11">
        <f t="shared" si="13"/>
        <v>0</v>
      </c>
      <c r="G282" s="34">
        <f>G283</f>
        <v>0</v>
      </c>
      <c r="H282" s="11">
        <f t="shared" si="14"/>
        <v>0</v>
      </c>
      <c r="I282" s="34">
        <f>I283</f>
        <v>0</v>
      </c>
    </row>
    <row r="283" spans="1:9" ht="20.25" hidden="1" customHeight="1">
      <c r="A283" s="20">
        <v>2030501</v>
      </c>
      <c r="B283" s="21" t="s">
        <v>281</v>
      </c>
      <c r="C283" s="35"/>
      <c r="D283" s="17">
        <f t="shared" si="12"/>
        <v>0</v>
      </c>
      <c r="E283" s="35"/>
      <c r="F283" s="17">
        <f t="shared" si="13"/>
        <v>0</v>
      </c>
      <c r="G283" s="35"/>
      <c r="H283" s="17">
        <f t="shared" si="14"/>
        <v>0</v>
      </c>
      <c r="I283" s="35"/>
    </row>
    <row r="284" spans="1:9" ht="20.25" customHeight="1">
      <c r="A284" s="23">
        <v>20306</v>
      </c>
      <c r="B284" s="23" t="s">
        <v>282</v>
      </c>
      <c r="C284" s="34">
        <f>SUM(C285:C293)</f>
        <v>234</v>
      </c>
      <c r="D284" s="11">
        <f t="shared" si="12"/>
        <v>0</v>
      </c>
      <c r="E284" s="34">
        <f>SUM(E285:E293)</f>
        <v>234</v>
      </c>
      <c r="F284" s="11">
        <f t="shared" si="13"/>
        <v>-33</v>
      </c>
      <c r="G284" s="34">
        <f>SUM(G285:G293)</f>
        <v>201</v>
      </c>
      <c r="H284" s="11">
        <f t="shared" si="14"/>
        <v>0</v>
      </c>
      <c r="I284" s="34">
        <f>SUM(I285:I293)</f>
        <v>201</v>
      </c>
    </row>
    <row r="285" spans="1:9" ht="20.25" hidden="1" customHeight="1">
      <c r="A285" s="20">
        <v>2030601</v>
      </c>
      <c r="B285" s="21" t="s">
        <v>283</v>
      </c>
      <c r="C285" s="35"/>
      <c r="D285" s="17">
        <f t="shared" si="12"/>
        <v>0</v>
      </c>
      <c r="E285" s="35"/>
      <c r="F285" s="17">
        <f t="shared" si="13"/>
        <v>0</v>
      </c>
      <c r="G285" s="35"/>
      <c r="H285" s="17">
        <f t="shared" si="14"/>
        <v>0</v>
      </c>
      <c r="I285" s="35"/>
    </row>
    <row r="286" spans="1:9" ht="20.25" hidden="1" customHeight="1">
      <c r="A286" s="20">
        <v>2030602</v>
      </c>
      <c r="B286" s="21" t="s">
        <v>284</v>
      </c>
      <c r="C286" s="35"/>
      <c r="D286" s="17">
        <f t="shared" si="12"/>
        <v>0</v>
      </c>
      <c r="E286" s="35"/>
      <c r="F286" s="17">
        <f t="shared" si="13"/>
        <v>0</v>
      </c>
      <c r="G286" s="35"/>
      <c r="H286" s="17">
        <f t="shared" si="14"/>
        <v>0</v>
      </c>
      <c r="I286" s="35"/>
    </row>
    <row r="287" spans="1:9" ht="20.25" customHeight="1">
      <c r="A287" s="20">
        <v>2030603</v>
      </c>
      <c r="B287" s="21" t="s">
        <v>285</v>
      </c>
      <c r="C287" s="35">
        <v>198</v>
      </c>
      <c r="D287" s="17">
        <f t="shared" si="12"/>
        <v>0</v>
      </c>
      <c r="E287" s="35">
        <v>198</v>
      </c>
      <c r="F287" s="17">
        <f t="shared" si="13"/>
        <v>-33</v>
      </c>
      <c r="G287" s="35">
        <v>165</v>
      </c>
      <c r="H287" s="17">
        <f t="shared" si="14"/>
        <v>0</v>
      </c>
      <c r="I287" s="35">
        <v>165</v>
      </c>
    </row>
    <row r="288" spans="1:9" ht="20.25" hidden="1" customHeight="1">
      <c r="A288" s="20">
        <v>2030604</v>
      </c>
      <c r="B288" s="21" t="s">
        <v>286</v>
      </c>
      <c r="C288" s="35"/>
      <c r="D288" s="17">
        <f t="shared" si="12"/>
        <v>0</v>
      </c>
      <c r="E288" s="35"/>
      <c r="F288" s="17">
        <f t="shared" si="13"/>
        <v>0</v>
      </c>
      <c r="G288" s="35"/>
      <c r="H288" s="17">
        <f t="shared" si="14"/>
        <v>0</v>
      </c>
      <c r="I288" s="35"/>
    </row>
    <row r="289" spans="1:9" ht="20.25" hidden="1" customHeight="1">
      <c r="A289" s="20">
        <v>2030605</v>
      </c>
      <c r="B289" s="21" t="s">
        <v>287</v>
      </c>
      <c r="C289" s="35"/>
      <c r="D289" s="17">
        <f t="shared" si="12"/>
        <v>0</v>
      </c>
      <c r="E289" s="35"/>
      <c r="F289" s="17">
        <f t="shared" si="13"/>
        <v>0</v>
      </c>
      <c r="G289" s="35"/>
      <c r="H289" s="17">
        <f t="shared" si="14"/>
        <v>0</v>
      </c>
      <c r="I289" s="35"/>
    </row>
    <row r="290" spans="1:9" ht="20.25" hidden="1" customHeight="1">
      <c r="A290" s="20">
        <v>2030606</v>
      </c>
      <c r="B290" s="21" t="s">
        <v>288</v>
      </c>
      <c r="C290" s="35"/>
      <c r="D290" s="17">
        <f t="shared" si="12"/>
        <v>0</v>
      </c>
      <c r="E290" s="35"/>
      <c r="F290" s="17">
        <f t="shared" si="13"/>
        <v>0</v>
      </c>
      <c r="G290" s="35"/>
      <c r="H290" s="17">
        <f t="shared" si="14"/>
        <v>0</v>
      </c>
      <c r="I290" s="35"/>
    </row>
    <row r="291" spans="1:9" ht="20.25" hidden="1" customHeight="1">
      <c r="A291" s="20">
        <v>2030607</v>
      </c>
      <c r="B291" s="21" t="s">
        <v>289</v>
      </c>
      <c r="C291" s="35"/>
      <c r="D291" s="17">
        <f t="shared" si="12"/>
        <v>0</v>
      </c>
      <c r="E291" s="35"/>
      <c r="F291" s="17">
        <f t="shared" si="13"/>
        <v>0</v>
      </c>
      <c r="G291" s="35"/>
      <c r="H291" s="17">
        <f t="shared" si="14"/>
        <v>0</v>
      </c>
      <c r="I291" s="35"/>
    </row>
    <row r="292" spans="1:9" ht="20.25" hidden="1" customHeight="1">
      <c r="A292" s="20">
        <v>2030608</v>
      </c>
      <c r="B292" s="21" t="s">
        <v>290</v>
      </c>
      <c r="C292" s="35"/>
      <c r="D292" s="17">
        <f t="shared" si="12"/>
        <v>0</v>
      </c>
      <c r="E292" s="35"/>
      <c r="F292" s="17">
        <f t="shared" si="13"/>
        <v>0</v>
      </c>
      <c r="G292" s="35"/>
      <c r="H292" s="17">
        <f t="shared" si="14"/>
        <v>0</v>
      </c>
      <c r="I292" s="35"/>
    </row>
    <row r="293" spans="1:9" ht="20.25" customHeight="1">
      <c r="A293" s="20">
        <v>2030699</v>
      </c>
      <c r="B293" s="21" t="s">
        <v>291</v>
      </c>
      <c r="C293" s="35">
        <v>36</v>
      </c>
      <c r="D293" s="17">
        <f t="shared" si="12"/>
        <v>0</v>
      </c>
      <c r="E293" s="35">
        <v>36</v>
      </c>
      <c r="F293" s="17">
        <f t="shared" si="13"/>
        <v>0</v>
      </c>
      <c r="G293" s="35">
        <v>36</v>
      </c>
      <c r="H293" s="17">
        <f t="shared" si="14"/>
        <v>0</v>
      </c>
      <c r="I293" s="35">
        <v>36</v>
      </c>
    </row>
    <row r="294" spans="1:9" ht="20.25" customHeight="1">
      <c r="A294" s="23">
        <v>20399</v>
      </c>
      <c r="B294" s="23" t="s">
        <v>292</v>
      </c>
      <c r="C294" s="34">
        <f>C295</f>
        <v>1005</v>
      </c>
      <c r="D294" s="11">
        <f t="shared" si="12"/>
        <v>0</v>
      </c>
      <c r="E294" s="34">
        <f>E295</f>
        <v>1005</v>
      </c>
      <c r="F294" s="11">
        <f t="shared" si="13"/>
        <v>603</v>
      </c>
      <c r="G294" s="34">
        <f>G295</f>
        <v>1608</v>
      </c>
      <c r="H294" s="11">
        <f t="shared" si="14"/>
        <v>0</v>
      </c>
      <c r="I294" s="34">
        <f>I295</f>
        <v>1608</v>
      </c>
    </row>
    <row r="295" spans="1:9" ht="20.25" customHeight="1">
      <c r="A295" s="20">
        <v>2039999</v>
      </c>
      <c r="B295" s="21" t="s">
        <v>293</v>
      </c>
      <c r="C295" s="35">
        <v>1005</v>
      </c>
      <c r="D295" s="17">
        <f t="shared" si="12"/>
        <v>0</v>
      </c>
      <c r="E295" s="35">
        <v>1005</v>
      </c>
      <c r="F295" s="17">
        <f t="shared" si="13"/>
        <v>603</v>
      </c>
      <c r="G295" s="35">
        <v>1608</v>
      </c>
      <c r="H295" s="17">
        <f t="shared" si="14"/>
        <v>0</v>
      </c>
      <c r="I295" s="35">
        <v>1608</v>
      </c>
    </row>
    <row r="296" spans="1:9" ht="20.25" customHeight="1">
      <c r="A296" s="23">
        <v>204</v>
      </c>
      <c r="B296" s="23" t="s">
        <v>21</v>
      </c>
      <c r="C296" s="34">
        <f>C297+C300+C311+C318+C326+C335+C349+C359+C369+C377+C383</f>
        <v>30170</v>
      </c>
      <c r="D296" s="11">
        <f t="shared" si="12"/>
        <v>0</v>
      </c>
      <c r="E296" s="34">
        <f>E297+E300+E311+E318+E326+E335+E349+E359+E369+E377+E383</f>
        <v>30170</v>
      </c>
      <c r="F296" s="11">
        <f t="shared" si="13"/>
        <v>574</v>
      </c>
      <c r="G296" s="34">
        <f>G297+G300+G311+G318+G326+G335+G349+G359+G369+G377+G383</f>
        <v>30744</v>
      </c>
      <c r="H296" s="11">
        <f t="shared" si="14"/>
        <v>0</v>
      </c>
      <c r="I296" s="34">
        <f>I297+I300+I311+I318+I326+I335+I349+I359+I369+I377+I383</f>
        <v>30744</v>
      </c>
    </row>
    <row r="297" spans="1:9" ht="20.25" customHeight="1">
      <c r="A297" s="23">
        <v>20401</v>
      </c>
      <c r="B297" s="23" t="s">
        <v>294</v>
      </c>
      <c r="C297" s="34">
        <f>SUM(C298:C299)</f>
        <v>105</v>
      </c>
      <c r="D297" s="11">
        <f t="shared" si="12"/>
        <v>0</v>
      </c>
      <c r="E297" s="34">
        <f>SUM(E298:E299)</f>
        <v>105</v>
      </c>
      <c r="F297" s="11">
        <f t="shared" si="13"/>
        <v>-103</v>
      </c>
      <c r="G297" s="34">
        <f>SUM(G298:G299)</f>
        <v>2</v>
      </c>
      <c r="H297" s="11">
        <f t="shared" si="14"/>
        <v>0</v>
      </c>
      <c r="I297" s="34">
        <f>SUM(I298:I299)</f>
        <v>2</v>
      </c>
    </row>
    <row r="298" spans="1:9" ht="20.25" hidden="1" customHeight="1">
      <c r="A298" s="20">
        <v>2040101</v>
      </c>
      <c r="B298" s="21" t="s">
        <v>295</v>
      </c>
      <c r="C298" s="35"/>
      <c r="D298" s="17">
        <f t="shared" si="12"/>
        <v>0</v>
      </c>
      <c r="E298" s="35"/>
      <c r="F298" s="17">
        <f t="shared" si="13"/>
        <v>0</v>
      </c>
      <c r="G298" s="35"/>
      <c r="H298" s="17">
        <f t="shared" si="14"/>
        <v>0</v>
      </c>
      <c r="I298" s="35"/>
    </row>
    <row r="299" spans="1:9" ht="20.25" customHeight="1">
      <c r="A299" s="20">
        <v>2040199</v>
      </c>
      <c r="B299" s="21" t="s">
        <v>296</v>
      </c>
      <c r="C299" s="35">
        <v>105</v>
      </c>
      <c r="D299" s="17">
        <f t="shared" si="12"/>
        <v>0</v>
      </c>
      <c r="E299" s="35">
        <v>105</v>
      </c>
      <c r="F299" s="17">
        <f t="shared" si="13"/>
        <v>-103</v>
      </c>
      <c r="G299" s="35">
        <v>2</v>
      </c>
      <c r="H299" s="17">
        <f t="shared" si="14"/>
        <v>0</v>
      </c>
      <c r="I299" s="35">
        <v>2</v>
      </c>
    </row>
    <row r="300" spans="1:9" ht="20.25" customHeight="1">
      <c r="A300" s="23">
        <v>20402</v>
      </c>
      <c r="B300" s="23" t="s">
        <v>297</v>
      </c>
      <c r="C300" s="34">
        <f>SUM(C301:C310)</f>
        <v>24816</v>
      </c>
      <c r="D300" s="11">
        <f t="shared" si="12"/>
        <v>0</v>
      </c>
      <c r="E300" s="34">
        <f>SUM(E301:E310)</f>
        <v>24816</v>
      </c>
      <c r="F300" s="11">
        <f t="shared" si="13"/>
        <v>1327</v>
      </c>
      <c r="G300" s="34">
        <f>SUM(G301:G310)</f>
        <v>26143</v>
      </c>
      <c r="H300" s="11">
        <f t="shared" si="14"/>
        <v>0</v>
      </c>
      <c r="I300" s="34">
        <f>SUM(I301:I310)</f>
        <v>26143</v>
      </c>
    </row>
    <row r="301" spans="1:9" ht="20.25" customHeight="1">
      <c r="A301" s="20">
        <v>2040201</v>
      </c>
      <c r="B301" s="21" t="s">
        <v>119</v>
      </c>
      <c r="C301" s="35">
        <v>14977</v>
      </c>
      <c r="D301" s="17">
        <f t="shared" si="12"/>
        <v>0</v>
      </c>
      <c r="E301" s="35">
        <v>14977</v>
      </c>
      <c r="F301" s="17">
        <f t="shared" si="13"/>
        <v>1494</v>
      </c>
      <c r="G301" s="35">
        <v>16471</v>
      </c>
      <c r="H301" s="17">
        <f t="shared" si="14"/>
        <v>0</v>
      </c>
      <c r="I301" s="35">
        <v>16471</v>
      </c>
    </row>
    <row r="302" spans="1:9" ht="20.25" customHeight="1">
      <c r="A302" s="20">
        <v>2040202</v>
      </c>
      <c r="B302" s="21" t="s">
        <v>120</v>
      </c>
      <c r="C302" s="35">
        <v>6862</v>
      </c>
      <c r="D302" s="17">
        <f t="shared" si="12"/>
        <v>0</v>
      </c>
      <c r="E302" s="35">
        <v>6862</v>
      </c>
      <c r="F302" s="17">
        <f t="shared" si="13"/>
        <v>-1428</v>
      </c>
      <c r="G302" s="35">
        <v>5434</v>
      </c>
      <c r="H302" s="17">
        <f t="shared" si="14"/>
        <v>0</v>
      </c>
      <c r="I302" s="35">
        <v>5434</v>
      </c>
    </row>
    <row r="303" spans="1:9" ht="20.25" hidden="1" customHeight="1">
      <c r="A303" s="20">
        <v>2040203</v>
      </c>
      <c r="B303" s="21" t="s">
        <v>121</v>
      </c>
      <c r="C303" s="35">
        <v>0</v>
      </c>
      <c r="D303" s="17">
        <f t="shared" si="12"/>
        <v>0</v>
      </c>
      <c r="E303" s="35">
        <v>0</v>
      </c>
      <c r="F303" s="17">
        <f t="shared" si="13"/>
        <v>0</v>
      </c>
      <c r="G303" s="35"/>
      <c r="H303" s="17">
        <f t="shared" si="14"/>
        <v>0</v>
      </c>
      <c r="I303" s="35"/>
    </row>
    <row r="304" spans="1:9" ht="20.25" customHeight="1">
      <c r="A304" s="20">
        <v>2040219</v>
      </c>
      <c r="B304" s="21" t="s">
        <v>160</v>
      </c>
      <c r="C304" s="35">
        <v>866</v>
      </c>
      <c r="D304" s="17">
        <f t="shared" si="12"/>
        <v>0</v>
      </c>
      <c r="E304" s="35">
        <v>866</v>
      </c>
      <c r="F304" s="17">
        <f t="shared" si="13"/>
        <v>-184</v>
      </c>
      <c r="G304" s="35">
        <v>682</v>
      </c>
      <c r="H304" s="17">
        <f t="shared" si="14"/>
        <v>0</v>
      </c>
      <c r="I304" s="35">
        <v>682</v>
      </c>
    </row>
    <row r="305" spans="1:9" ht="20.25" customHeight="1">
      <c r="A305" s="20">
        <v>2040220</v>
      </c>
      <c r="B305" s="21" t="s">
        <v>298</v>
      </c>
      <c r="C305" s="35">
        <v>1150</v>
      </c>
      <c r="D305" s="17">
        <f t="shared" si="12"/>
        <v>0</v>
      </c>
      <c r="E305" s="35">
        <v>1150</v>
      </c>
      <c r="F305" s="17">
        <f t="shared" si="13"/>
        <v>579</v>
      </c>
      <c r="G305" s="35">
        <v>1729</v>
      </c>
      <c r="H305" s="17">
        <f t="shared" si="14"/>
        <v>0</v>
      </c>
      <c r="I305" s="35">
        <v>1729</v>
      </c>
    </row>
    <row r="306" spans="1:9" ht="20.25" hidden="1" customHeight="1">
      <c r="A306" s="20">
        <v>2040221</v>
      </c>
      <c r="B306" s="21" t="s">
        <v>299</v>
      </c>
      <c r="C306" s="35">
        <v>0</v>
      </c>
      <c r="D306" s="17">
        <f t="shared" si="12"/>
        <v>0</v>
      </c>
      <c r="E306" s="35">
        <v>0</v>
      </c>
      <c r="F306" s="17">
        <f t="shared" si="13"/>
        <v>0</v>
      </c>
      <c r="G306" s="35"/>
      <c r="H306" s="17">
        <f t="shared" si="14"/>
        <v>0</v>
      </c>
      <c r="I306" s="35"/>
    </row>
    <row r="307" spans="1:9" ht="20.25" hidden="1" customHeight="1">
      <c r="A307" s="20">
        <v>2040222</v>
      </c>
      <c r="B307" s="21" t="s">
        <v>300</v>
      </c>
      <c r="C307" s="35">
        <v>0</v>
      </c>
      <c r="D307" s="17">
        <f t="shared" si="12"/>
        <v>0</v>
      </c>
      <c r="E307" s="35">
        <v>0</v>
      </c>
      <c r="F307" s="17">
        <f t="shared" si="13"/>
        <v>0</v>
      </c>
      <c r="G307" s="35"/>
      <c r="H307" s="17">
        <f t="shared" si="14"/>
        <v>0</v>
      </c>
      <c r="I307" s="35"/>
    </row>
    <row r="308" spans="1:9" ht="20.25" hidden="1" customHeight="1">
      <c r="A308" s="20">
        <v>2040223</v>
      </c>
      <c r="B308" s="21" t="s">
        <v>301</v>
      </c>
      <c r="C308" s="35">
        <v>0</v>
      </c>
      <c r="D308" s="17">
        <f t="shared" si="12"/>
        <v>0</v>
      </c>
      <c r="E308" s="35">
        <v>0</v>
      </c>
      <c r="F308" s="17">
        <f t="shared" si="13"/>
        <v>0</v>
      </c>
      <c r="G308" s="35"/>
      <c r="H308" s="17">
        <f t="shared" si="14"/>
        <v>0</v>
      </c>
      <c r="I308" s="35"/>
    </row>
    <row r="309" spans="1:9" ht="20.25" hidden="1" customHeight="1">
      <c r="A309" s="20">
        <v>2040250</v>
      </c>
      <c r="B309" s="21" t="s">
        <v>128</v>
      </c>
      <c r="C309" s="35">
        <v>0</v>
      </c>
      <c r="D309" s="17">
        <f t="shared" si="12"/>
        <v>0</v>
      </c>
      <c r="E309" s="35">
        <v>0</v>
      </c>
      <c r="F309" s="17">
        <f t="shared" si="13"/>
        <v>0</v>
      </c>
      <c r="G309" s="35"/>
      <c r="H309" s="17">
        <f t="shared" si="14"/>
        <v>0</v>
      </c>
      <c r="I309" s="35"/>
    </row>
    <row r="310" spans="1:9" ht="20.25" customHeight="1">
      <c r="A310" s="20">
        <v>2040299</v>
      </c>
      <c r="B310" s="21" t="s">
        <v>302</v>
      </c>
      <c r="C310" s="35">
        <v>961</v>
      </c>
      <c r="D310" s="17">
        <f t="shared" si="12"/>
        <v>0</v>
      </c>
      <c r="E310" s="35">
        <v>961</v>
      </c>
      <c r="F310" s="17">
        <f t="shared" si="13"/>
        <v>866</v>
      </c>
      <c r="G310" s="35">
        <v>1827</v>
      </c>
      <c r="H310" s="17">
        <f t="shared" si="14"/>
        <v>0</v>
      </c>
      <c r="I310" s="35">
        <v>1827</v>
      </c>
    </row>
    <row r="311" spans="1:9" ht="20.25" customHeight="1">
      <c r="A311" s="23">
        <v>20403</v>
      </c>
      <c r="B311" s="23" t="s">
        <v>303</v>
      </c>
      <c r="C311" s="34">
        <f>SUM(C312:C317)</f>
        <v>530</v>
      </c>
      <c r="D311" s="11">
        <f t="shared" si="12"/>
        <v>0</v>
      </c>
      <c r="E311" s="34">
        <f>SUM(E312:E317)</f>
        <v>530</v>
      </c>
      <c r="F311" s="11">
        <f t="shared" si="13"/>
        <v>-530</v>
      </c>
      <c r="G311" s="34">
        <f>SUM(G312:G317)</f>
        <v>0</v>
      </c>
      <c r="H311" s="11">
        <f t="shared" si="14"/>
        <v>0</v>
      </c>
      <c r="I311" s="34">
        <f>SUM(I312:I317)</f>
        <v>0</v>
      </c>
    </row>
    <row r="312" spans="1:9" ht="20.25" hidden="1" customHeight="1">
      <c r="A312" s="20">
        <v>2040301</v>
      </c>
      <c r="B312" s="21" t="s">
        <v>119</v>
      </c>
      <c r="C312" s="35"/>
      <c r="D312" s="17">
        <f t="shared" si="12"/>
        <v>0</v>
      </c>
      <c r="E312" s="35"/>
      <c r="F312" s="17">
        <f t="shared" si="13"/>
        <v>0</v>
      </c>
      <c r="G312" s="35"/>
      <c r="H312" s="17">
        <f t="shared" si="14"/>
        <v>0</v>
      </c>
      <c r="I312" s="35"/>
    </row>
    <row r="313" spans="1:9" ht="20.25" hidden="1" customHeight="1">
      <c r="A313" s="20">
        <v>2040302</v>
      </c>
      <c r="B313" s="21" t="s">
        <v>120</v>
      </c>
      <c r="C313" s="35"/>
      <c r="D313" s="17">
        <f t="shared" si="12"/>
        <v>0</v>
      </c>
      <c r="E313" s="35"/>
      <c r="F313" s="17">
        <f t="shared" si="13"/>
        <v>0</v>
      </c>
      <c r="G313" s="35"/>
      <c r="H313" s="17">
        <f t="shared" si="14"/>
        <v>0</v>
      </c>
      <c r="I313" s="35"/>
    </row>
    <row r="314" spans="1:9" ht="20.25" hidden="1" customHeight="1">
      <c r="A314" s="20">
        <v>2040303</v>
      </c>
      <c r="B314" s="21" t="s">
        <v>121</v>
      </c>
      <c r="C314" s="35"/>
      <c r="D314" s="17">
        <f t="shared" si="12"/>
        <v>0</v>
      </c>
      <c r="E314" s="35"/>
      <c r="F314" s="17">
        <f t="shared" si="13"/>
        <v>0</v>
      </c>
      <c r="G314" s="35"/>
      <c r="H314" s="17">
        <f t="shared" si="14"/>
        <v>0</v>
      </c>
      <c r="I314" s="35"/>
    </row>
    <row r="315" spans="1:9" ht="20.25" hidden="1" customHeight="1">
      <c r="A315" s="20">
        <v>2040304</v>
      </c>
      <c r="B315" s="21" t="s">
        <v>304</v>
      </c>
      <c r="C315" s="35"/>
      <c r="D315" s="17">
        <f t="shared" si="12"/>
        <v>0</v>
      </c>
      <c r="E315" s="35"/>
      <c r="F315" s="17">
        <f t="shared" si="13"/>
        <v>0</v>
      </c>
      <c r="G315" s="35"/>
      <c r="H315" s="17">
        <f t="shared" si="14"/>
        <v>0</v>
      </c>
      <c r="I315" s="35"/>
    </row>
    <row r="316" spans="1:9" ht="20.25" hidden="1" customHeight="1">
      <c r="A316" s="20">
        <v>2040350</v>
      </c>
      <c r="B316" s="21" t="s">
        <v>128</v>
      </c>
      <c r="C316" s="35"/>
      <c r="D316" s="17">
        <f t="shared" si="12"/>
        <v>0</v>
      </c>
      <c r="E316" s="35"/>
      <c r="F316" s="17">
        <f t="shared" si="13"/>
        <v>0</v>
      </c>
      <c r="G316" s="35"/>
      <c r="H316" s="17">
        <f t="shared" si="14"/>
        <v>0</v>
      </c>
      <c r="I316" s="35"/>
    </row>
    <row r="317" spans="1:9" ht="20.25" customHeight="1">
      <c r="A317" s="20">
        <v>2040399</v>
      </c>
      <c r="B317" s="21" t="s">
        <v>305</v>
      </c>
      <c r="C317" s="35">
        <v>530</v>
      </c>
      <c r="D317" s="17">
        <f t="shared" si="12"/>
        <v>0</v>
      </c>
      <c r="E317" s="35">
        <v>530</v>
      </c>
      <c r="F317" s="17">
        <f t="shared" si="13"/>
        <v>-530</v>
      </c>
      <c r="G317" s="35">
        <v>0</v>
      </c>
      <c r="H317" s="17">
        <f t="shared" si="14"/>
        <v>0</v>
      </c>
      <c r="I317" s="35">
        <v>0</v>
      </c>
    </row>
    <row r="318" spans="1:9" ht="20.25" customHeight="1">
      <c r="A318" s="23">
        <v>20404</v>
      </c>
      <c r="B318" s="23" t="s">
        <v>306</v>
      </c>
      <c r="C318" s="34">
        <f>SUM(C319:C325)</f>
        <v>425</v>
      </c>
      <c r="D318" s="11">
        <f t="shared" si="12"/>
        <v>0</v>
      </c>
      <c r="E318" s="34">
        <f>SUM(E319:E325)</f>
        <v>425</v>
      </c>
      <c r="F318" s="11">
        <f t="shared" si="13"/>
        <v>169</v>
      </c>
      <c r="G318" s="34">
        <f>SUM(G319:G325)</f>
        <v>594</v>
      </c>
      <c r="H318" s="11">
        <f t="shared" si="14"/>
        <v>0</v>
      </c>
      <c r="I318" s="34">
        <f>SUM(I319:I325)</f>
        <v>594</v>
      </c>
    </row>
    <row r="319" spans="1:9" ht="20.25" customHeight="1">
      <c r="A319" s="20">
        <v>2040401</v>
      </c>
      <c r="B319" s="21" t="s">
        <v>119</v>
      </c>
      <c r="C319" s="35">
        <v>270</v>
      </c>
      <c r="D319" s="17">
        <f t="shared" si="12"/>
        <v>0</v>
      </c>
      <c r="E319" s="35">
        <v>270</v>
      </c>
      <c r="F319" s="17">
        <f t="shared" si="13"/>
        <v>199</v>
      </c>
      <c r="G319" s="35">
        <v>469</v>
      </c>
      <c r="H319" s="17">
        <f t="shared" si="14"/>
        <v>0</v>
      </c>
      <c r="I319" s="35">
        <v>469</v>
      </c>
    </row>
    <row r="320" spans="1:9" ht="20.25" customHeight="1">
      <c r="A320" s="20">
        <v>2040402</v>
      </c>
      <c r="B320" s="21" t="s">
        <v>120</v>
      </c>
      <c r="C320" s="35">
        <v>6</v>
      </c>
      <c r="D320" s="17">
        <f t="shared" si="12"/>
        <v>0</v>
      </c>
      <c r="E320" s="35">
        <v>6</v>
      </c>
      <c r="F320" s="17">
        <f t="shared" si="13"/>
        <v>13</v>
      </c>
      <c r="G320" s="35">
        <v>19</v>
      </c>
      <c r="H320" s="17">
        <f t="shared" si="14"/>
        <v>0</v>
      </c>
      <c r="I320" s="35">
        <v>19</v>
      </c>
    </row>
    <row r="321" spans="1:9" ht="20.25" customHeight="1">
      <c r="A321" s="20">
        <v>2040403</v>
      </c>
      <c r="B321" s="21" t="s">
        <v>121</v>
      </c>
      <c r="C321" s="35">
        <v>149</v>
      </c>
      <c r="D321" s="17">
        <f t="shared" si="12"/>
        <v>0</v>
      </c>
      <c r="E321" s="35">
        <v>149</v>
      </c>
      <c r="F321" s="17">
        <f t="shared" si="13"/>
        <v>-43</v>
      </c>
      <c r="G321" s="35">
        <v>106</v>
      </c>
      <c r="H321" s="17">
        <f t="shared" si="14"/>
        <v>0</v>
      </c>
      <c r="I321" s="35">
        <v>106</v>
      </c>
    </row>
    <row r="322" spans="1:9" ht="20.25" hidden="1" customHeight="1">
      <c r="A322" s="20">
        <v>2040409</v>
      </c>
      <c r="B322" s="21" t="s">
        <v>307</v>
      </c>
      <c r="C322" s="35"/>
      <c r="D322" s="17">
        <f t="shared" si="12"/>
        <v>0</v>
      </c>
      <c r="E322" s="35"/>
      <c r="F322" s="17">
        <f t="shared" si="13"/>
        <v>0</v>
      </c>
      <c r="G322" s="35"/>
      <c r="H322" s="17">
        <f t="shared" si="14"/>
        <v>0</v>
      </c>
      <c r="I322" s="35"/>
    </row>
    <row r="323" spans="1:9" ht="20.25" hidden="1" customHeight="1">
      <c r="A323" s="20">
        <v>2040410</v>
      </c>
      <c r="B323" s="21" t="s">
        <v>308</v>
      </c>
      <c r="C323" s="35"/>
      <c r="D323" s="17">
        <f t="shared" si="12"/>
        <v>0</v>
      </c>
      <c r="E323" s="35"/>
      <c r="F323" s="17">
        <f t="shared" si="13"/>
        <v>0</v>
      </c>
      <c r="G323" s="35"/>
      <c r="H323" s="17">
        <f t="shared" si="14"/>
        <v>0</v>
      </c>
      <c r="I323" s="35"/>
    </row>
    <row r="324" spans="1:9" ht="20.25" hidden="1" customHeight="1">
      <c r="A324" s="20">
        <v>2040450</v>
      </c>
      <c r="B324" s="21" t="s">
        <v>128</v>
      </c>
      <c r="C324" s="35"/>
      <c r="D324" s="17">
        <f t="shared" si="12"/>
        <v>0</v>
      </c>
      <c r="E324" s="35"/>
      <c r="F324" s="17">
        <f t="shared" si="13"/>
        <v>0</v>
      </c>
      <c r="G324" s="35"/>
      <c r="H324" s="17">
        <f t="shared" si="14"/>
        <v>0</v>
      </c>
      <c r="I324" s="35"/>
    </row>
    <row r="325" spans="1:9" ht="20.25" hidden="1" customHeight="1">
      <c r="A325" s="20">
        <v>2040499</v>
      </c>
      <c r="B325" s="21" t="s">
        <v>309</v>
      </c>
      <c r="C325" s="35"/>
      <c r="D325" s="17">
        <f t="shared" si="12"/>
        <v>0</v>
      </c>
      <c r="E325" s="35"/>
      <c r="F325" s="17">
        <f t="shared" si="13"/>
        <v>0</v>
      </c>
      <c r="G325" s="35"/>
      <c r="H325" s="17">
        <f t="shared" si="14"/>
        <v>0</v>
      </c>
      <c r="I325" s="35"/>
    </row>
    <row r="326" spans="1:9" ht="20.25" customHeight="1">
      <c r="A326" s="23">
        <v>20405</v>
      </c>
      <c r="B326" s="23" t="s">
        <v>310</v>
      </c>
      <c r="C326" s="34">
        <f>SUM(C327:C334)</f>
        <v>816</v>
      </c>
      <c r="D326" s="11">
        <f t="shared" si="12"/>
        <v>0</v>
      </c>
      <c r="E326" s="34">
        <f>SUM(E327:E334)</f>
        <v>816</v>
      </c>
      <c r="F326" s="11">
        <f t="shared" si="13"/>
        <v>241</v>
      </c>
      <c r="G326" s="34">
        <f>SUM(G327:G334)</f>
        <v>1057</v>
      </c>
      <c r="H326" s="11">
        <f t="shared" si="14"/>
        <v>0</v>
      </c>
      <c r="I326" s="34">
        <f>SUM(I327:I334)</f>
        <v>1057</v>
      </c>
    </row>
    <row r="327" spans="1:9" ht="20.25" customHeight="1">
      <c r="A327" s="20">
        <v>2040501</v>
      </c>
      <c r="B327" s="21" t="s">
        <v>119</v>
      </c>
      <c r="C327" s="35">
        <v>448</v>
      </c>
      <c r="D327" s="17">
        <f t="shared" si="12"/>
        <v>0</v>
      </c>
      <c r="E327" s="35">
        <v>448</v>
      </c>
      <c r="F327" s="17">
        <f t="shared" si="13"/>
        <v>212</v>
      </c>
      <c r="G327" s="35">
        <v>660</v>
      </c>
      <c r="H327" s="17">
        <f t="shared" si="14"/>
        <v>0</v>
      </c>
      <c r="I327" s="35">
        <v>660</v>
      </c>
    </row>
    <row r="328" spans="1:9" ht="20.25" customHeight="1">
      <c r="A328" s="20">
        <v>2040502</v>
      </c>
      <c r="B328" s="21" t="s">
        <v>120</v>
      </c>
      <c r="C328" s="35">
        <v>0</v>
      </c>
      <c r="D328" s="17">
        <f t="shared" ref="D328:D391" si="15">E328-C328</f>
        <v>0</v>
      </c>
      <c r="E328" s="35">
        <v>0</v>
      </c>
      <c r="F328" s="17">
        <f t="shared" ref="F328:F391" si="16">G328-E328</f>
        <v>29</v>
      </c>
      <c r="G328" s="35">
        <v>29</v>
      </c>
      <c r="H328" s="17">
        <f t="shared" ref="H328:H391" si="17">I328-G328</f>
        <v>0</v>
      </c>
      <c r="I328" s="35">
        <v>29</v>
      </c>
    </row>
    <row r="329" spans="1:9" ht="20.25" customHeight="1">
      <c r="A329" s="20">
        <v>2040503</v>
      </c>
      <c r="B329" s="21" t="s">
        <v>121</v>
      </c>
      <c r="C329" s="35">
        <v>368</v>
      </c>
      <c r="D329" s="17">
        <f t="shared" si="15"/>
        <v>0</v>
      </c>
      <c r="E329" s="35">
        <v>368</v>
      </c>
      <c r="F329" s="17">
        <f t="shared" si="16"/>
        <v>0</v>
      </c>
      <c r="G329" s="35">
        <v>368</v>
      </c>
      <c r="H329" s="17">
        <f t="shared" si="17"/>
        <v>0</v>
      </c>
      <c r="I329" s="35">
        <v>368</v>
      </c>
    </row>
    <row r="330" spans="1:9" ht="20.25" hidden="1" customHeight="1">
      <c r="A330" s="20">
        <v>2040504</v>
      </c>
      <c r="B330" s="21" t="s">
        <v>311</v>
      </c>
      <c r="C330" s="35"/>
      <c r="D330" s="17">
        <f t="shared" si="15"/>
        <v>0</v>
      </c>
      <c r="E330" s="35"/>
      <c r="F330" s="17">
        <f t="shared" si="16"/>
        <v>0</v>
      </c>
      <c r="G330" s="35"/>
      <c r="H330" s="17">
        <f t="shared" si="17"/>
        <v>0</v>
      </c>
      <c r="I330" s="35"/>
    </row>
    <row r="331" spans="1:9" ht="20.25" hidden="1" customHeight="1">
      <c r="A331" s="20">
        <v>2040505</v>
      </c>
      <c r="B331" s="21" t="s">
        <v>312</v>
      </c>
      <c r="C331" s="35"/>
      <c r="D331" s="17">
        <f t="shared" si="15"/>
        <v>0</v>
      </c>
      <c r="E331" s="35"/>
      <c r="F331" s="17">
        <f t="shared" si="16"/>
        <v>0</v>
      </c>
      <c r="G331" s="35"/>
      <c r="H331" s="17">
        <f t="shared" si="17"/>
        <v>0</v>
      </c>
      <c r="I331" s="35"/>
    </row>
    <row r="332" spans="1:9" ht="20.25" hidden="1" customHeight="1">
      <c r="A332" s="20">
        <v>2040506</v>
      </c>
      <c r="B332" s="21" t="s">
        <v>313</v>
      </c>
      <c r="C332" s="35"/>
      <c r="D332" s="17">
        <f t="shared" si="15"/>
        <v>0</v>
      </c>
      <c r="E332" s="35"/>
      <c r="F332" s="17">
        <f t="shared" si="16"/>
        <v>0</v>
      </c>
      <c r="G332" s="35"/>
      <c r="H332" s="17">
        <f t="shared" si="17"/>
        <v>0</v>
      </c>
      <c r="I332" s="35"/>
    </row>
    <row r="333" spans="1:9" ht="20.25" hidden="1" customHeight="1">
      <c r="A333" s="20">
        <v>2040550</v>
      </c>
      <c r="B333" s="21" t="s">
        <v>128</v>
      </c>
      <c r="C333" s="35"/>
      <c r="D333" s="17">
        <f t="shared" si="15"/>
        <v>0</v>
      </c>
      <c r="E333" s="35"/>
      <c r="F333" s="17">
        <f t="shared" si="16"/>
        <v>0</v>
      </c>
      <c r="G333" s="35"/>
      <c r="H333" s="17">
        <f t="shared" si="17"/>
        <v>0</v>
      </c>
      <c r="I333" s="35"/>
    </row>
    <row r="334" spans="1:9" ht="20.25" hidden="1" customHeight="1">
      <c r="A334" s="20">
        <v>2040599</v>
      </c>
      <c r="B334" s="21" t="s">
        <v>314</v>
      </c>
      <c r="C334" s="35"/>
      <c r="D334" s="17">
        <f t="shared" si="15"/>
        <v>0</v>
      </c>
      <c r="E334" s="35"/>
      <c r="F334" s="17">
        <f t="shared" si="16"/>
        <v>0</v>
      </c>
      <c r="G334" s="35"/>
      <c r="H334" s="17">
        <f t="shared" si="17"/>
        <v>0</v>
      </c>
      <c r="I334" s="35"/>
    </row>
    <row r="335" spans="1:9" ht="20.25" customHeight="1">
      <c r="A335" s="23">
        <v>20406</v>
      </c>
      <c r="B335" s="23" t="s">
        <v>315</v>
      </c>
      <c r="C335" s="34">
        <f>SUM(C336:C348)</f>
        <v>1845</v>
      </c>
      <c r="D335" s="11">
        <f t="shared" si="15"/>
        <v>0</v>
      </c>
      <c r="E335" s="34">
        <f>SUM(E336:E348)</f>
        <v>1845</v>
      </c>
      <c r="F335" s="11">
        <f t="shared" si="16"/>
        <v>-144</v>
      </c>
      <c r="G335" s="34">
        <f>SUM(G336:G348)</f>
        <v>1701</v>
      </c>
      <c r="H335" s="11">
        <f t="shared" si="17"/>
        <v>0</v>
      </c>
      <c r="I335" s="34">
        <f>SUM(I336:I348)</f>
        <v>1701</v>
      </c>
    </row>
    <row r="336" spans="1:9" ht="20.25" customHeight="1">
      <c r="A336" s="20">
        <v>2040601</v>
      </c>
      <c r="B336" s="21" t="s">
        <v>119</v>
      </c>
      <c r="C336" s="35">
        <v>705</v>
      </c>
      <c r="D336" s="17">
        <f t="shared" si="15"/>
        <v>0</v>
      </c>
      <c r="E336" s="35">
        <v>705</v>
      </c>
      <c r="F336" s="17">
        <f t="shared" si="16"/>
        <v>-47</v>
      </c>
      <c r="G336" s="35">
        <v>658</v>
      </c>
      <c r="H336" s="17">
        <f t="shared" si="17"/>
        <v>0</v>
      </c>
      <c r="I336" s="35">
        <v>658</v>
      </c>
    </row>
    <row r="337" spans="1:9" ht="20.25" customHeight="1">
      <c r="A337" s="20">
        <v>2040602</v>
      </c>
      <c r="B337" s="21" t="s">
        <v>120</v>
      </c>
      <c r="C337" s="35">
        <v>39</v>
      </c>
      <c r="D337" s="17">
        <f t="shared" si="15"/>
        <v>0</v>
      </c>
      <c r="E337" s="35">
        <v>39</v>
      </c>
      <c r="F337" s="17">
        <f t="shared" si="16"/>
        <v>-19</v>
      </c>
      <c r="G337" s="35">
        <v>20</v>
      </c>
      <c r="H337" s="17">
        <f t="shared" si="17"/>
        <v>0</v>
      </c>
      <c r="I337" s="35">
        <v>20</v>
      </c>
    </row>
    <row r="338" spans="1:9" ht="20.25" hidden="1" customHeight="1">
      <c r="A338" s="20">
        <v>2040603</v>
      </c>
      <c r="B338" s="21" t="s">
        <v>121</v>
      </c>
      <c r="C338" s="35">
        <v>0</v>
      </c>
      <c r="D338" s="17">
        <f t="shared" si="15"/>
        <v>0</v>
      </c>
      <c r="E338" s="35">
        <v>0</v>
      </c>
      <c r="F338" s="17">
        <f t="shared" si="16"/>
        <v>0</v>
      </c>
      <c r="G338" s="35"/>
      <c r="H338" s="17">
        <f t="shared" si="17"/>
        <v>0</v>
      </c>
      <c r="I338" s="35"/>
    </row>
    <row r="339" spans="1:9" ht="20.25" customHeight="1">
      <c r="A339" s="20">
        <v>2040604</v>
      </c>
      <c r="B339" s="21" t="s">
        <v>316</v>
      </c>
      <c r="C339" s="35">
        <v>117</v>
      </c>
      <c r="D339" s="17">
        <f t="shared" si="15"/>
        <v>0</v>
      </c>
      <c r="E339" s="35">
        <v>117</v>
      </c>
      <c r="F339" s="17">
        <f t="shared" si="16"/>
        <v>72</v>
      </c>
      <c r="G339" s="35">
        <v>189</v>
      </c>
      <c r="H339" s="17">
        <f t="shared" si="17"/>
        <v>0</v>
      </c>
      <c r="I339" s="35">
        <v>189</v>
      </c>
    </row>
    <row r="340" spans="1:9" ht="20.25" customHeight="1">
      <c r="A340" s="20">
        <v>2040605</v>
      </c>
      <c r="B340" s="21" t="s">
        <v>317</v>
      </c>
      <c r="C340" s="35">
        <v>77</v>
      </c>
      <c r="D340" s="17">
        <f t="shared" si="15"/>
        <v>0</v>
      </c>
      <c r="E340" s="35">
        <v>77</v>
      </c>
      <c r="F340" s="17">
        <f t="shared" si="16"/>
        <v>-19</v>
      </c>
      <c r="G340" s="35">
        <v>58</v>
      </c>
      <c r="H340" s="17">
        <f t="shared" si="17"/>
        <v>0</v>
      </c>
      <c r="I340" s="35">
        <v>58</v>
      </c>
    </row>
    <row r="341" spans="1:9" ht="20.25" customHeight="1">
      <c r="A341" s="20">
        <v>2040606</v>
      </c>
      <c r="B341" s="21" t="s">
        <v>318</v>
      </c>
      <c r="C341" s="35">
        <v>26</v>
      </c>
      <c r="D341" s="17">
        <f t="shared" si="15"/>
        <v>0</v>
      </c>
      <c r="E341" s="35">
        <v>26</v>
      </c>
      <c r="F341" s="17">
        <f t="shared" si="16"/>
        <v>-10</v>
      </c>
      <c r="G341" s="35">
        <v>16</v>
      </c>
      <c r="H341" s="17">
        <f t="shared" si="17"/>
        <v>0</v>
      </c>
      <c r="I341" s="35">
        <v>16</v>
      </c>
    </row>
    <row r="342" spans="1:9" ht="20.25" customHeight="1">
      <c r="A342" s="20">
        <v>2040607</v>
      </c>
      <c r="B342" s="21" t="s">
        <v>319</v>
      </c>
      <c r="C342" s="35">
        <v>570</v>
      </c>
      <c r="D342" s="17">
        <f t="shared" si="15"/>
        <v>0</v>
      </c>
      <c r="E342" s="35">
        <v>570</v>
      </c>
      <c r="F342" s="17">
        <f t="shared" si="16"/>
        <v>-120</v>
      </c>
      <c r="G342" s="35">
        <v>450</v>
      </c>
      <c r="H342" s="17">
        <f t="shared" si="17"/>
        <v>0</v>
      </c>
      <c r="I342" s="35">
        <v>450</v>
      </c>
    </row>
    <row r="343" spans="1:9" ht="20.25" hidden="1" customHeight="1">
      <c r="A343" s="20">
        <v>2040608</v>
      </c>
      <c r="B343" s="21" t="s">
        <v>320</v>
      </c>
      <c r="C343" s="35">
        <v>0</v>
      </c>
      <c r="D343" s="17">
        <f t="shared" si="15"/>
        <v>0</v>
      </c>
      <c r="E343" s="35">
        <v>0</v>
      </c>
      <c r="F343" s="17">
        <f t="shared" si="16"/>
        <v>0</v>
      </c>
      <c r="G343" s="35"/>
      <c r="H343" s="17">
        <f t="shared" si="17"/>
        <v>0</v>
      </c>
      <c r="I343" s="35"/>
    </row>
    <row r="344" spans="1:9" ht="20.25" customHeight="1">
      <c r="A344" s="20">
        <v>2040610</v>
      </c>
      <c r="B344" s="21" t="s">
        <v>321</v>
      </c>
      <c r="C344" s="35">
        <v>35</v>
      </c>
      <c r="D344" s="17">
        <f t="shared" si="15"/>
        <v>0</v>
      </c>
      <c r="E344" s="35">
        <v>35</v>
      </c>
      <c r="F344" s="17">
        <f t="shared" si="16"/>
        <v>0</v>
      </c>
      <c r="G344" s="35">
        <v>35</v>
      </c>
      <c r="H344" s="17">
        <f t="shared" si="17"/>
        <v>0</v>
      </c>
      <c r="I344" s="35">
        <v>35</v>
      </c>
    </row>
    <row r="345" spans="1:9" ht="20.25" customHeight="1">
      <c r="A345" s="20">
        <v>2040612</v>
      </c>
      <c r="B345" s="21" t="s">
        <v>322</v>
      </c>
      <c r="C345" s="35">
        <v>35</v>
      </c>
      <c r="D345" s="17">
        <f t="shared" si="15"/>
        <v>0</v>
      </c>
      <c r="E345" s="35">
        <v>35</v>
      </c>
      <c r="F345" s="17">
        <f t="shared" si="16"/>
        <v>52</v>
      </c>
      <c r="G345" s="35">
        <v>87</v>
      </c>
      <c r="H345" s="17">
        <f t="shared" si="17"/>
        <v>0</v>
      </c>
      <c r="I345" s="35">
        <v>87</v>
      </c>
    </row>
    <row r="346" spans="1:9" ht="20.25" hidden="1" customHeight="1">
      <c r="A346" s="20">
        <v>2040613</v>
      </c>
      <c r="B346" s="21" t="s">
        <v>160</v>
      </c>
      <c r="C346" s="35">
        <v>0</v>
      </c>
      <c r="D346" s="17">
        <f t="shared" si="15"/>
        <v>0</v>
      </c>
      <c r="E346" s="35">
        <v>0</v>
      </c>
      <c r="F346" s="17">
        <f t="shared" si="16"/>
        <v>0</v>
      </c>
      <c r="G346" s="35"/>
      <c r="H346" s="17">
        <f t="shared" si="17"/>
        <v>0</v>
      </c>
      <c r="I346" s="35"/>
    </row>
    <row r="347" spans="1:9" ht="20.25" customHeight="1">
      <c r="A347" s="20">
        <v>2040650</v>
      </c>
      <c r="B347" s="21" t="s">
        <v>128</v>
      </c>
      <c r="C347" s="35">
        <v>229</v>
      </c>
      <c r="D347" s="17">
        <f t="shared" si="15"/>
        <v>0</v>
      </c>
      <c r="E347" s="35">
        <v>229</v>
      </c>
      <c r="F347" s="17">
        <f t="shared" si="16"/>
        <v>-44</v>
      </c>
      <c r="G347" s="35">
        <v>185</v>
      </c>
      <c r="H347" s="17">
        <f t="shared" si="17"/>
        <v>0</v>
      </c>
      <c r="I347" s="35">
        <v>185</v>
      </c>
    </row>
    <row r="348" spans="1:9" ht="20.25" customHeight="1">
      <c r="A348" s="20">
        <v>2040699</v>
      </c>
      <c r="B348" s="21" t="s">
        <v>323</v>
      </c>
      <c r="C348" s="35">
        <v>12</v>
      </c>
      <c r="D348" s="17">
        <f t="shared" si="15"/>
        <v>0</v>
      </c>
      <c r="E348" s="35">
        <v>12</v>
      </c>
      <c r="F348" s="17">
        <f t="shared" si="16"/>
        <v>-9</v>
      </c>
      <c r="G348" s="35">
        <v>3</v>
      </c>
      <c r="H348" s="17">
        <f t="shared" si="17"/>
        <v>0</v>
      </c>
      <c r="I348" s="35">
        <v>3</v>
      </c>
    </row>
    <row r="349" spans="1:9" ht="20.25" hidden="1" customHeight="1">
      <c r="A349" s="23">
        <v>20407</v>
      </c>
      <c r="B349" s="23" t="s">
        <v>324</v>
      </c>
      <c r="C349" s="34">
        <f>SUM(C350:C358)</f>
        <v>0</v>
      </c>
      <c r="D349" s="11">
        <f t="shared" si="15"/>
        <v>0</v>
      </c>
      <c r="E349" s="34">
        <f>SUM(E350:E358)</f>
        <v>0</v>
      </c>
      <c r="F349" s="11">
        <f t="shared" si="16"/>
        <v>0</v>
      </c>
      <c r="G349" s="34">
        <f>SUM(G350:G358)</f>
        <v>0</v>
      </c>
      <c r="H349" s="11">
        <f t="shared" si="17"/>
        <v>0</v>
      </c>
      <c r="I349" s="34">
        <f>SUM(I350:I358)</f>
        <v>0</v>
      </c>
    </row>
    <row r="350" spans="1:9" ht="20.25" hidden="1" customHeight="1">
      <c r="A350" s="20">
        <v>2040701</v>
      </c>
      <c r="B350" s="21" t="s">
        <v>119</v>
      </c>
      <c r="C350" s="35"/>
      <c r="D350" s="17">
        <f t="shared" si="15"/>
        <v>0</v>
      </c>
      <c r="E350" s="35"/>
      <c r="F350" s="17">
        <f t="shared" si="16"/>
        <v>0</v>
      </c>
      <c r="G350" s="35"/>
      <c r="H350" s="17">
        <f t="shared" si="17"/>
        <v>0</v>
      </c>
      <c r="I350" s="35"/>
    </row>
    <row r="351" spans="1:9" ht="20.25" hidden="1" customHeight="1">
      <c r="A351" s="20">
        <v>2040702</v>
      </c>
      <c r="B351" s="21" t="s">
        <v>120</v>
      </c>
      <c r="C351" s="35"/>
      <c r="D351" s="17">
        <f t="shared" si="15"/>
        <v>0</v>
      </c>
      <c r="E351" s="35"/>
      <c r="F351" s="17">
        <f t="shared" si="16"/>
        <v>0</v>
      </c>
      <c r="G351" s="35"/>
      <c r="H351" s="17">
        <f t="shared" si="17"/>
        <v>0</v>
      </c>
      <c r="I351" s="35"/>
    </row>
    <row r="352" spans="1:9" ht="20.25" hidden="1" customHeight="1">
      <c r="A352" s="20">
        <v>2040703</v>
      </c>
      <c r="B352" s="21" t="s">
        <v>121</v>
      </c>
      <c r="C352" s="35"/>
      <c r="D352" s="17">
        <f t="shared" si="15"/>
        <v>0</v>
      </c>
      <c r="E352" s="35"/>
      <c r="F352" s="17">
        <f t="shared" si="16"/>
        <v>0</v>
      </c>
      <c r="G352" s="35"/>
      <c r="H352" s="17">
        <f t="shared" si="17"/>
        <v>0</v>
      </c>
      <c r="I352" s="35"/>
    </row>
    <row r="353" spans="1:9" ht="20.25" hidden="1" customHeight="1">
      <c r="A353" s="20">
        <v>2040704</v>
      </c>
      <c r="B353" s="21" t="s">
        <v>325</v>
      </c>
      <c r="C353" s="35"/>
      <c r="D353" s="17">
        <f t="shared" si="15"/>
        <v>0</v>
      </c>
      <c r="E353" s="35"/>
      <c r="F353" s="17">
        <f t="shared" si="16"/>
        <v>0</v>
      </c>
      <c r="G353" s="35"/>
      <c r="H353" s="17">
        <f t="shared" si="17"/>
        <v>0</v>
      </c>
      <c r="I353" s="35"/>
    </row>
    <row r="354" spans="1:9" ht="20.25" hidden="1" customHeight="1">
      <c r="A354" s="20">
        <v>2040705</v>
      </c>
      <c r="B354" s="21" t="s">
        <v>326</v>
      </c>
      <c r="C354" s="35"/>
      <c r="D354" s="17">
        <f t="shared" si="15"/>
        <v>0</v>
      </c>
      <c r="E354" s="35"/>
      <c r="F354" s="17">
        <f t="shared" si="16"/>
        <v>0</v>
      </c>
      <c r="G354" s="35"/>
      <c r="H354" s="17">
        <f t="shared" si="17"/>
        <v>0</v>
      </c>
      <c r="I354" s="35"/>
    </row>
    <row r="355" spans="1:9" ht="20.25" hidden="1" customHeight="1">
      <c r="A355" s="20">
        <v>2040706</v>
      </c>
      <c r="B355" s="21" t="s">
        <v>327</v>
      </c>
      <c r="C355" s="35"/>
      <c r="D355" s="17">
        <f t="shared" si="15"/>
        <v>0</v>
      </c>
      <c r="E355" s="35"/>
      <c r="F355" s="17">
        <f t="shared" si="16"/>
        <v>0</v>
      </c>
      <c r="G355" s="35"/>
      <c r="H355" s="17">
        <f t="shared" si="17"/>
        <v>0</v>
      </c>
      <c r="I355" s="35"/>
    </row>
    <row r="356" spans="1:9" ht="20.25" hidden="1" customHeight="1">
      <c r="A356" s="20">
        <v>2040707</v>
      </c>
      <c r="B356" s="21" t="s">
        <v>160</v>
      </c>
      <c r="C356" s="35"/>
      <c r="D356" s="17">
        <f t="shared" si="15"/>
        <v>0</v>
      </c>
      <c r="E356" s="35"/>
      <c r="F356" s="17">
        <f t="shared" si="16"/>
        <v>0</v>
      </c>
      <c r="G356" s="35"/>
      <c r="H356" s="17">
        <f t="shared" si="17"/>
        <v>0</v>
      </c>
      <c r="I356" s="35"/>
    </row>
    <row r="357" spans="1:9" ht="20.25" hidden="1" customHeight="1">
      <c r="A357" s="20">
        <v>2040750</v>
      </c>
      <c r="B357" s="21" t="s">
        <v>128</v>
      </c>
      <c r="C357" s="35"/>
      <c r="D357" s="17">
        <f t="shared" si="15"/>
        <v>0</v>
      </c>
      <c r="E357" s="35"/>
      <c r="F357" s="17">
        <f t="shared" si="16"/>
        <v>0</v>
      </c>
      <c r="G357" s="35"/>
      <c r="H357" s="17">
        <f t="shared" si="17"/>
        <v>0</v>
      </c>
      <c r="I357" s="35"/>
    </row>
    <row r="358" spans="1:9" ht="20.25" hidden="1" customHeight="1">
      <c r="A358" s="20">
        <v>2040799</v>
      </c>
      <c r="B358" s="21" t="s">
        <v>328</v>
      </c>
      <c r="C358" s="35"/>
      <c r="D358" s="17">
        <f t="shared" si="15"/>
        <v>0</v>
      </c>
      <c r="E358" s="35"/>
      <c r="F358" s="17">
        <f t="shared" si="16"/>
        <v>0</v>
      </c>
      <c r="G358" s="35"/>
      <c r="H358" s="17">
        <f t="shared" si="17"/>
        <v>0</v>
      </c>
      <c r="I358" s="35"/>
    </row>
    <row r="359" spans="1:9" ht="20.25" customHeight="1">
      <c r="A359" s="23">
        <v>20408</v>
      </c>
      <c r="B359" s="23" t="s">
        <v>329</v>
      </c>
      <c r="C359" s="34">
        <f>SUM(C360:C368)</f>
        <v>1227</v>
      </c>
      <c r="D359" s="11">
        <f t="shared" si="15"/>
        <v>0</v>
      </c>
      <c r="E359" s="34">
        <f>SUM(E360:E368)</f>
        <v>1227</v>
      </c>
      <c r="F359" s="11">
        <f t="shared" si="16"/>
        <v>-158</v>
      </c>
      <c r="G359" s="34">
        <f>SUM(G360:G368)</f>
        <v>1069</v>
      </c>
      <c r="H359" s="11">
        <f t="shared" si="17"/>
        <v>0</v>
      </c>
      <c r="I359" s="34">
        <f>SUM(I360:I368)</f>
        <v>1069</v>
      </c>
    </row>
    <row r="360" spans="1:9" ht="20.25" customHeight="1">
      <c r="A360" s="20">
        <v>2040801</v>
      </c>
      <c r="B360" s="21" t="s">
        <v>119</v>
      </c>
      <c r="C360" s="35">
        <v>626</v>
      </c>
      <c r="D360" s="17">
        <f t="shared" si="15"/>
        <v>0</v>
      </c>
      <c r="E360" s="35">
        <v>626</v>
      </c>
      <c r="F360" s="17">
        <f t="shared" si="16"/>
        <v>-7</v>
      </c>
      <c r="G360" s="35">
        <v>619</v>
      </c>
      <c r="H360" s="17">
        <f t="shared" si="17"/>
        <v>0</v>
      </c>
      <c r="I360" s="35">
        <v>619</v>
      </c>
    </row>
    <row r="361" spans="1:9" ht="20.25" customHeight="1">
      <c r="A361" s="20">
        <v>2040802</v>
      </c>
      <c r="B361" s="21" t="s">
        <v>120</v>
      </c>
      <c r="C361" s="35">
        <v>284</v>
      </c>
      <c r="D361" s="17">
        <f t="shared" si="15"/>
        <v>0</v>
      </c>
      <c r="E361" s="35">
        <v>284</v>
      </c>
      <c r="F361" s="17">
        <f t="shared" si="16"/>
        <v>-23</v>
      </c>
      <c r="G361" s="35">
        <v>261</v>
      </c>
      <c r="H361" s="17">
        <f t="shared" si="17"/>
        <v>0</v>
      </c>
      <c r="I361" s="35">
        <v>261</v>
      </c>
    </row>
    <row r="362" spans="1:9" ht="20.25" hidden="1" customHeight="1">
      <c r="A362" s="20">
        <v>2040803</v>
      </c>
      <c r="B362" s="21" t="s">
        <v>121</v>
      </c>
      <c r="C362" s="35">
        <v>0</v>
      </c>
      <c r="D362" s="17">
        <f t="shared" si="15"/>
        <v>0</v>
      </c>
      <c r="E362" s="35">
        <v>0</v>
      </c>
      <c r="F362" s="17">
        <f t="shared" si="16"/>
        <v>0</v>
      </c>
      <c r="G362" s="35"/>
      <c r="H362" s="17">
        <f t="shared" si="17"/>
        <v>0</v>
      </c>
      <c r="I362" s="35"/>
    </row>
    <row r="363" spans="1:9" ht="20.25" customHeight="1">
      <c r="A363" s="20">
        <v>2040804</v>
      </c>
      <c r="B363" s="21" t="s">
        <v>330</v>
      </c>
      <c r="C363" s="35">
        <v>250</v>
      </c>
      <c r="D363" s="17">
        <f t="shared" si="15"/>
        <v>0</v>
      </c>
      <c r="E363" s="35">
        <v>250</v>
      </c>
      <c r="F363" s="17">
        <f t="shared" si="16"/>
        <v>-128</v>
      </c>
      <c r="G363" s="35">
        <v>122</v>
      </c>
      <c r="H363" s="17">
        <f t="shared" si="17"/>
        <v>0</v>
      </c>
      <c r="I363" s="35">
        <v>122</v>
      </c>
    </row>
    <row r="364" spans="1:9" ht="20.25" hidden="1" customHeight="1">
      <c r="A364" s="20">
        <v>2040805</v>
      </c>
      <c r="B364" s="21" t="s">
        <v>331</v>
      </c>
      <c r="C364" s="35">
        <v>0</v>
      </c>
      <c r="D364" s="17">
        <f t="shared" si="15"/>
        <v>0</v>
      </c>
      <c r="E364" s="35">
        <v>0</v>
      </c>
      <c r="F364" s="17">
        <f t="shared" si="16"/>
        <v>0</v>
      </c>
      <c r="G364" s="35"/>
      <c r="H364" s="17">
        <f t="shared" si="17"/>
        <v>0</v>
      </c>
      <c r="I364" s="35"/>
    </row>
    <row r="365" spans="1:9" ht="20.25" customHeight="1">
      <c r="A365" s="20">
        <v>2040806</v>
      </c>
      <c r="B365" s="21" t="s">
        <v>332</v>
      </c>
      <c r="C365" s="35">
        <v>67</v>
      </c>
      <c r="D365" s="17">
        <f t="shared" si="15"/>
        <v>0</v>
      </c>
      <c r="E365" s="35">
        <v>67</v>
      </c>
      <c r="F365" s="17">
        <f t="shared" si="16"/>
        <v>0</v>
      </c>
      <c r="G365" s="35">
        <v>67</v>
      </c>
      <c r="H365" s="17">
        <f t="shared" si="17"/>
        <v>0</v>
      </c>
      <c r="I365" s="35">
        <v>67</v>
      </c>
    </row>
    <row r="366" spans="1:9" ht="20.25" hidden="1" customHeight="1">
      <c r="A366" s="20">
        <v>2040807</v>
      </c>
      <c r="B366" s="21" t="s">
        <v>160</v>
      </c>
      <c r="C366" s="35"/>
      <c r="D366" s="17">
        <f t="shared" si="15"/>
        <v>0</v>
      </c>
      <c r="E366" s="35"/>
      <c r="F366" s="17">
        <f t="shared" si="16"/>
        <v>0</v>
      </c>
      <c r="G366" s="35"/>
      <c r="H366" s="17">
        <f t="shared" si="17"/>
        <v>0</v>
      </c>
      <c r="I366" s="35"/>
    </row>
    <row r="367" spans="1:9" ht="20.25" hidden="1" customHeight="1">
      <c r="A367" s="20">
        <v>2040850</v>
      </c>
      <c r="B367" s="21" t="s">
        <v>128</v>
      </c>
      <c r="C367" s="35"/>
      <c r="D367" s="17">
        <f t="shared" si="15"/>
        <v>0</v>
      </c>
      <c r="E367" s="35"/>
      <c r="F367" s="17">
        <f t="shared" si="16"/>
        <v>0</v>
      </c>
      <c r="G367" s="35"/>
      <c r="H367" s="17">
        <f t="shared" si="17"/>
        <v>0</v>
      </c>
      <c r="I367" s="35"/>
    </row>
    <row r="368" spans="1:9" ht="20.25" hidden="1" customHeight="1">
      <c r="A368" s="20">
        <v>2040899</v>
      </c>
      <c r="B368" s="21" t="s">
        <v>333</v>
      </c>
      <c r="C368" s="35"/>
      <c r="D368" s="17">
        <f t="shared" si="15"/>
        <v>0</v>
      </c>
      <c r="E368" s="35"/>
      <c r="F368" s="17">
        <f t="shared" si="16"/>
        <v>0</v>
      </c>
      <c r="G368" s="35"/>
      <c r="H368" s="17">
        <f t="shared" si="17"/>
        <v>0</v>
      </c>
      <c r="I368" s="35"/>
    </row>
    <row r="369" spans="1:9" ht="20.25" hidden="1" customHeight="1">
      <c r="A369" s="23">
        <v>20409</v>
      </c>
      <c r="B369" s="23" t="s">
        <v>334</v>
      </c>
      <c r="C369" s="34">
        <f>SUM(C370:C376)</f>
        <v>0</v>
      </c>
      <c r="D369" s="11">
        <f t="shared" si="15"/>
        <v>0</v>
      </c>
      <c r="E369" s="34">
        <f>SUM(E370:E376)</f>
        <v>0</v>
      </c>
      <c r="F369" s="11">
        <f t="shared" si="16"/>
        <v>0</v>
      </c>
      <c r="G369" s="34">
        <f>SUM(G370:G376)</f>
        <v>0</v>
      </c>
      <c r="H369" s="11">
        <f t="shared" si="17"/>
        <v>0</v>
      </c>
      <c r="I369" s="34">
        <f>SUM(I370:I376)</f>
        <v>0</v>
      </c>
    </row>
    <row r="370" spans="1:9" ht="20.25" hidden="1" customHeight="1">
      <c r="A370" s="20">
        <v>2040901</v>
      </c>
      <c r="B370" s="21" t="s">
        <v>119</v>
      </c>
      <c r="C370" s="35"/>
      <c r="D370" s="17">
        <f t="shared" si="15"/>
        <v>0</v>
      </c>
      <c r="E370" s="35"/>
      <c r="F370" s="17">
        <f t="shared" si="16"/>
        <v>0</v>
      </c>
      <c r="G370" s="35"/>
      <c r="H370" s="17">
        <f t="shared" si="17"/>
        <v>0</v>
      </c>
      <c r="I370" s="35"/>
    </row>
    <row r="371" spans="1:9" ht="20.25" hidden="1" customHeight="1">
      <c r="A371" s="20">
        <v>2040902</v>
      </c>
      <c r="B371" s="21" t="s">
        <v>120</v>
      </c>
      <c r="C371" s="35"/>
      <c r="D371" s="17">
        <f t="shared" si="15"/>
        <v>0</v>
      </c>
      <c r="E371" s="35"/>
      <c r="F371" s="17">
        <f t="shared" si="16"/>
        <v>0</v>
      </c>
      <c r="G371" s="35"/>
      <c r="H371" s="17">
        <f t="shared" si="17"/>
        <v>0</v>
      </c>
      <c r="I371" s="35"/>
    </row>
    <row r="372" spans="1:9" ht="20.25" hidden="1" customHeight="1">
      <c r="A372" s="20">
        <v>2040903</v>
      </c>
      <c r="B372" s="21" t="s">
        <v>121</v>
      </c>
      <c r="C372" s="35"/>
      <c r="D372" s="17">
        <f t="shared" si="15"/>
        <v>0</v>
      </c>
      <c r="E372" s="35"/>
      <c r="F372" s="17">
        <f t="shared" si="16"/>
        <v>0</v>
      </c>
      <c r="G372" s="35"/>
      <c r="H372" s="17">
        <f t="shared" si="17"/>
        <v>0</v>
      </c>
      <c r="I372" s="35"/>
    </row>
    <row r="373" spans="1:9" ht="20.25" hidden="1" customHeight="1">
      <c r="A373" s="20">
        <v>2040904</v>
      </c>
      <c r="B373" s="21" t="s">
        <v>335</v>
      </c>
      <c r="C373" s="35"/>
      <c r="D373" s="17">
        <f t="shared" si="15"/>
        <v>0</v>
      </c>
      <c r="E373" s="35"/>
      <c r="F373" s="17">
        <f t="shared" si="16"/>
        <v>0</v>
      </c>
      <c r="G373" s="35"/>
      <c r="H373" s="17">
        <f t="shared" si="17"/>
        <v>0</v>
      </c>
      <c r="I373" s="35"/>
    </row>
    <row r="374" spans="1:9" ht="20.25" hidden="1" customHeight="1">
      <c r="A374" s="20">
        <v>2040905</v>
      </c>
      <c r="B374" s="21" t="s">
        <v>336</v>
      </c>
      <c r="C374" s="35"/>
      <c r="D374" s="17">
        <f t="shared" si="15"/>
        <v>0</v>
      </c>
      <c r="E374" s="35"/>
      <c r="F374" s="17">
        <f t="shared" si="16"/>
        <v>0</v>
      </c>
      <c r="G374" s="35"/>
      <c r="H374" s="17">
        <f t="shared" si="17"/>
        <v>0</v>
      </c>
      <c r="I374" s="35"/>
    </row>
    <row r="375" spans="1:9" ht="20.25" hidden="1" customHeight="1">
      <c r="A375" s="20">
        <v>2040950</v>
      </c>
      <c r="B375" s="21" t="s">
        <v>128</v>
      </c>
      <c r="C375" s="35"/>
      <c r="D375" s="17">
        <f t="shared" si="15"/>
        <v>0</v>
      </c>
      <c r="E375" s="35"/>
      <c r="F375" s="17">
        <f t="shared" si="16"/>
        <v>0</v>
      </c>
      <c r="G375" s="35"/>
      <c r="H375" s="17">
        <f t="shared" si="17"/>
        <v>0</v>
      </c>
      <c r="I375" s="35"/>
    </row>
    <row r="376" spans="1:9" ht="20.25" hidden="1" customHeight="1">
      <c r="A376" s="20">
        <v>2040999</v>
      </c>
      <c r="B376" s="21" t="s">
        <v>337</v>
      </c>
      <c r="C376" s="35"/>
      <c r="D376" s="17">
        <f t="shared" si="15"/>
        <v>0</v>
      </c>
      <c r="E376" s="35"/>
      <c r="F376" s="17">
        <f t="shared" si="16"/>
        <v>0</v>
      </c>
      <c r="G376" s="35"/>
      <c r="H376" s="17">
        <f t="shared" si="17"/>
        <v>0</v>
      </c>
      <c r="I376" s="35"/>
    </row>
    <row r="377" spans="1:9" ht="20.25" hidden="1" customHeight="1">
      <c r="A377" s="23">
        <v>20410</v>
      </c>
      <c r="B377" s="23" t="s">
        <v>338</v>
      </c>
      <c r="C377" s="34">
        <f>SUM(C378:C382)</f>
        <v>0</v>
      </c>
      <c r="D377" s="11">
        <f t="shared" si="15"/>
        <v>0</v>
      </c>
      <c r="E377" s="34">
        <f>SUM(E378:E382)</f>
        <v>0</v>
      </c>
      <c r="F377" s="11">
        <f t="shared" si="16"/>
        <v>0</v>
      </c>
      <c r="G377" s="34">
        <f>SUM(G378:G382)</f>
        <v>0</v>
      </c>
      <c r="H377" s="11">
        <f t="shared" si="17"/>
        <v>0</v>
      </c>
      <c r="I377" s="34">
        <f>SUM(I378:I382)</f>
        <v>0</v>
      </c>
    </row>
    <row r="378" spans="1:9" ht="20.25" hidden="1" customHeight="1">
      <c r="A378" s="20">
        <v>2041001</v>
      </c>
      <c r="B378" s="21" t="s">
        <v>119</v>
      </c>
      <c r="C378" s="35"/>
      <c r="D378" s="17">
        <f t="shared" si="15"/>
        <v>0</v>
      </c>
      <c r="E378" s="35"/>
      <c r="F378" s="17">
        <f t="shared" si="16"/>
        <v>0</v>
      </c>
      <c r="G378" s="35"/>
      <c r="H378" s="17">
        <f t="shared" si="17"/>
        <v>0</v>
      </c>
      <c r="I378" s="35"/>
    </row>
    <row r="379" spans="1:9" ht="20.25" hidden="1" customHeight="1">
      <c r="A379" s="20">
        <v>2041002</v>
      </c>
      <c r="B379" s="21" t="s">
        <v>120</v>
      </c>
      <c r="C379" s="35"/>
      <c r="D379" s="17">
        <f t="shared" si="15"/>
        <v>0</v>
      </c>
      <c r="E379" s="35"/>
      <c r="F379" s="17">
        <f t="shared" si="16"/>
        <v>0</v>
      </c>
      <c r="G379" s="35"/>
      <c r="H379" s="17">
        <f t="shared" si="17"/>
        <v>0</v>
      </c>
      <c r="I379" s="35"/>
    </row>
    <row r="380" spans="1:9" ht="20.25" hidden="1" customHeight="1">
      <c r="A380" s="20">
        <v>2041006</v>
      </c>
      <c r="B380" s="21" t="s">
        <v>160</v>
      </c>
      <c r="C380" s="35"/>
      <c r="D380" s="17">
        <f t="shared" si="15"/>
        <v>0</v>
      </c>
      <c r="E380" s="35"/>
      <c r="F380" s="17">
        <f t="shared" si="16"/>
        <v>0</v>
      </c>
      <c r="G380" s="35"/>
      <c r="H380" s="17">
        <f t="shared" si="17"/>
        <v>0</v>
      </c>
      <c r="I380" s="35"/>
    </row>
    <row r="381" spans="1:9" ht="20.25" hidden="1" customHeight="1">
      <c r="A381" s="20">
        <v>2041007</v>
      </c>
      <c r="B381" s="21" t="s">
        <v>339</v>
      </c>
      <c r="C381" s="35"/>
      <c r="D381" s="17">
        <f t="shared" si="15"/>
        <v>0</v>
      </c>
      <c r="E381" s="35"/>
      <c r="F381" s="17">
        <f t="shared" si="16"/>
        <v>0</v>
      </c>
      <c r="G381" s="35"/>
      <c r="H381" s="17">
        <f t="shared" si="17"/>
        <v>0</v>
      </c>
      <c r="I381" s="35"/>
    </row>
    <row r="382" spans="1:9" ht="20.25" hidden="1" customHeight="1">
      <c r="A382" s="20">
        <v>2041099</v>
      </c>
      <c r="B382" s="21" t="s">
        <v>340</v>
      </c>
      <c r="C382" s="35"/>
      <c r="D382" s="17">
        <f t="shared" si="15"/>
        <v>0</v>
      </c>
      <c r="E382" s="35"/>
      <c r="F382" s="17">
        <f t="shared" si="16"/>
        <v>0</v>
      </c>
      <c r="G382" s="35"/>
      <c r="H382" s="17">
        <f t="shared" si="17"/>
        <v>0</v>
      </c>
      <c r="I382" s="35"/>
    </row>
    <row r="383" spans="1:9" ht="20.25" customHeight="1">
      <c r="A383" s="23">
        <v>20499</v>
      </c>
      <c r="B383" s="23" t="s">
        <v>341</v>
      </c>
      <c r="C383" s="34">
        <f>C385+C384</f>
        <v>406</v>
      </c>
      <c r="D383" s="11">
        <f t="shared" si="15"/>
        <v>0</v>
      </c>
      <c r="E383" s="34">
        <f>E385+E384</f>
        <v>406</v>
      </c>
      <c r="F383" s="11">
        <f t="shared" si="16"/>
        <v>-228</v>
      </c>
      <c r="G383" s="34">
        <f>G385+G384</f>
        <v>178</v>
      </c>
      <c r="H383" s="11">
        <f t="shared" si="17"/>
        <v>0</v>
      </c>
      <c r="I383" s="34">
        <f>I385+I384</f>
        <v>178</v>
      </c>
    </row>
    <row r="384" spans="1:9" s="26" customFormat="1" ht="20.25" hidden="1" customHeight="1">
      <c r="A384" s="36">
        <v>2049902</v>
      </c>
      <c r="B384" s="37" t="s">
        <v>342</v>
      </c>
      <c r="C384" s="35"/>
      <c r="D384" s="17">
        <f t="shared" si="15"/>
        <v>0</v>
      </c>
      <c r="E384" s="35"/>
      <c r="F384" s="17">
        <f t="shared" si="16"/>
        <v>0</v>
      </c>
      <c r="G384" s="35"/>
      <c r="H384" s="17">
        <f t="shared" si="17"/>
        <v>0</v>
      </c>
      <c r="I384" s="35"/>
    </row>
    <row r="385" spans="1:9" ht="20.25" customHeight="1">
      <c r="A385" s="20">
        <v>2049999</v>
      </c>
      <c r="B385" s="21" t="s">
        <v>343</v>
      </c>
      <c r="C385" s="35">
        <v>406</v>
      </c>
      <c r="D385" s="17">
        <f t="shared" si="15"/>
        <v>0</v>
      </c>
      <c r="E385" s="35">
        <v>406</v>
      </c>
      <c r="F385" s="17">
        <f t="shared" si="16"/>
        <v>-228</v>
      </c>
      <c r="G385" s="35">
        <v>178</v>
      </c>
      <c r="H385" s="17">
        <f t="shared" si="17"/>
        <v>0</v>
      </c>
      <c r="I385" s="35">
        <v>178</v>
      </c>
    </row>
    <row r="386" spans="1:9" ht="20.25" customHeight="1">
      <c r="A386" s="23">
        <v>205</v>
      </c>
      <c r="B386" s="23" t="s">
        <v>23</v>
      </c>
      <c r="C386" s="34">
        <f>C387+C392+C399+C405+C411+C415+C419+C423+C429+C436</f>
        <v>52044</v>
      </c>
      <c r="D386" s="11">
        <f t="shared" si="15"/>
        <v>0</v>
      </c>
      <c r="E386" s="34">
        <f>E387+E392+E399+E405+E411+E415+E419+E423+E429+E436</f>
        <v>52044</v>
      </c>
      <c r="F386" s="11">
        <f t="shared" si="16"/>
        <v>6601</v>
      </c>
      <c r="G386" s="34">
        <f>G387+G392+G399+G405+G411+G415+G419+G423+G429+G436</f>
        <v>58645</v>
      </c>
      <c r="H386" s="11">
        <f t="shared" si="17"/>
        <v>0</v>
      </c>
      <c r="I386" s="34">
        <f>I387+I392+I399+I405+I411+I415+I419+I423+I429+I436</f>
        <v>58645</v>
      </c>
    </row>
    <row r="387" spans="1:9" ht="20.25" customHeight="1">
      <c r="A387" s="23">
        <v>20501</v>
      </c>
      <c r="B387" s="23" t="s">
        <v>344</v>
      </c>
      <c r="C387" s="34">
        <f>SUM(C388:C391)</f>
        <v>4250</v>
      </c>
      <c r="D387" s="11">
        <f t="shared" si="15"/>
        <v>0</v>
      </c>
      <c r="E387" s="34">
        <f>SUM(E388:E391)</f>
        <v>4250</v>
      </c>
      <c r="F387" s="11">
        <f t="shared" si="16"/>
        <v>-3219</v>
      </c>
      <c r="G387" s="34">
        <f>SUM(G388:G391)</f>
        <v>1031</v>
      </c>
      <c r="H387" s="11">
        <f t="shared" si="17"/>
        <v>0</v>
      </c>
      <c r="I387" s="34">
        <f>SUM(I388:I391)</f>
        <v>1031</v>
      </c>
    </row>
    <row r="388" spans="1:9" ht="20.25" customHeight="1">
      <c r="A388" s="20">
        <v>2050101</v>
      </c>
      <c r="B388" s="21" t="s">
        <v>119</v>
      </c>
      <c r="C388" s="35">
        <v>555</v>
      </c>
      <c r="D388" s="17">
        <f t="shared" si="15"/>
        <v>0</v>
      </c>
      <c r="E388" s="35">
        <v>555</v>
      </c>
      <c r="F388" s="17">
        <f t="shared" si="16"/>
        <v>39</v>
      </c>
      <c r="G388" s="35">
        <v>594</v>
      </c>
      <c r="H388" s="17">
        <f t="shared" si="17"/>
        <v>0</v>
      </c>
      <c r="I388" s="35">
        <v>594</v>
      </c>
    </row>
    <row r="389" spans="1:9" ht="20.25" customHeight="1">
      <c r="A389" s="20">
        <v>2050102</v>
      </c>
      <c r="B389" s="21" t="s">
        <v>120</v>
      </c>
      <c r="C389" s="35">
        <v>22</v>
      </c>
      <c r="D389" s="17">
        <f t="shared" si="15"/>
        <v>0</v>
      </c>
      <c r="E389" s="35">
        <v>22</v>
      </c>
      <c r="F389" s="17">
        <f t="shared" si="16"/>
        <v>9</v>
      </c>
      <c r="G389" s="35">
        <v>31</v>
      </c>
      <c r="H389" s="17">
        <f t="shared" si="17"/>
        <v>0</v>
      </c>
      <c r="I389" s="35">
        <v>31</v>
      </c>
    </row>
    <row r="390" spans="1:9" ht="20.25" customHeight="1">
      <c r="A390" s="20">
        <v>2050103</v>
      </c>
      <c r="B390" s="21" t="s">
        <v>121</v>
      </c>
      <c r="C390" s="35">
        <v>3583</v>
      </c>
      <c r="D390" s="17">
        <f t="shared" si="15"/>
        <v>0</v>
      </c>
      <c r="E390" s="35">
        <v>3583</v>
      </c>
      <c r="F390" s="17">
        <f t="shared" si="16"/>
        <v>-3212</v>
      </c>
      <c r="G390" s="35">
        <v>371</v>
      </c>
      <c r="H390" s="17">
        <f t="shared" si="17"/>
        <v>0</v>
      </c>
      <c r="I390" s="35">
        <v>371</v>
      </c>
    </row>
    <row r="391" spans="1:9" ht="20.25" customHeight="1">
      <c r="A391" s="20">
        <v>2050199</v>
      </c>
      <c r="B391" s="21" t="s">
        <v>345</v>
      </c>
      <c r="C391" s="35">
        <v>90</v>
      </c>
      <c r="D391" s="17">
        <f t="shared" si="15"/>
        <v>0</v>
      </c>
      <c r="E391" s="35">
        <v>90</v>
      </c>
      <c r="F391" s="17">
        <f t="shared" si="16"/>
        <v>-55</v>
      </c>
      <c r="G391" s="35">
        <v>35</v>
      </c>
      <c r="H391" s="17">
        <f t="shared" si="17"/>
        <v>0</v>
      </c>
      <c r="I391" s="35">
        <v>35</v>
      </c>
    </row>
    <row r="392" spans="1:9" ht="20.25" customHeight="1">
      <c r="A392" s="23">
        <v>20502</v>
      </c>
      <c r="B392" s="23" t="s">
        <v>346</v>
      </c>
      <c r="C392" s="34">
        <f>SUM(C393:C398)</f>
        <v>36818</v>
      </c>
      <c r="D392" s="11">
        <f t="shared" ref="D392:D455" si="18">E392-C392</f>
        <v>0</v>
      </c>
      <c r="E392" s="34">
        <f>SUM(E393:E398)</f>
        <v>36818</v>
      </c>
      <c r="F392" s="11">
        <f t="shared" ref="F392:F455" si="19">G392-E392</f>
        <v>7884</v>
      </c>
      <c r="G392" s="34">
        <f>SUM(G393:G398)</f>
        <v>44702</v>
      </c>
      <c r="H392" s="11">
        <f t="shared" ref="H392:H455" si="20">I392-G392</f>
        <v>0</v>
      </c>
      <c r="I392" s="34">
        <f>SUM(I393:I398)</f>
        <v>44702</v>
      </c>
    </row>
    <row r="393" spans="1:9" ht="20.25" customHeight="1">
      <c r="A393" s="20">
        <v>2050201</v>
      </c>
      <c r="B393" s="21" t="s">
        <v>347</v>
      </c>
      <c r="C393" s="35">
        <v>1031</v>
      </c>
      <c r="D393" s="17">
        <f t="shared" si="18"/>
        <v>0</v>
      </c>
      <c r="E393" s="35">
        <v>1031</v>
      </c>
      <c r="F393" s="17">
        <f t="shared" si="19"/>
        <v>-170</v>
      </c>
      <c r="G393" s="35">
        <v>861</v>
      </c>
      <c r="H393" s="17">
        <f t="shared" si="20"/>
        <v>0</v>
      </c>
      <c r="I393" s="35">
        <v>861</v>
      </c>
    </row>
    <row r="394" spans="1:9" ht="20.25" customHeight="1">
      <c r="A394" s="20">
        <v>2050202</v>
      </c>
      <c r="B394" s="21" t="s">
        <v>348</v>
      </c>
      <c r="C394" s="35">
        <v>10660</v>
      </c>
      <c r="D394" s="17">
        <f t="shared" si="18"/>
        <v>0</v>
      </c>
      <c r="E394" s="35">
        <v>10660</v>
      </c>
      <c r="F394" s="17">
        <f t="shared" si="19"/>
        <v>2846</v>
      </c>
      <c r="G394" s="35">
        <v>13506</v>
      </c>
      <c r="H394" s="17">
        <f t="shared" si="20"/>
        <v>0</v>
      </c>
      <c r="I394" s="35">
        <v>13506</v>
      </c>
    </row>
    <row r="395" spans="1:9" ht="20.25" customHeight="1">
      <c r="A395" s="20">
        <v>2050203</v>
      </c>
      <c r="B395" s="21" t="s">
        <v>349</v>
      </c>
      <c r="C395" s="35">
        <v>7425</v>
      </c>
      <c r="D395" s="17">
        <f t="shared" si="18"/>
        <v>0</v>
      </c>
      <c r="E395" s="35">
        <v>7425</v>
      </c>
      <c r="F395" s="17">
        <f t="shared" si="19"/>
        <v>5379</v>
      </c>
      <c r="G395" s="35">
        <v>12804</v>
      </c>
      <c r="H395" s="17">
        <f t="shared" si="20"/>
        <v>0</v>
      </c>
      <c r="I395" s="35">
        <v>12804</v>
      </c>
    </row>
    <row r="396" spans="1:9" ht="20.25" customHeight="1">
      <c r="A396" s="20">
        <v>2050204</v>
      </c>
      <c r="B396" s="21" t="s">
        <v>350</v>
      </c>
      <c r="C396" s="35">
        <v>10877</v>
      </c>
      <c r="D396" s="17">
        <f t="shared" si="18"/>
        <v>0</v>
      </c>
      <c r="E396" s="35">
        <v>10877</v>
      </c>
      <c r="F396" s="17">
        <f t="shared" si="19"/>
        <v>4197</v>
      </c>
      <c r="G396" s="35">
        <v>15074</v>
      </c>
      <c r="H396" s="17">
        <f t="shared" si="20"/>
        <v>0</v>
      </c>
      <c r="I396" s="35">
        <v>15074</v>
      </c>
    </row>
    <row r="397" spans="1:9" ht="20.25" customHeight="1">
      <c r="A397" s="20">
        <v>2050205</v>
      </c>
      <c r="B397" s="21" t="s">
        <v>351</v>
      </c>
      <c r="C397" s="35">
        <v>0</v>
      </c>
      <c r="D397" s="17">
        <f t="shared" si="18"/>
        <v>0</v>
      </c>
      <c r="E397" s="35">
        <v>0</v>
      </c>
      <c r="F397" s="17">
        <f t="shared" si="19"/>
        <v>14</v>
      </c>
      <c r="G397" s="35">
        <v>14</v>
      </c>
      <c r="H397" s="17">
        <f t="shared" si="20"/>
        <v>0</v>
      </c>
      <c r="I397" s="35">
        <v>14</v>
      </c>
    </row>
    <row r="398" spans="1:9" ht="20.25" customHeight="1">
      <c r="A398" s="20">
        <v>2050299</v>
      </c>
      <c r="B398" s="21" t="s">
        <v>352</v>
      </c>
      <c r="C398" s="35">
        <v>6825</v>
      </c>
      <c r="D398" s="17">
        <f t="shared" si="18"/>
        <v>0</v>
      </c>
      <c r="E398" s="35">
        <v>6825</v>
      </c>
      <c r="F398" s="17">
        <f t="shared" si="19"/>
        <v>-4382</v>
      </c>
      <c r="G398" s="35">
        <v>2443</v>
      </c>
      <c r="H398" s="17">
        <f t="shared" si="20"/>
        <v>0</v>
      </c>
      <c r="I398" s="35">
        <v>2443</v>
      </c>
    </row>
    <row r="399" spans="1:9" ht="20.25" customHeight="1">
      <c r="A399" s="23">
        <v>20503</v>
      </c>
      <c r="B399" s="23" t="s">
        <v>353</v>
      </c>
      <c r="C399" s="34">
        <f>SUM(C400:C404)</f>
        <v>2358</v>
      </c>
      <c r="D399" s="11">
        <f t="shared" si="18"/>
        <v>0</v>
      </c>
      <c r="E399" s="34">
        <f>SUM(E400:E404)</f>
        <v>2358</v>
      </c>
      <c r="F399" s="11">
        <f t="shared" si="19"/>
        <v>1592</v>
      </c>
      <c r="G399" s="34">
        <f>SUM(G400:G404)</f>
        <v>3950</v>
      </c>
      <c r="H399" s="11">
        <f t="shared" si="20"/>
        <v>0</v>
      </c>
      <c r="I399" s="34">
        <f>SUM(I400:I404)</f>
        <v>3950</v>
      </c>
    </row>
    <row r="400" spans="1:9" ht="20.25" hidden="1" customHeight="1">
      <c r="A400" s="20">
        <v>2050301</v>
      </c>
      <c r="B400" s="21" t="s">
        <v>354</v>
      </c>
      <c r="C400" s="35"/>
      <c r="D400" s="17">
        <f t="shared" si="18"/>
        <v>0</v>
      </c>
      <c r="E400" s="35"/>
      <c r="F400" s="17">
        <f t="shared" si="19"/>
        <v>0</v>
      </c>
      <c r="G400" s="35"/>
      <c r="H400" s="17">
        <f t="shared" si="20"/>
        <v>0</v>
      </c>
      <c r="I400" s="35"/>
    </row>
    <row r="401" spans="1:9" ht="20.25" customHeight="1">
      <c r="A401" s="20">
        <v>2050302</v>
      </c>
      <c r="B401" s="21" t="s">
        <v>355</v>
      </c>
      <c r="C401" s="35">
        <v>2358</v>
      </c>
      <c r="D401" s="17">
        <f t="shared" si="18"/>
        <v>0</v>
      </c>
      <c r="E401" s="35">
        <v>2358</v>
      </c>
      <c r="F401" s="17">
        <f t="shared" si="19"/>
        <v>1588</v>
      </c>
      <c r="G401" s="35">
        <v>3946</v>
      </c>
      <c r="H401" s="17">
        <f t="shared" si="20"/>
        <v>0</v>
      </c>
      <c r="I401" s="35">
        <v>3946</v>
      </c>
    </row>
    <row r="402" spans="1:9" ht="20.25" hidden="1" customHeight="1">
      <c r="A402" s="20">
        <v>2050303</v>
      </c>
      <c r="B402" s="21" t="s">
        <v>356</v>
      </c>
      <c r="C402" s="35"/>
      <c r="D402" s="17">
        <f t="shared" si="18"/>
        <v>0</v>
      </c>
      <c r="E402" s="35"/>
      <c r="F402" s="17">
        <f t="shared" si="19"/>
        <v>0</v>
      </c>
      <c r="G402" s="35"/>
      <c r="H402" s="17">
        <f t="shared" si="20"/>
        <v>0</v>
      </c>
      <c r="I402" s="35"/>
    </row>
    <row r="403" spans="1:9" ht="20.25" customHeight="1">
      <c r="A403" s="20">
        <v>2050305</v>
      </c>
      <c r="B403" s="21" t="s">
        <v>357</v>
      </c>
      <c r="C403" s="35">
        <v>0</v>
      </c>
      <c r="D403" s="17">
        <f t="shared" si="18"/>
        <v>0</v>
      </c>
      <c r="E403" s="35">
        <v>0</v>
      </c>
      <c r="F403" s="17">
        <f t="shared" si="19"/>
        <v>4</v>
      </c>
      <c r="G403" s="35">
        <v>4</v>
      </c>
      <c r="H403" s="17">
        <f t="shared" si="20"/>
        <v>0</v>
      </c>
      <c r="I403" s="35">
        <v>4</v>
      </c>
    </row>
    <row r="404" spans="1:9" ht="20.25" hidden="1" customHeight="1">
      <c r="A404" s="20">
        <v>2050399</v>
      </c>
      <c r="B404" s="21" t="s">
        <v>358</v>
      </c>
      <c r="C404" s="35"/>
      <c r="D404" s="17">
        <f t="shared" si="18"/>
        <v>0</v>
      </c>
      <c r="E404" s="35"/>
      <c r="F404" s="17">
        <f t="shared" si="19"/>
        <v>0</v>
      </c>
      <c r="G404" s="35"/>
      <c r="H404" s="17">
        <f t="shared" si="20"/>
        <v>0</v>
      </c>
      <c r="I404" s="35"/>
    </row>
    <row r="405" spans="1:9" ht="20.25" hidden="1" customHeight="1">
      <c r="A405" s="23">
        <v>20504</v>
      </c>
      <c r="B405" s="23" t="s">
        <v>359</v>
      </c>
      <c r="C405" s="34">
        <f>SUM(C406:C410)</f>
        <v>0</v>
      </c>
      <c r="D405" s="11">
        <f t="shared" si="18"/>
        <v>0</v>
      </c>
      <c r="E405" s="34">
        <f>SUM(E406:E410)</f>
        <v>0</v>
      </c>
      <c r="F405" s="11">
        <f t="shared" si="19"/>
        <v>0</v>
      </c>
      <c r="G405" s="34">
        <f>SUM(G406:G410)</f>
        <v>0</v>
      </c>
      <c r="H405" s="11">
        <f t="shared" si="20"/>
        <v>0</v>
      </c>
      <c r="I405" s="34">
        <f>SUM(I406:I410)</f>
        <v>0</v>
      </c>
    </row>
    <row r="406" spans="1:9" ht="20.25" hidden="1" customHeight="1">
      <c r="A406" s="20">
        <v>2050401</v>
      </c>
      <c r="B406" s="21" t="s">
        <v>360</v>
      </c>
      <c r="C406" s="35"/>
      <c r="D406" s="17">
        <f t="shared" si="18"/>
        <v>0</v>
      </c>
      <c r="E406" s="35"/>
      <c r="F406" s="17">
        <f t="shared" si="19"/>
        <v>0</v>
      </c>
      <c r="G406" s="35"/>
      <c r="H406" s="17">
        <f t="shared" si="20"/>
        <v>0</v>
      </c>
      <c r="I406" s="35"/>
    </row>
    <row r="407" spans="1:9" ht="20.25" hidden="1" customHeight="1">
      <c r="A407" s="20">
        <v>2050402</v>
      </c>
      <c r="B407" s="21" t="s">
        <v>361</v>
      </c>
      <c r="C407" s="35"/>
      <c r="D407" s="17">
        <f t="shared" si="18"/>
        <v>0</v>
      </c>
      <c r="E407" s="35"/>
      <c r="F407" s="17">
        <f t="shared" si="19"/>
        <v>0</v>
      </c>
      <c r="G407" s="35"/>
      <c r="H407" s="17">
        <f t="shared" si="20"/>
        <v>0</v>
      </c>
      <c r="I407" s="35"/>
    </row>
    <row r="408" spans="1:9" ht="20.25" hidden="1" customHeight="1">
      <c r="A408" s="20">
        <v>2050403</v>
      </c>
      <c r="B408" s="21" t="s">
        <v>362</v>
      </c>
      <c r="C408" s="35"/>
      <c r="D408" s="17">
        <f t="shared" si="18"/>
        <v>0</v>
      </c>
      <c r="E408" s="35"/>
      <c r="F408" s="17">
        <f t="shared" si="19"/>
        <v>0</v>
      </c>
      <c r="G408" s="35"/>
      <c r="H408" s="17">
        <f t="shared" si="20"/>
        <v>0</v>
      </c>
      <c r="I408" s="35"/>
    </row>
    <row r="409" spans="1:9" ht="20.25" hidden="1" customHeight="1">
      <c r="A409" s="20">
        <v>2050404</v>
      </c>
      <c r="B409" s="21" t="s">
        <v>363</v>
      </c>
      <c r="C409" s="35"/>
      <c r="D409" s="17">
        <f t="shared" si="18"/>
        <v>0</v>
      </c>
      <c r="E409" s="35"/>
      <c r="F409" s="17">
        <f t="shared" si="19"/>
        <v>0</v>
      </c>
      <c r="G409" s="35"/>
      <c r="H409" s="17">
        <f t="shared" si="20"/>
        <v>0</v>
      </c>
      <c r="I409" s="35"/>
    </row>
    <row r="410" spans="1:9" ht="20.25" hidden="1" customHeight="1">
      <c r="A410" s="20">
        <v>2050499</v>
      </c>
      <c r="B410" s="21" t="s">
        <v>364</v>
      </c>
      <c r="C410" s="35"/>
      <c r="D410" s="17">
        <f t="shared" si="18"/>
        <v>0</v>
      </c>
      <c r="E410" s="35"/>
      <c r="F410" s="17">
        <f t="shared" si="19"/>
        <v>0</v>
      </c>
      <c r="G410" s="35"/>
      <c r="H410" s="17">
        <f t="shared" si="20"/>
        <v>0</v>
      </c>
      <c r="I410" s="35"/>
    </row>
    <row r="411" spans="1:9" ht="20.25" customHeight="1">
      <c r="A411" s="23">
        <v>20505</v>
      </c>
      <c r="B411" s="23" t="s">
        <v>365</v>
      </c>
      <c r="C411" s="34">
        <f>SUM(C412:C414)</f>
        <v>199</v>
      </c>
      <c r="D411" s="11">
        <f t="shared" si="18"/>
        <v>0</v>
      </c>
      <c r="E411" s="34">
        <f>SUM(E412:E414)</f>
        <v>199</v>
      </c>
      <c r="F411" s="11">
        <f t="shared" si="19"/>
        <v>109</v>
      </c>
      <c r="G411" s="34">
        <f>SUM(G412:G414)</f>
        <v>308</v>
      </c>
      <c r="H411" s="11">
        <f t="shared" si="20"/>
        <v>0</v>
      </c>
      <c r="I411" s="34">
        <f>SUM(I412:I414)</f>
        <v>308</v>
      </c>
    </row>
    <row r="412" spans="1:9" ht="20.25" customHeight="1">
      <c r="A412" s="20">
        <v>2050501</v>
      </c>
      <c r="B412" s="21" t="s">
        <v>366</v>
      </c>
      <c r="C412" s="35">
        <v>199</v>
      </c>
      <c r="D412" s="17">
        <f t="shared" si="18"/>
        <v>0</v>
      </c>
      <c r="E412" s="35">
        <v>199</v>
      </c>
      <c r="F412" s="17">
        <f t="shared" si="19"/>
        <v>109</v>
      </c>
      <c r="G412" s="35">
        <v>308</v>
      </c>
      <c r="H412" s="17">
        <f t="shared" si="20"/>
        <v>0</v>
      </c>
      <c r="I412" s="35">
        <v>308</v>
      </c>
    </row>
    <row r="413" spans="1:9" ht="20.25" hidden="1" customHeight="1">
      <c r="A413" s="20">
        <v>2050502</v>
      </c>
      <c r="B413" s="21" t="s">
        <v>367</v>
      </c>
      <c r="C413" s="35"/>
      <c r="D413" s="17">
        <f t="shared" si="18"/>
        <v>0</v>
      </c>
      <c r="E413" s="35"/>
      <c r="F413" s="17">
        <f t="shared" si="19"/>
        <v>0</v>
      </c>
      <c r="G413" s="35"/>
      <c r="H413" s="17">
        <f t="shared" si="20"/>
        <v>0</v>
      </c>
      <c r="I413" s="35"/>
    </row>
    <row r="414" spans="1:9" ht="20.25" hidden="1" customHeight="1">
      <c r="A414" s="20">
        <v>2050599</v>
      </c>
      <c r="B414" s="21" t="s">
        <v>368</v>
      </c>
      <c r="C414" s="35"/>
      <c r="D414" s="17">
        <f t="shared" si="18"/>
        <v>0</v>
      </c>
      <c r="E414" s="35"/>
      <c r="F414" s="17">
        <f t="shared" si="19"/>
        <v>0</v>
      </c>
      <c r="G414" s="35"/>
      <c r="H414" s="17">
        <f t="shared" si="20"/>
        <v>0</v>
      </c>
      <c r="I414" s="35"/>
    </row>
    <row r="415" spans="1:9" ht="20.25" hidden="1" customHeight="1">
      <c r="A415" s="23">
        <v>20506</v>
      </c>
      <c r="B415" s="23" t="s">
        <v>369</v>
      </c>
      <c r="C415" s="34">
        <f>SUM(C416:C418)</f>
        <v>0</v>
      </c>
      <c r="D415" s="11">
        <f t="shared" si="18"/>
        <v>0</v>
      </c>
      <c r="E415" s="34">
        <f>SUM(E416:E418)</f>
        <v>0</v>
      </c>
      <c r="F415" s="11">
        <f t="shared" si="19"/>
        <v>0</v>
      </c>
      <c r="G415" s="34">
        <f>SUM(G416:G418)</f>
        <v>0</v>
      </c>
      <c r="H415" s="11">
        <f t="shared" si="20"/>
        <v>0</v>
      </c>
      <c r="I415" s="34">
        <f>SUM(I416:I418)</f>
        <v>0</v>
      </c>
    </row>
    <row r="416" spans="1:9" ht="20.25" hidden="1" customHeight="1">
      <c r="A416" s="20">
        <v>2050601</v>
      </c>
      <c r="B416" s="21" t="s">
        <v>370</v>
      </c>
      <c r="C416" s="35"/>
      <c r="D416" s="17">
        <f t="shared" si="18"/>
        <v>0</v>
      </c>
      <c r="E416" s="35"/>
      <c r="F416" s="17">
        <f t="shared" si="19"/>
        <v>0</v>
      </c>
      <c r="G416" s="35"/>
      <c r="H416" s="17">
        <f t="shared" si="20"/>
        <v>0</v>
      </c>
      <c r="I416" s="35"/>
    </row>
    <row r="417" spans="1:9" ht="20.25" hidden="1" customHeight="1">
      <c r="A417" s="20">
        <v>2050602</v>
      </c>
      <c r="B417" s="21" t="s">
        <v>371</v>
      </c>
      <c r="C417" s="35"/>
      <c r="D417" s="17">
        <f t="shared" si="18"/>
        <v>0</v>
      </c>
      <c r="E417" s="35"/>
      <c r="F417" s="17">
        <f t="shared" si="19"/>
        <v>0</v>
      </c>
      <c r="G417" s="35"/>
      <c r="H417" s="17">
        <f t="shared" si="20"/>
        <v>0</v>
      </c>
      <c r="I417" s="35"/>
    </row>
    <row r="418" spans="1:9" ht="20.25" hidden="1" customHeight="1">
      <c r="A418" s="20">
        <v>2050699</v>
      </c>
      <c r="B418" s="21" t="s">
        <v>372</v>
      </c>
      <c r="C418" s="35"/>
      <c r="D418" s="17">
        <f t="shared" si="18"/>
        <v>0</v>
      </c>
      <c r="E418" s="35"/>
      <c r="F418" s="17">
        <f t="shared" si="19"/>
        <v>0</v>
      </c>
      <c r="G418" s="35"/>
      <c r="H418" s="17">
        <f t="shared" si="20"/>
        <v>0</v>
      </c>
      <c r="I418" s="35"/>
    </row>
    <row r="419" spans="1:9" ht="20.25" customHeight="1">
      <c r="A419" s="23">
        <v>20507</v>
      </c>
      <c r="B419" s="23" t="s">
        <v>373</v>
      </c>
      <c r="C419" s="34">
        <f>SUM(C420:C422)</f>
        <v>253</v>
      </c>
      <c r="D419" s="11">
        <f t="shared" si="18"/>
        <v>0</v>
      </c>
      <c r="E419" s="34">
        <f>SUM(E420:E422)</f>
        <v>253</v>
      </c>
      <c r="F419" s="11">
        <f t="shared" si="19"/>
        <v>156</v>
      </c>
      <c r="G419" s="34">
        <f>SUM(G420:G422)</f>
        <v>409</v>
      </c>
      <c r="H419" s="11">
        <f t="shared" si="20"/>
        <v>0</v>
      </c>
      <c r="I419" s="34">
        <f>SUM(I420:I422)</f>
        <v>409</v>
      </c>
    </row>
    <row r="420" spans="1:9" ht="20.25" customHeight="1">
      <c r="A420" s="20">
        <v>2050701</v>
      </c>
      <c r="B420" s="21" t="s">
        <v>374</v>
      </c>
      <c r="C420" s="35">
        <v>212</v>
      </c>
      <c r="D420" s="17">
        <f t="shared" si="18"/>
        <v>0</v>
      </c>
      <c r="E420" s="35">
        <v>212</v>
      </c>
      <c r="F420" s="17">
        <f t="shared" si="19"/>
        <v>197</v>
      </c>
      <c r="G420" s="35">
        <v>409</v>
      </c>
      <c r="H420" s="17">
        <f t="shared" si="20"/>
        <v>0</v>
      </c>
      <c r="I420" s="35">
        <v>409</v>
      </c>
    </row>
    <row r="421" spans="1:9" ht="20.25" hidden="1" customHeight="1">
      <c r="A421" s="20">
        <v>2050702</v>
      </c>
      <c r="B421" s="21" t="s">
        <v>375</v>
      </c>
      <c r="C421" s="35">
        <v>0</v>
      </c>
      <c r="D421" s="17">
        <f t="shared" si="18"/>
        <v>0</v>
      </c>
      <c r="E421" s="35">
        <v>0</v>
      </c>
      <c r="F421" s="17">
        <f t="shared" si="19"/>
        <v>0</v>
      </c>
      <c r="G421" s="35"/>
      <c r="H421" s="17">
        <f t="shared" si="20"/>
        <v>0</v>
      </c>
      <c r="I421" s="35"/>
    </row>
    <row r="422" spans="1:9" ht="20.25" customHeight="1">
      <c r="A422" s="20">
        <v>2050799</v>
      </c>
      <c r="B422" s="21" t="s">
        <v>376</v>
      </c>
      <c r="C422" s="35">
        <v>41</v>
      </c>
      <c r="D422" s="17">
        <f t="shared" si="18"/>
        <v>0</v>
      </c>
      <c r="E422" s="35">
        <v>41</v>
      </c>
      <c r="F422" s="17">
        <f t="shared" si="19"/>
        <v>-41</v>
      </c>
      <c r="G422" s="35">
        <v>0</v>
      </c>
      <c r="H422" s="17">
        <f t="shared" si="20"/>
        <v>0</v>
      </c>
      <c r="I422" s="35">
        <v>0</v>
      </c>
    </row>
    <row r="423" spans="1:9" ht="20.25" customHeight="1">
      <c r="A423" s="23">
        <v>20508</v>
      </c>
      <c r="B423" s="23" t="s">
        <v>377</v>
      </c>
      <c r="C423" s="34">
        <f>SUM(C424:C428)</f>
        <v>1034</v>
      </c>
      <c r="D423" s="11">
        <f t="shared" si="18"/>
        <v>0</v>
      </c>
      <c r="E423" s="34">
        <f>SUM(E424:E428)</f>
        <v>1034</v>
      </c>
      <c r="F423" s="11">
        <f t="shared" si="19"/>
        <v>-311</v>
      </c>
      <c r="G423" s="34">
        <f>SUM(G424:G428)</f>
        <v>723</v>
      </c>
      <c r="H423" s="11">
        <f t="shared" si="20"/>
        <v>0</v>
      </c>
      <c r="I423" s="34">
        <f>SUM(I424:I428)</f>
        <v>723</v>
      </c>
    </row>
    <row r="424" spans="1:9" ht="20.25" customHeight="1">
      <c r="A424" s="20">
        <v>2050801</v>
      </c>
      <c r="B424" s="21" t="s">
        <v>378</v>
      </c>
      <c r="C424" s="35">
        <v>45</v>
      </c>
      <c r="D424" s="17">
        <f t="shared" si="18"/>
        <v>0</v>
      </c>
      <c r="E424" s="35">
        <v>45</v>
      </c>
      <c r="F424" s="17">
        <f t="shared" si="19"/>
        <v>148</v>
      </c>
      <c r="G424" s="35">
        <v>193</v>
      </c>
      <c r="H424" s="17">
        <f t="shared" si="20"/>
        <v>0</v>
      </c>
      <c r="I424" s="35">
        <v>193</v>
      </c>
    </row>
    <row r="425" spans="1:9" ht="20.25" customHeight="1">
      <c r="A425" s="20">
        <v>2050802</v>
      </c>
      <c r="B425" s="21" t="s">
        <v>379</v>
      </c>
      <c r="C425" s="35">
        <v>356</v>
      </c>
      <c r="D425" s="17">
        <f t="shared" si="18"/>
        <v>0</v>
      </c>
      <c r="E425" s="35">
        <v>356</v>
      </c>
      <c r="F425" s="17">
        <f t="shared" si="19"/>
        <v>67</v>
      </c>
      <c r="G425" s="35">
        <v>423</v>
      </c>
      <c r="H425" s="17">
        <f t="shared" si="20"/>
        <v>0</v>
      </c>
      <c r="I425" s="35">
        <v>423</v>
      </c>
    </row>
    <row r="426" spans="1:9" ht="20.25" customHeight="1">
      <c r="A426" s="20">
        <v>2050803</v>
      </c>
      <c r="B426" s="21" t="s">
        <v>380</v>
      </c>
      <c r="C426" s="35">
        <v>627</v>
      </c>
      <c r="D426" s="17">
        <f t="shared" si="18"/>
        <v>0</v>
      </c>
      <c r="E426" s="35">
        <v>627</v>
      </c>
      <c r="F426" s="17">
        <f t="shared" si="19"/>
        <v>-523</v>
      </c>
      <c r="G426" s="35">
        <v>104</v>
      </c>
      <c r="H426" s="17">
        <f t="shared" si="20"/>
        <v>0</v>
      </c>
      <c r="I426" s="35">
        <v>104</v>
      </c>
    </row>
    <row r="427" spans="1:9" ht="20.25" customHeight="1">
      <c r="A427" s="20">
        <v>2050804</v>
      </c>
      <c r="B427" s="21" t="s">
        <v>381</v>
      </c>
      <c r="C427" s="35">
        <v>6</v>
      </c>
      <c r="D427" s="17">
        <f t="shared" si="18"/>
        <v>0</v>
      </c>
      <c r="E427" s="35">
        <v>6</v>
      </c>
      <c r="F427" s="17">
        <f t="shared" si="19"/>
        <v>-3</v>
      </c>
      <c r="G427" s="35">
        <v>3</v>
      </c>
      <c r="H427" s="17">
        <f t="shared" si="20"/>
        <v>0</v>
      </c>
      <c r="I427" s="35">
        <v>3</v>
      </c>
    </row>
    <row r="428" spans="1:9" ht="20.25" hidden="1" customHeight="1">
      <c r="A428" s="20">
        <v>2050899</v>
      </c>
      <c r="B428" s="21" t="s">
        <v>382</v>
      </c>
      <c r="C428" s="35"/>
      <c r="D428" s="17">
        <f t="shared" si="18"/>
        <v>0</v>
      </c>
      <c r="E428" s="35"/>
      <c r="F428" s="17">
        <f t="shared" si="19"/>
        <v>0</v>
      </c>
      <c r="G428" s="35"/>
      <c r="H428" s="17">
        <f t="shared" si="20"/>
        <v>0</v>
      </c>
      <c r="I428" s="35"/>
    </row>
    <row r="429" spans="1:9" ht="20.25" customHeight="1">
      <c r="A429" s="23">
        <v>20509</v>
      </c>
      <c r="B429" s="23" t="s">
        <v>383</v>
      </c>
      <c r="C429" s="34">
        <f>SUM(C430:C435)</f>
        <v>6419</v>
      </c>
      <c r="D429" s="11">
        <f t="shared" si="18"/>
        <v>0</v>
      </c>
      <c r="E429" s="34">
        <f>SUM(E430:E435)</f>
        <v>6419</v>
      </c>
      <c r="F429" s="11">
        <f t="shared" si="19"/>
        <v>-3109</v>
      </c>
      <c r="G429" s="34">
        <f>SUM(G430:G435)</f>
        <v>3310</v>
      </c>
      <c r="H429" s="11">
        <f t="shared" si="20"/>
        <v>0</v>
      </c>
      <c r="I429" s="34">
        <f>SUM(I430:I435)</f>
        <v>3310</v>
      </c>
    </row>
    <row r="430" spans="1:9" ht="20.25" customHeight="1">
      <c r="A430" s="20">
        <v>2050901</v>
      </c>
      <c r="B430" s="21" t="s">
        <v>384</v>
      </c>
      <c r="C430" s="35">
        <v>270</v>
      </c>
      <c r="D430" s="17">
        <f t="shared" si="18"/>
        <v>0</v>
      </c>
      <c r="E430" s="35">
        <v>270</v>
      </c>
      <c r="F430" s="17">
        <f t="shared" si="19"/>
        <v>-270</v>
      </c>
      <c r="G430" s="35">
        <v>0</v>
      </c>
      <c r="H430" s="17">
        <f t="shared" si="20"/>
        <v>0</v>
      </c>
      <c r="I430" s="35">
        <v>0</v>
      </c>
    </row>
    <row r="431" spans="1:9" ht="20.25" hidden="1" customHeight="1">
      <c r="A431" s="20">
        <v>2050902</v>
      </c>
      <c r="B431" s="21" t="s">
        <v>385</v>
      </c>
      <c r="C431" s="35"/>
      <c r="D431" s="17">
        <f t="shared" si="18"/>
        <v>0</v>
      </c>
      <c r="E431" s="35"/>
      <c r="F431" s="17">
        <f t="shared" si="19"/>
        <v>0</v>
      </c>
      <c r="G431" s="35"/>
      <c r="H431" s="17">
        <f t="shared" si="20"/>
        <v>0</v>
      </c>
      <c r="I431" s="35"/>
    </row>
    <row r="432" spans="1:9" ht="20.25" customHeight="1">
      <c r="A432" s="20">
        <v>2050903</v>
      </c>
      <c r="B432" s="21" t="s">
        <v>386</v>
      </c>
      <c r="C432" s="35">
        <v>36</v>
      </c>
      <c r="D432" s="17">
        <f t="shared" si="18"/>
        <v>0</v>
      </c>
      <c r="E432" s="35">
        <v>36</v>
      </c>
      <c r="F432" s="17">
        <f t="shared" si="19"/>
        <v>658</v>
      </c>
      <c r="G432" s="35">
        <v>694</v>
      </c>
      <c r="H432" s="17">
        <f t="shared" si="20"/>
        <v>0</v>
      </c>
      <c r="I432" s="35">
        <v>694</v>
      </c>
    </row>
    <row r="433" spans="1:9" ht="20.25" customHeight="1">
      <c r="A433" s="20">
        <v>2050904</v>
      </c>
      <c r="B433" s="21" t="s">
        <v>387</v>
      </c>
      <c r="C433" s="35">
        <v>0</v>
      </c>
      <c r="D433" s="17">
        <f t="shared" si="18"/>
        <v>0</v>
      </c>
      <c r="E433" s="35">
        <v>0</v>
      </c>
      <c r="F433" s="17">
        <f t="shared" si="19"/>
        <v>431</v>
      </c>
      <c r="G433" s="35">
        <v>431</v>
      </c>
      <c r="H433" s="17">
        <f t="shared" si="20"/>
        <v>0</v>
      </c>
      <c r="I433" s="35">
        <v>431</v>
      </c>
    </row>
    <row r="434" spans="1:9" ht="20.25" customHeight="1">
      <c r="A434" s="20">
        <v>2050905</v>
      </c>
      <c r="B434" s="21" t="s">
        <v>388</v>
      </c>
      <c r="C434" s="35">
        <v>2678</v>
      </c>
      <c r="D434" s="17">
        <f t="shared" si="18"/>
        <v>0</v>
      </c>
      <c r="E434" s="35">
        <v>2678</v>
      </c>
      <c r="F434" s="17">
        <f t="shared" si="19"/>
        <v>-1870</v>
      </c>
      <c r="G434" s="35">
        <v>808</v>
      </c>
      <c r="H434" s="17">
        <f t="shared" si="20"/>
        <v>0</v>
      </c>
      <c r="I434" s="35">
        <v>808</v>
      </c>
    </row>
    <row r="435" spans="1:9" ht="20.25" customHeight="1">
      <c r="A435" s="20">
        <v>2050999</v>
      </c>
      <c r="B435" s="21" t="s">
        <v>389</v>
      </c>
      <c r="C435" s="35">
        <v>3435</v>
      </c>
      <c r="D435" s="17">
        <f t="shared" si="18"/>
        <v>0</v>
      </c>
      <c r="E435" s="35">
        <v>3435</v>
      </c>
      <c r="F435" s="17">
        <f t="shared" si="19"/>
        <v>-2058</v>
      </c>
      <c r="G435" s="35">
        <v>1377</v>
      </c>
      <c r="H435" s="17">
        <f t="shared" si="20"/>
        <v>0</v>
      </c>
      <c r="I435" s="35">
        <v>1377</v>
      </c>
    </row>
    <row r="436" spans="1:9" ht="20.25" customHeight="1">
      <c r="A436" s="23">
        <v>20599</v>
      </c>
      <c r="B436" s="23" t="s">
        <v>390</v>
      </c>
      <c r="C436" s="34">
        <f>C437</f>
        <v>713</v>
      </c>
      <c r="D436" s="11">
        <f t="shared" si="18"/>
        <v>0</v>
      </c>
      <c r="E436" s="34">
        <f>E437</f>
        <v>713</v>
      </c>
      <c r="F436" s="11">
        <f t="shared" si="19"/>
        <v>3499</v>
      </c>
      <c r="G436" s="34">
        <f>G437</f>
        <v>4212</v>
      </c>
      <c r="H436" s="11">
        <f t="shared" si="20"/>
        <v>0</v>
      </c>
      <c r="I436" s="34">
        <f>I437</f>
        <v>4212</v>
      </c>
    </row>
    <row r="437" spans="1:9" ht="20.25" customHeight="1">
      <c r="A437" s="20">
        <v>2059999</v>
      </c>
      <c r="B437" s="21" t="s">
        <v>391</v>
      </c>
      <c r="C437" s="35">
        <v>713</v>
      </c>
      <c r="D437" s="17">
        <f t="shared" si="18"/>
        <v>0</v>
      </c>
      <c r="E437" s="35">
        <v>713</v>
      </c>
      <c r="F437" s="17">
        <f t="shared" si="19"/>
        <v>3499</v>
      </c>
      <c r="G437" s="35">
        <v>4212</v>
      </c>
      <c r="H437" s="17">
        <f t="shared" si="20"/>
        <v>0</v>
      </c>
      <c r="I437" s="35">
        <v>4212</v>
      </c>
    </row>
    <row r="438" spans="1:9" ht="20.25" customHeight="1">
      <c r="A438" s="23">
        <v>206</v>
      </c>
      <c r="B438" s="23" t="s">
        <v>25</v>
      </c>
      <c r="C438" s="34">
        <f>C439+C444+C453+C459+C464+C469+C474+C481+C485+C489</f>
        <v>12413</v>
      </c>
      <c r="D438" s="11">
        <f t="shared" si="18"/>
        <v>0</v>
      </c>
      <c r="E438" s="34">
        <f>E439+E444+E453+E459+E464+E469+E474+E481+E485+E489</f>
        <v>12413</v>
      </c>
      <c r="F438" s="11">
        <f t="shared" si="19"/>
        <v>1161</v>
      </c>
      <c r="G438" s="34">
        <f>G439+G444+G453+G459+G464+G469+G474+G481+G485+G489</f>
        <v>13574</v>
      </c>
      <c r="H438" s="11">
        <f t="shared" si="20"/>
        <v>0</v>
      </c>
      <c r="I438" s="34">
        <f>I439+I444+I453+I459+I464+I469+I474+I481+I485+I489</f>
        <v>13574</v>
      </c>
    </row>
    <row r="439" spans="1:9" ht="20.25" customHeight="1">
      <c r="A439" s="23">
        <v>20601</v>
      </c>
      <c r="B439" s="23" t="s">
        <v>392</v>
      </c>
      <c r="C439" s="34">
        <f>SUM(C440:C443)</f>
        <v>1096</v>
      </c>
      <c r="D439" s="11">
        <f t="shared" si="18"/>
        <v>0</v>
      </c>
      <c r="E439" s="34">
        <f>SUM(E440:E443)</f>
        <v>1096</v>
      </c>
      <c r="F439" s="11">
        <f t="shared" si="19"/>
        <v>77</v>
      </c>
      <c r="G439" s="34">
        <f>SUM(G440:G443)</f>
        <v>1173</v>
      </c>
      <c r="H439" s="11">
        <f t="shared" si="20"/>
        <v>0</v>
      </c>
      <c r="I439" s="34">
        <f>SUM(I440:I443)</f>
        <v>1173</v>
      </c>
    </row>
    <row r="440" spans="1:9" ht="20.25" customHeight="1">
      <c r="A440" s="20">
        <v>2060101</v>
      </c>
      <c r="B440" s="21" t="s">
        <v>119</v>
      </c>
      <c r="C440" s="35">
        <v>1081</v>
      </c>
      <c r="D440" s="17">
        <f t="shared" si="18"/>
        <v>0</v>
      </c>
      <c r="E440" s="35">
        <v>1081</v>
      </c>
      <c r="F440" s="17">
        <f t="shared" si="19"/>
        <v>66</v>
      </c>
      <c r="G440" s="35">
        <v>1147</v>
      </c>
      <c r="H440" s="17">
        <f t="shared" si="20"/>
        <v>0</v>
      </c>
      <c r="I440" s="35">
        <v>1147</v>
      </c>
    </row>
    <row r="441" spans="1:9" ht="20.25" customHeight="1">
      <c r="A441" s="20">
        <v>2060102</v>
      </c>
      <c r="B441" s="21" t="s">
        <v>120</v>
      </c>
      <c r="C441" s="35">
        <v>15</v>
      </c>
      <c r="D441" s="17">
        <f t="shared" si="18"/>
        <v>0</v>
      </c>
      <c r="E441" s="35">
        <v>15</v>
      </c>
      <c r="F441" s="17">
        <f t="shared" si="19"/>
        <v>11</v>
      </c>
      <c r="G441" s="35">
        <v>26</v>
      </c>
      <c r="H441" s="17">
        <f t="shared" si="20"/>
        <v>0</v>
      </c>
      <c r="I441" s="35">
        <v>26</v>
      </c>
    </row>
    <row r="442" spans="1:9" ht="20.25" hidden="1" customHeight="1">
      <c r="A442" s="20">
        <v>2060103</v>
      </c>
      <c r="B442" s="21" t="s">
        <v>121</v>
      </c>
      <c r="C442" s="35"/>
      <c r="D442" s="17">
        <f t="shared" si="18"/>
        <v>0</v>
      </c>
      <c r="E442" s="35"/>
      <c r="F442" s="17">
        <f t="shared" si="19"/>
        <v>0</v>
      </c>
      <c r="G442" s="35"/>
      <c r="H442" s="17">
        <f t="shared" si="20"/>
        <v>0</v>
      </c>
      <c r="I442" s="35"/>
    </row>
    <row r="443" spans="1:9" ht="20.25" hidden="1" customHeight="1">
      <c r="A443" s="20">
        <v>2060199</v>
      </c>
      <c r="B443" s="21" t="s">
        <v>393</v>
      </c>
      <c r="C443" s="35"/>
      <c r="D443" s="17">
        <f t="shared" si="18"/>
        <v>0</v>
      </c>
      <c r="E443" s="35"/>
      <c r="F443" s="17">
        <f t="shared" si="19"/>
        <v>0</v>
      </c>
      <c r="G443" s="35"/>
      <c r="H443" s="17">
        <f t="shared" si="20"/>
        <v>0</v>
      </c>
      <c r="I443" s="35"/>
    </row>
    <row r="444" spans="1:9" ht="20.25" hidden="1" customHeight="1">
      <c r="A444" s="23">
        <v>20602</v>
      </c>
      <c r="B444" s="23" t="s">
        <v>394</v>
      </c>
      <c r="C444" s="34">
        <f>SUM(C445:C452)</f>
        <v>0</v>
      </c>
      <c r="D444" s="11">
        <f t="shared" si="18"/>
        <v>0</v>
      </c>
      <c r="E444" s="34">
        <f>SUM(E445:E452)</f>
        <v>0</v>
      </c>
      <c r="F444" s="11">
        <f t="shared" si="19"/>
        <v>0</v>
      </c>
      <c r="G444" s="34">
        <f>SUM(G445:G452)</f>
        <v>0</v>
      </c>
      <c r="H444" s="11">
        <f t="shared" si="20"/>
        <v>0</v>
      </c>
      <c r="I444" s="34">
        <f>SUM(I445:I452)</f>
        <v>0</v>
      </c>
    </row>
    <row r="445" spans="1:9" ht="20.25" hidden="1" customHeight="1">
      <c r="A445" s="20">
        <v>2060201</v>
      </c>
      <c r="B445" s="21" t="s">
        <v>395</v>
      </c>
      <c r="C445" s="35"/>
      <c r="D445" s="17">
        <f t="shared" si="18"/>
        <v>0</v>
      </c>
      <c r="E445" s="35"/>
      <c r="F445" s="17">
        <f t="shared" si="19"/>
        <v>0</v>
      </c>
      <c r="G445" s="35"/>
      <c r="H445" s="17">
        <f t="shared" si="20"/>
        <v>0</v>
      </c>
      <c r="I445" s="35"/>
    </row>
    <row r="446" spans="1:9" ht="20.25" hidden="1" customHeight="1">
      <c r="A446" s="20">
        <v>2060203</v>
      </c>
      <c r="B446" s="21" t="s">
        <v>396</v>
      </c>
      <c r="C446" s="35"/>
      <c r="D446" s="17">
        <f t="shared" si="18"/>
        <v>0</v>
      </c>
      <c r="E446" s="35"/>
      <c r="F446" s="17">
        <f t="shared" si="19"/>
        <v>0</v>
      </c>
      <c r="G446" s="35"/>
      <c r="H446" s="17">
        <f t="shared" si="20"/>
        <v>0</v>
      </c>
      <c r="I446" s="35"/>
    </row>
    <row r="447" spans="1:9" ht="20.25" hidden="1" customHeight="1">
      <c r="A447" s="20">
        <v>2060204</v>
      </c>
      <c r="B447" s="21" t="s">
        <v>397</v>
      </c>
      <c r="C447" s="35"/>
      <c r="D447" s="17">
        <f t="shared" si="18"/>
        <v>0</v>
      </c>
      <c r="E447" s="35"/>
      <c r="F447" s="17">
        <f t="shared" si="19"/>
        <v>0</v>
      </c>
      <c r="G447" s="35"/>
      <c r="H447" s="17">
        <f t="shared" si="20"/>
        <v>0</v>
      </c>
      <c r="I447" s="35"/>
    </row>
    <row r="448" spans="1:9" ht="20.25" hidden="1" customHeight="1">
      <c r="A448" s="20">
        <v>2060205</v>
      </c>
      <c r="B448" s="21" t="s">
        <v>398</v>
      </c>
      <c r="C448" s="35"/>
      <c r="D448" s="17">
        <f t="shared" si="18"/>
        <v>0</v>
      </c>
      <c r="E448" s="35"/>
      <c r="F448" s="17">
        <f t="shared" si="19"/>
        <v>0</v>
      </c>
      <c r="G448" s="35"/>
      <c r="H448" s="17">
        <f t="shared" si="20"/>
        <v>0</v>
      </c>
      <c r="I448" s="35"/>
    </row>
    <row r="449" spans="1:9" ht="20.25" hidden="1" customHeight="1">
      <c r="A449" s="20">
        <v>2060206</v>
      </c>
      <c r="B449" s="21" t="s">
        <v>399</v>
      </c>
      <c r="C449" s="35"/>
      <c r="D449" s="17">
        <f t="shared" si="18"/>
        <v>0</v>
      </c>
      <c r="E449" s="35"/>
      <c r="F449" s="17">
        <f t="shared" si="19"/>
        <v>0</v>
      </c>
      <c r="G449" s="35"/>
      <c r="H449" s="17">
        <f t="shared" si="20"/>
        <v>0</v>
      </c>
      <c r="I449" s="35"/>
    </row>
    <row r="450" spans="1:9" ht="20.25" hidden="1" customHeight="1">
      <c r="A450" s="20">
        <v>2060207</v>
      </c>
      <c r="B450" s="21" t="s">
        <v>400</v>
      </c>
      <c r="C450" s="35"/>
      <c r="D450" s="17">
        <f t="shared" si="18"/>
        <v>0</v>
      </c>
      <c r="E450" s="35"/>
      <c r="F450" s="17">
        <f t="shared" si="19"/>
        <v>0</v>
      </c>
      <c r="G450" s="35"/>
      <c r="H450" s="17">
        <f t="shared" si="20"/>
        <v>0</v>
      </c>
      <c r="I450" s="35"/>
    </row>
    <row r="451" spans="1:9" s="26" customFormat="1" ht="20.25" hidden="1" customHeight="1">
      <c r="A451" s="36">
        <v>2060208</v>
      </c>
      <c r="B451" s="37" t="s">
        <v>401</v>
      </c>
      <c r="C451" s="35"/>
      <c r="D451" s="17">
        <f t="shared" si="18"/>
        <v>0</v>
      </c>
      <c r="E451" s="35"/>
      <c r="F451" s="17">
        <f t="shared" si="19"/>
        <v>0</v>
      </c>
      <c r="G451" s="35"/>
      <c r="H451" s="17">
        <f t="shared" si="20"/>
        <v>0</v>
      </c>
      <c r="I451" s="35"/>
    </row>
    <row r="452" spans="1:9" ht="20.25" hidden="1" customHeight="1">
      <c r="A452" s="20">
        <v>2060299</v>
      </c>
      <c r="B452" s="21" t="s">
        <v>402</v>
      </c>
      <c r="C452" s="35"/>
      <c r="D452" s="17">
        <f t="shared" si="18"/>
        <v>0</v>
      </c>
      <c r="E452" s="35"/>
      <c r="F452" s="17">
        <f t="shared" si="19"/>
        <v>0</v>
      </c>
      <c r="G452" s="35"/>
      <c r="H452" s="17">
        <f t="shared" si="20"/>
        <v>0</v>
      </c>
      <c r="I452" s="35"/>
    </row>
    <row r="453" spans="1:9" ht="20.25" hidden="1" customHeight="1">
      <c r="A453" s="23">
        <v>20603</v>
      </c>
      <c r="B453" s="23" t="s">
        <v>403</v>
      </c>
      <c r="C453" s="34">
        <f>SUM(C454:C458)</f>
        <v>0</v>
      </c>
      <c r="D453" s="11">
        <f t="shared" si="18"/>
        <v>0</v>
      </c>
      <c r="E453" s="34">
        <f>SUM(E454:E458)</f>
        <v>0</v>
      </c>
      <c r="F453" s="11">
        <f t="shared" si="19"/>
        <v>0</v>
      </c>
      <c r="G453" s="34">
        <f>SUM(G454:G458)</f>
        <v>0</v>
      </c>
      <c r="H453" s="11">
        <f t="shared" si="20"/>
        <v>0</v>
      </c>
      <c r="I453" s="34">
        <f>SUM(I454:I458)</f>
        <v>0</v>
      </c>
    </row>
    <row r="454" spans="1:9" ht="20.25" hidden="1" customHeight="1">
      <c r="A454" s="20">
        <v>2060301</v>
      </c>
      <c r="B454" s="21" t="s">
        <v>395</v>
      </c>
      <c r="C454" s="35"/>
      <c r="D454" s="17">
        <f t="shared" si="18"/>
        <v>0</v>
      </c>
      <c r="E454" s="35"/>
      <c r="F454" s="17">
        <f t="shared" si="19"/>
        <v>0</v>
      </c>
      <c r="G454" s="35"/>
      <c r="H454" s="17">
        <f t="shared" si="20"/>
        <v>0</v>
      </c>
      <c r="I454" s="35"/>
    </row>
    <row r="455" spans="1:9" ht="20.25" hidden="1" customHeight="1">
      <c r="A455" s="20">
        <v>2060302</v>
      </c>
      <c r="B455" s="21" t="s">
        <v>404</v>
      </c>
      <c r="C455" s="35"/>
      <c r="D455" s="17">
        <f t="shared" si="18"/>
        <v>0</v>
      </c>
      <c r="E455" s="35"/>
      <c r="F455" s="17">
        <f t="shared" si="19"/>
        <v>0</v>
      </c>
      <c r="G455" s="35"/>
      <c r="H455" s="17">
        <f t="shared" si="20"/>
        <v>0</v>
      </c>
      <c r="I455" s="35"/>
    </row>
    <row r="456" spans="1:9" ht="20.25" hidden="1" customHeight="1">
      <c r="A456" s="20">
        <v>2060303</v>
      </c>
      <c r="B456" s="21" t="s">
        <v>405</v>
      </c>
      <c r="C456" s="35"/>
      <c r="D456" s="17">
        <f t="shared" ref="D456:D519" si="21">E456-C456</f>
        <v>0</v>
      </c>
      <c r="E456" s="35"/>
      <c r="F456" s="17">
        <f t="shared" ref="F456:F519" si="22">G456-E456</f>
        <v>0</v>
      </c>
      <c r="G456" s="35"/>
      <c r="H456" s="17">
        <f t="shared" ref="H456:H519" si="23">I456-G456</f>
        <v>0</v>
      </c>
      <c r="I456" s="35"/>
    </row>
    <row r="457" spans="1:9" ht="20.25" hidden="1" customHeight="1">
      <c r="A457" s="20">
        <v>2060304</v>
      </c>
      <c r="B457" s="21" t="s">
        <v>406</v>
      </c>
      <c r="C457" s="35"/>
      <c r="D457" s="17">
        <f t="shared" si="21"/>
        <v>0</v>
      </c>
      <c r="E457" s="35"/>
      <c r="F457" s="17">
        <f t="shared" si="22"/>
        <v>0</v>
      </c>
      <c r="G457" s="35"/>
      <c r="H457" s="17">
        <f t="shared" si="23"/>
        <v>0</v>
      </c>
      <c r="I457" s="35"/>
    </row>
    <row r="458" spans="1:9" ht="20.25" hidden="1" customHeight="1">
      <c r="A458" s="20">
        <v>2060399</v>
      </c>
      <c r="B458" s="21" t="s">
        <v>407</v>
      </c>
      <c r="C458" s="35"/>
      <c r="D458" s="17">
        <f t="shared" si="21"/>
        <v>0</v>
      </c>
      <c r="E458" s="35"/>
      <c r="F458" s="17">
        <f t="shared" si="22"/>
        <v>0</v>
      </c>
      <c r="G458" s="35"/>
      <c r="H458" s="17">
        <f t="shared" si="23"/>
        <v>0</v>
      </c>
      <c r="I458" s="35"/>
    </row>
    <row r="459" spans="1:9" ht="20.25" customHeight="1">
      <c r="A459" s="23">
        <v>20604</v>
      </c>
      <c r="B459" s="23" t="s">
        <v>408</v>
      </c>
      <c r="C459" s="34">
        <f>SUM(C460:C463)</f>
        <v>154</v>
      </c>
      <c r="D459" s="11">
        <f t="shared" si="21"/>
        <v>0</v>
      </c>
      <c r="E459" s="34">
        <f>SUM(E460:E463)</f>
        <v>154</v>
      </c>
      <c r="F459" s="11">
        <f t="shared" si="22"/>
        <v>1543</v>
      </c>
      <c r="G459" s="34">
        <f>SUM(G460:G463)</f>
        <v>1697</v>
      </c>
      <c r="H459" s="11">
        <f t="shared" si="23"/>
        <v>0</v>
      </c>
      <c r="I459" s="34">
        <f>SUM(I460:I463)</f>
        <v>1697</v>
      </c>
    </row>
    <row r="460" spans="1:9" ht="20.25" hidden="1" customHeight="1">
      <c r="A460" s="20">
        <v>2060401</v>
      </c>
      <c r="B460" s="21" t="s">
        <v>395</v>
      </c>
      <c r="C460" s="35"/>
      <c r="D460" s="17">
        <f t="shared" si="21"/>
        <v>0</v>
      </c>
      <c r="E460" s="35"/>
      <c r="F460" s="17">
        <f t="shared" si="22"/>
        <v>0</v>
      </c>
      <c r="G460" s="35"/>
      <c r="H460" s="17">
        <f t="shared" si="23"/>
        <v>0</v>
      </c>
      <c r="I460" s="35"/>
    </row>
    <row r="461" spans="1:9" ht="20.25" hidden="1" customHeight="1">
      <c r="A461" s="20">
        <v>2060404</v>
      </c>
      <c r="B461" s="21" t="s">
        <v>409</v>
      </c>
      <c r="C461" s="35"/>
      <c r="D461" s="17">
        <f t="shared" si="21"/>
        <v>0</v>
      </c>
      <c r="E461" s="35"/>
      <c r="F461" s="17">
        <f t="shared" si="22"/>
        <v>0</v>
      </c>
      <c r="G461" s="35"/>
      <c r="H461" s="17">
        <f t="shared" si="23"/>
        <v>0</v>
      </c>
      <c r="I461" s="35"/>
    </row>
    <row r="462" spans="1:9" s="26" customFormat="1" ht="20.25" hidden="1" customHeight="1">
      <c r="A462" s="36">
        <v>2060405</v>
      </c>
      <c r="B462" s="37" t="s">
        <v>410</v>
      </c>
      <c r="C462" s="35"/>
      <c r="D462" s="17">
        <f t="shared" si="21"/>
        <v>0</v>
      </c>
      <c r="E462" s="35"/>
      <c r="F462" s="17">
        <f t="shared" si="22"/>
        <v>0</v>
      </c>
      <c r="G462" s="35"/>
      <c r="H462" s="17">
        <f t="shared" si="23"/>
        <v>0</v>
      </c>
      <c r="I462" s="35"/>
    </row>
    <row r="463" spans="1:9" ht="20.25" customHeight="1">
      <c r="A463" s="20">
        <v>2060499</v>
      </c>
      <c r="B463" s="21" t="s">
        <v>411</v>
      </c>
      <c r="C463" s="35">
        <v>154</v>
      </c>
      <c r="D463" s="17">
        <f t="shared" si="21"/>
        <v>0</v>
      </c>
      <c r="E463" s="35">
        <v>154</v>
      </c>
      <c r="F463" s="17">
        <f t="shared" si="22"/>
        <v>1543</v>
      </c>
      <c r="G463" s="35">
        <v>1697</v>
      </c>
      <c r="H463" s="17">
        <f t="shared" si="23"/>
        <v>0</v>
      </c>
      <c r="I463" s="35">
        <v>1697</v>
      </c>
    </row>
    <row r="464" spans="1:9" ht="20.25" hidden="1" customHeight="1">
      <c r="A464" s="23">
        <v>20605</v>
      </c>
      <c r="B464" s="23" t="s">
        <v>412</v>
      </c>
      <c r="C464" s="34">
        <f>SUM(C465:C468)</f>
        <v>0</v>
      </c>
      <c r="D464" s="11">
        <f t="shared" si="21"/>
        <v>0</v>
      </c>
      <c r="E464" s="34">
        <f>SUM(E465:E468)</f>
        <v>0</v>
      </c>
      <c r="F464" s="11">
        <f t="shared" si="22"/>
        <v>0</v>
      </c>
      <c r="G464" s="34">
        <f>SUM(G465:G468)</f>
        <v>0</v>
      </c>
      <c r="H464" s="11">
        <f t="shared" si="23"/>
        <v>0</v>
      </c>
      <c r="I464" s="34">
        <f>SUM(I465:I468)</f>
        <v>0</v>
      </c>
    </row>
    <row r="465" spans="1:9" ht="20.25" hidden="1" customHeight="1">
      <c r="A465" s="20">
        <v>2060501</v>
      </c>
      <c r="B465" s="21" t="s">
        <v>395</v>
      </c>
      <c r="C465" s="35"/>
      <c r="D465" s="17">
        <f t="shared" si="21"/>
        <v>0</v>
      </c>
      <c r="E465" s="35"/>
      <c r="F465" s="17">
        <f t="shared" si="22"/>
        <v>0</v>
      </c>
      <c r="G465" s="35"/>
      <c r="H465" s="17">
        <f t="shared" si="23"/>
        <v>0</v>
      </c>
      <c r="I465" s="35"/>
    </row>
    <row r="466" spans="1:9" ht="20.25" hidden="1" customHeight="1">
      <c r="A466" s="20">
        <v>2060502</v>
      </c>
      <c r="B466" s="21" t="s">
        <v>413</v>
      </c>
      <c r="C466" s="35"/>
      <c r="D466" s="17">
        <f t="shared" si="21"/>
        <v>0</v>
      </c>
      <c r="E466" s="35"/>
      <c r="F466" s="17">
        <f t="shared" si="22"/>
        <v>0</v>
      </c>
      <c r="G466" s="35"/>
      <c r="H466" s="17">
        <f t="shared" si="23"/>
        <v>0</v>
      </c>
      <c r="I466" s="35"/>
    </row>
    <row r="467" spans="1:9" ht="20.25" hidden="1" customHeight="1">
      <c r="A467" s="20">
        <v>2060503</v>
      </c>
      <c r="B467" s="21" t="s">
        <v>414</v>
      </c>
      <c r="C467" s="35"/>
      <c r="D467" s="17">
        <f t="shared" si="21"/>
        <v>0</v>
      </c>
      <c r="E467" s="35"/>
      <c r="F467" s="17">
        <f t="shared" si="22"/>
        <v>0</v>
      </c>
      <c r="G467" s="35"/>
      <c r="H467" s="17">
        <f t="shared" si="23"/>
        <v>0</v>
      </c>
      <c r="I467" s="35"/>
    </row>
    <row r="468" spans="1:9" ht="20.25" hidden="1" customHeight="1">
      <c r="A468" s="20">
        <v>2060599</v>
      </c>
      <c r="B468" s="21" t="s">
        <v>415</v>
      </c>
      <c r="C468" s="35"/>
      <c r="D468" s="17">
        <f t="shared" si="21"/>
        <v>0</v>
      </c>
      <c r="E468" s="35"/>
      <c r="F468" s="17">
        <f t="shared" si="22"/>
        <v>0</v>
      </c>
      <c r="G468" s="35"/>
      <c r="H468" s="17">
        <f t="shared" si="23"/>
        <v>0</v>
      </c>
      <c r="I468" s="35"/>
    </row>
    <row r="469" spans="1:9" ht="20.25" hidden="1" customHeight="1">
      <c r="A469" s="23">
        <v>20606</v>
      </c>
      <c r="B469" s="23" t="s">
        <v>416</v>
      </c>
      <c r="C469" s="34">
        <f>SUM(C470:C473)</f>
        <v>0</v>
      </c>
      <c r="D469" s="11">
        <f t="shared" si="21"/>
        <v>0</v>
      </c>
      <c r="E469" s="34">
        <f>SUM(E470:E473)</f>
        <v>0</v>
      </c>
      <c r="F469" s="11">
        <f t="shared" si="22"/>
        <v>0</v>
      </c>
      <c r="G469" s="34">
        <f>SUM(G470:G473)</f>
        <v>0</v>
      </c>
      <c r="H469" s="11">
        <f t="shared" si="23"/>
        <v>0</v>
      </c>
      <c r="I469" s="34">
        <f>SUM(I470:I473)</f>
        <v>0</v>
      </c>
    </row>
    <row r="470" spans="1:9" ht="20.25" hidden="1" customHeight="1">
      <c r="A470" s="20">
        <v>2060601</v>
      </c>
      <c r="B470" s="21" t="s">
        <v>417</v>
      </c>
      <c r="C470" s="35"/>
      <c r="D470" s="17">
        <f t="shared" si="21"/>
        <v>0</v>
      </c>
      <c r="E470" s="35"/>
      <c r="F470" s="17">
        <f t="shared" si="22"/>
        <v>0</v>
      </c>
      <c r="G470" s="35"/>
      <c r="H470" s="17">
        <f t="shared" si="23"/>
        <v>0</v>
      </c>
      <c r="I470" s="35"/>
    </row>
    <row r="471" spans="1:9" ht="20.25" hidden="1" customHeight="1">
      <c r="A471" s="20">
        <v>2060602</v>
      </c>
      <c r="B471" s="21" t="s">
        <v>418</v>
      </c>
      <c r="C471" s="35"/>
      <c r="D471" s="17">
        <f t="shared" si="21"/>
        <v>0</v>
      </c>
      <c r="E471" s="35"/>
      <c r="F471" s="17">
        <f t="shared" si="22"/>
        <v>0</v>
      </c>
      <c r="G471" s="35"/>
      <c r="H471" s="17">
        <f t="shared" si="23"/>
        <v>0</v>
      </c>
      <c r="I471" s="35"/>
    </row>
    <row r="472" spans="1:9" ht="20.25" hidden="1" customHeight="1">
      <c r="A472" s="20">
        <v>2060603</v>
      </c>
      <c r="B472" s="21" t="s">
        <v>419</v>
      </c>
      <c r="C472" s="35"/>
      <c r="D472" s="17">
        <f t="shared" si="21"/>
        <v>0</v>
      </c>
      <c r="E472" s="35"/>
      <c r="F472" s="17">
        <f t="shared" si="22"/>
        <v>0</v>
      </c>
      <c r="G472" s="35"/>
      <c r="H472" s="17">
        <f t="shared" si="23"/>
        <v>0</v>
      </c>
      <c r="I472" s="35"/>
    </row>
    <row r="473" spans="1:9" ht="20.25" hidden="1" customHeight="1">
      <c r="A473" s="20">
        <v>2060699</v>
      </c>
      <c r="B473" s="21" t="s">
        <v>420</v>
      </c>
      <c r="C473" s="35"/>
      <c r="D473" s="17">
        <f t="shared" si="21"/>
        <v>0</v>
      </c>
      <c r="E473" s="35"/>
      <c r="F473" s="17">
        <f t="shared" si="22"/>
        <v>0</v>
      </c>
      <c r="G473" s="35"/>
      <c r="H473" s="17">
        <f t="shared" si="23"/>
        <v>0</v>
      </c>
      <c r="I473" s="35"/>
    </row>
    <row r="474" spans="1:9" ht="20.25" hidden="1" customHeight="1">
      <c r="A474" s="23">
        <v>20607</v>
      </c>
      <c r="B474" s="23" t="s">
        <v>421</v>
      </c>
      <c r="C474" s="34">
        <f>SUM(C475:C480)</f>
        <v>0</v>
      </c>
      <c r="D474" s="11">
        <f t="shared" si="21"/>
        <v>0</v>
      </c>
      <c r="E474" s="34">
        <f>SUM(E475:E480)</f>
        <v>0</v>
      </c>
      <c r="F474" s="11">
        <f t="shared" si="22"/>
        <v>0</v>
      </c>
      <c r="G474" s="34">
        <f>SUM(G475:G480)</f>
        <v>0</v>
      </c>
      <c r="H474" s="11">
        <f t="shared" si="23"/>
        <v>0</v>
      </c>
      <c r="I474" s="34">
        <f>SUM(I475:I480)</f>
        <v>0</v>
      </c>
    </row>
    <row r="475" spans="1:9" ht="20.25" hidden="1" customHeight="1">
      <c r="A475" s="20">
        <v>2060701</v>
      </c>
      <c r="B475" s="21" t="s">
        <v>395</v>
      </c>
      <c r="C475" s="35"/>
      <c r="D475" s="17">
        <f t="shared" si="21"/>
        <v>0</v>
      </c>
      <c r="E475" s="35"/>
      <c r="F475" s="17">
        <f t="shared" si="22"/>
        <v>0</v>
      </c>
      <c r="G475" s="35"/>
      <c r="H475" s="17">
        <f t="shared" si="23"/>
        <v>0</v>
      </c>
      <c r="I475" s="35"/>
    </row>
    <row r="476" spans="1:9" ht="20.25" hidden="1" customHeight="1">
      <c r="A476" s="20">
        <v>2060702</v>
      </c>
      <c r="B476" s="21" t="s">
        <v>422</v>
      </c>
      <c r="C476" s="35"/>
      <c r="D476" s="17">
        <f t="shared" si="21"/>
        <v>0</v>
      </c>
      <c r="E476" s="35"/>
      <c r="F476" s="17">
        <f t="shared" si="22"/>
        <v>0</v>
      </c>
      <c r="G476" s="35"/>
      <c r="H476" s="17">
        <f t="shared" si="23"/>
        <v>0</v>
      </c>
      <c r="I476" s="35"/>
    </row>
    <row r="477" spans="1:9" ht="20.25" hidden="1" customHeight="1">
      <c r="A477" s="20">
        <v>2060703</v>
      </c>
      <c r="B477" s="21" t="s">
        <v>423</v>
      </c>
      <c r="C477" s="35"/>
      <c r="D477" s="17">
        <f t="shared" si="21"/>
        <v>0</v>
      </c>
      <c r="E477" s="35"/>
      <c r="F477" s="17">
        <f t="shared" si="22"/>
        <v>0</v>
      </c>
      <c r="G477" s="35"/>
      <c r="H477" s="17">
        <f t="shared" si="23"/>
        <v>0</v>
      </c>
      <c r="I477" s="35"/>
    </row>
    <row r="478" spans="1:9" ht="20.25" hidden="1" customHeight="1">
      <c r="A478" s="20">
        <v>2060704</v>
      </c>
      <c r="B478" s="21" t="s">
        <v>424</v>
      </c>
      <c r="C478" s="35"/>
      <c r="D478" s="17">
        <f t="shared" si="21"/>
        <v>0</v>
      </c>
      <c r="E478" s="35"/>
      <c r="F478" s="17">
        <f t="shared" si="22"/>
        <v>0</v>
      </c>
      <c r="G478" s="35"/>
      <c r="H478" s="17">
        <f t="shared" si="23"/>
        <v>0</v>
      </c>
      <c r="I478" s="35"/>
    </row>
    <row r="479" spans="1:9" ht="20.25" hidden="1" customHeight="1">
      <c r="A479" s="20">
        <v>2060705</v>
      </c>
      <c r="B479" s="21" t="s">
        <v>425</v>
      </c>
      <c r="C479" s="35"/>
      <c r="D479" s="17">
        <f t="shared" si="21"/>
        <v>0</v>
      </c>
      <c r="E479" s="35"/>
      <c r="F479" s="17">
        <f t="shared" si="22"/>
        <v>0</v>
      </c>
      <c r="G479" s="35"/>
      <c r="H479" s="17">
        <f t="shared" si="23"/>
        <v>0</v>
      </c>
      <c r="I479" s="35"/>
    </row>
    <row r="480" spans="1:9" ht="20.25" hidden="1" customHeight="1">
      <c r="A480" s="20">
        <v>2060799</v>
      </c>
      <c r="B480" s="21" t="s">
        <v>426</v>
      </c>
      <c r="C480" s="35"/>
      <c r="D480" s="17">
        <f t="shared" si="21"/>
        <v>0</v>
      </c>
      <c r="E480" s="35"/>
      <c r="F480" s="17">
        <f t="shared" si="22"/>
        <v>0</v>
      </c>
      <c r="G480" s="35"/>
      <c r="H480" s="17">
        <f t="shared" si="23"/>
        <v>0</v>
      </c>
      <c r="I480" s="35"/>
    </row>
    <row r="481" spans="1:9" ht="20.25" hidden="1" customHeight="1">
      <c r="A481" s="23">
        <v>20608</v>
      </c>
      <c r="B481" s="23" t="s">
        <v>427</v>
      </c>
      <c r="C481" s="34">
        <f>SUM(C482:C484)</f>
        <v>0</v>
      </c>
      <c r="D481" s="11">
        <f t="shared" si="21"/>
        <v>0</v>
      </c>
      <c r="E481" s="34">
        <f>SUM(E482:E484)</f>
        <v>0</v>
      </c>
      <c r="F481" s="11">
        <f t="shared" si="22"/>
        <v>0</v>
      </c>
      <c r="G481" s="34">
        <f>SUM(G482:G484)</f>
        <v>0</v>
      </c>
      <c r="H481" s="11">
        <f t="shared" si="23"/>
        <v>0</v>
      </c>
      <c r="I481" s="34">
        <f>SUM(I482:I484)</f>
        <v>0</v>
      </c>
    </row>
    <row r="482" spans="1:9" ht="20.25" hidden="1" customHeight="1">
      <c r="A482" s="20">
        <v>2060801</v>
      </c>
      <c r="B482" s="21" t="s">
        <v>428</v>
      </c>
      <c r="C482" s="35"/>
      <c r="D482" s="17">
        <f t="shared" si="21"/>
        <v>0</v>
      </c>
      <c r="E482" s="35"/>
      <c r="F482" s="17">
        <f t="shared" si="22"/>
        <v>0</v>
      </c>
      <c r="G482" s="35"/>
      <c r="H482" s="17">
        <f t="shared" si="23"/>
        <v>0</v>
      </c>
      <c r="I482" s="35"/>
    </row>
    <row r="483" spans="1:9" ht="20.25" hidden="1" customHeight="1">
      <c r="A483" s="20">
        <v>2060802</v>
      </c>
      <c r="B483" s="21" t="s">
        <v>429</v>
      </c>
      <c r="C483" s="35"/>
      <c r="D483" s="17">
        <f t="shared" si="21"/>
        <v>0</v>
      </c>
      <c r="E483" s="35"/>
      <c r="F483" s="17">
        <f t="shared" si="22"/>
        <v>0</v>
      </c>
      <c r="G483" s="35"/>
      <c r="H483" s="17">
        <f t="shared" si="23"/>
        <v>0</v>
      </c>
      <c r="I483" s="35"/>
    </row>
    <row r="484" spans="1:9" ht="20.25" hidden="1" customHeight="1">
      <c r="A484" s="20">
        <v>2060899</v>
      </c>
      <c r="B484" s="21" t="s">
        <v>430</v>
      </c>
      <c r="C484" s="35"/>
      <c r="D484" s="17">
        <f t="shared" si="21"/>
        <v>0</v>
      </c>
      <c r="E484" s="35"/>
      <c r="F484" s="17">
        <f t="shared" si="22"/>
        <v>0</v>
      </c>
      <c r="G484" s="35"/>
      <c r="H484" s="17">
        <f t="shared" si="23"/>
        <v>0</v>
      </c>
      <c r="I484" s="35"/>
    </row>
    <row r="485" spans="1:9" ht="20.25" hidden="1" customHeight="1">
      <c r="A485" s="23">
        <v>20609</v>
      </c>
      <c r="B485" s="23" t="s">
        <v>431</v>
      </c>
      <c r="C485" s="34">
        <f>SUM(C486:C488)</f>
        <v>0</v>
      </c>
      <c r="D485" s="11">
        <f t="shared" si="21"/>
        <v>0</v>
      </c>
      <c r="E485" s="34">
        <f>SUM(E486:E488)</f>
        <v>0</v>
      </c>
      <c r="F485" s="11">
        <f t="shared" si="22"/>
        <v>0</v>
      </c>
      <c r="G485" s="34">
        <f>SUM(G486:G488)</f>
        <v>0</v>
      </c>
      <c r="H485" s="11">
        <f t="shared" si="23"/>
        <v>0</v>
      </c>
      <c r="I485" s="34">
        <f>SUM(I486:I488)</f>
        <v>0</v>
      </c>
    </row>
    <row r="486" spans="1:9" ht="20.25" hidden="1" customHeight="1">
      <c r="A486" s="20">
        <v>2060901</v>
      </c>
      <c r="B486" s="21" t="s">
        <v>432</v>
      </c>
      <c r="C486" s="35"/>
      <c r="D486" s="17">
        <f t="shared" si="21"/>
        <v>0</v>
      </c>
      <c r="E486" s="35"/>
      <c r="F486" s="17">
        <f t="shared" si="22"/>
        <v>0</v>
      </c>
      <c r="G486" s="35"/>
      <c r="H486" s="17">
        <f t="shared" si="23"/>
        <v>0</v>
      </c>
      <c r="I486" s="35"/>
    </row>
    <row r="487" spans="1:9" ht="20.25" hidden="1" customHeight="1">
      <c r="A487" s="20">
        <v>2060902</v>
      </c>
      <c r="B487" s="21" t="s">
        <v>433</v>
      </c>
      <c r="C487" s="35"/>
      <c r="D487" s="17">
        <f t="shared" si="21"/>
        <v>0</v>
      </c>
      <c r="E487" s="35"/>
      <c r="F487" s="17">
        <f t="shared" si="22"/>
        <v>0</v>
      </c>
      <c r="G487" s="35"/>
      <c r="H487" s="17">
        <f t="shared" si="23"/>
        <v>0</v>
      </c>
      <c r="I487" s="35"/>
    </row>
    <row r="488" spans="1:9" ht="20.25" hidden="1" customHeight="1">
      <c r="A488" s="20">
        <v>2060999</v>
      </c>
      <c r="B488" s="21" t="s">
        <v>434</v>
      </c>
      <c r="C488" s="35"/>
      <c r="D488" s="17">
        <f t="shared" si="21"/>
        <v>0</v>
      </c>
      <c r="E488" s="35"/>
      <c r="F488" s="17">
        <f t="shared" si="22"/>
        <v>0</v>
      </c>
      <c r="G488" s="35"/>
      <c r="H488" s="17">
        <f t="shared" si="23"/>
        <v>0</v>
      </c>
      <c r="I488" s="35"/>
    </row>
    <row r="489" spans="1:9" ht="20.25" customHeight="1">
      <c r="A489" s="23">
        <v>20699</v>
      </c>
      <c r="B489" s="23" t="s">
        <v>435</v>
      </c>
      <c r="C489" s="34">
        <f>SUM(C490:C493)</f>
        <v>11163</v>
      </c>
      <c r="D489" s="11">
        <f t="shared" si="21"/>
        <v>0</v>
      </c>
      <c r="E489" s="34">
        <f>SUM(E490:E493)</f>
        <v>11163</v>
      </c>
      <c r="F489" s="11">
        <f t="shared" si="22"/>
        <v>-459</v>
      </c>
      <c r="G489" s="34">
        <f>SUM(G490:G493)</f>
        <v>10704</v>
      </c>
      <c r="H489" s="11">
        <f t="shared" si="23"/>
        <v>0</v>
      </c>
      <c r="I489" s="34">
        <f>SUM(I490:I493)</f>
        <v>10704</v>
      </c>
    </row>
    <row r="490" spans="1:9" ht="20.25" hidden="1" customHeight="1">
      <c r="A490" s="20">
        <v>2069901</v>
      </c>
      <c r="B490" s="21" t="s">
        <v>436</v>
      </c>
      <c r="C490" s="35"/>
      <c r="D490" s="17">
        <f t="shared" si="21"/>
        <v>0</v>
      </c>
      <c r="E490" s="35"/>
      <c r="F490" s="17">
        <f t="shared" si="22"/>
        <v>0</v>
      </c>
      <c r="G490" s="35"/>
      <c r="H490" s="17">
        <f t="shared" si="23"/>
        <v>0</v>
      </c>
      <c r="I490" s="35"/>
    </row>
    <row r="491" spans="1:9" ht="20.25" hidden="1" customHeight="1">
      <c r="A491" s="20">
        <v>2069902</v>
      </c>
      <c r="B491" s="21" t="s">
        <v>437</v>
      </c>
      <c r="C491" s="35"/>
      <c r="D491" s="17">
        <f t="shared" si="21"/>
        <v>0</v>
      </c>
      <c r="E491" s="35"/>
      <c r="F491" s="17">
        <f t="shared" si="22"/>
        <v>0</v>
      </c>
      <c r="G491" s="35"/>
      <c r="H491" s="17">
        <f t="shared" si="23"/>
        <v>0</v>
      </c>
      <c r="I491" s="35"/>
    </row>
    <row r="492" spans="1:9" ht="20.25" hidden="1" customHeight="1">
      <c r="A492" s="20">
        <v>2069903</v>
      </c>
      <c r="B492" s="21" t="s">
        <v>438</v>
      </c>
      <c r="C492" s="35">
        <v>0</v>
      </c>
      <c r="D492" s="17">
        <f t="shared" si="21"/>
        <v>0</v>
      </c>
      <c r="E492" s="35">
        <v>0</v>
      </c>
      <c r="F492" s="17">
        <f t="shared" si="22"/>
        <v>0</v>
      </c>
      <c r="G492" s="35"/>
      <c r="H492" s="17">
        <f t="shared" si="23"/>
        <v>0</v>
      </c>
      <c r="I492" s="35"/>
    </row>
    <row r="493" spans="1:9" ht="20.25" customHeight="1">
      <c r="A493" s="20">
        <v>2069999</v>
      </c>
      <c r="B493" s="21" t="s">
        <v>439</v>
      </c>
      <c r="C493" s="35">
        <v>11163</v>
      </c>
      <c r="D493" s="17">
        <f t="shared" si="21"/>
        <v>0</v>
      </c>
      <c r="E493" s="35">
        <v>11163</v>
      </c>
      <c r="F493" s="17">
        <f t="shared" si="22"/>
        <v>-459</v>
      </c>
      <c r="G493" s="35">
        <v>10704</v>
      </c>
      <c r="H493" s="17">
        <f t="shared" si="23"/>
        <v>0</v>
      </c>
      <c r="I493" s="35">
        <v>10704</v>
      </c>
    </row>
    <row r="494" spans="1:9" ht="20.25" customHeight="1">
      <c r="A494" s="23">
        <v>207</v>
      </c>
      <c r="B494" s="23" t="s">
        <v>27</v>
      </c>
      <c r="C494" s="34">
        <f>C495+C511+C519+C530+C539+C547</f>
        <v>11205</v>
      </c>
      <c r="D494" s="11">
        <f t="shared" si="21"/>
        <v>0</v>
      </c>
      <c r="E494" s="34">
        <f>E495+E511+E519+E530+E539+E547</f>
        <v>11205</v>
      </c>
      <c r="F494" s="11">
        <f t="shared" si="22"/>
        <v>928</v>
      </c>
      <c r="G494" s="34">
        <f>G495+G511+G519+G530+G539+G547</f>
        <v>12133</v>
      </c>
      <c r="H494" s="11">
        <f t="shared" si="23"/>
        <v>0</v>
      </c>
      <c r="I494" s="34">
        <f>I495+I511+I519+I530+I539+I547</f>
        <v>12133</v>
      </c>
    </row>
    <row r="495" spans="1:9" ht="20.25" customHeight="1">
      <c r="A495" s="23">
        <v>20701</v>
      </c>
      <c r="B495" s="23" t="s">
        <v>440</v>
      </c>
      <c r="C495" s="34">
        <f>SUM(C496:C510)</f>
        <v>4221</v>
      </c>
      <c r="D495" s="11">
        <f t="shared" si="21"/>
        <v>0</v>
      </c>
      <c r="E495" s="34">
        <f>SUM(E496:E510)</f>
        <v>4221</v>
      </c>
      <c r="F495" s="11">
        <f t="shared" si="22"/>
        <v>-550</v>
      </c>
      <c r="G495" s="34">
        <f>SUM(G496:G510)</f>
        <v>3671</v>
      </c>
      <c r="H495" s="11">
        <f t="shared" si="23"/>
        <v>0</v>
      </c>
      <c r="I495" s="34">
        <f>SUM(I496:I510)</f>
        <v>3671</v>
      </c>
    </row>
    <row r="496" spans="1:9" ht="20.25" customHeight="1">
      <c r="A496" s="20">
        <v>2070101</v>
      </c>
      <c r="B496" s="21" t="s">
        <v>119</v>
      </c>
      <c r="C496" s="35">
        <v>841</v>
      </c>
      <c r="D496" s="17">
        <f t="shared" si="21"/>
        <v>0</v>
      </c>
      <c r="E496" s="35">
        <v>841</v>
      </c>
      <c r="F496" s="17">
        <f t="shared" si="22"/>
        <v>152</v>
      </c>
      <c r="G496" s="35">
        <v>993</v>
      </c>
      <c r="H496" s="17">
        <f t="shared" si="23"/>
        <v>0</v>
      </c>
      <c r="I496" s="35">
        <v>993</v>
      </c>
    </row>
    <row r="497" spans="1:9" ht="20.25" customHeight="1">
      <c r="A497" s="20">
        <v>2070102</v>
      </c>
      <c r="B497" s="21" t="s">
        <v>120</v>
      </c>
      <c r="C497" s="35">
        <v>55</v>
      </c>
      <c r="D497" s="17">
        <f t="shared" si="21"/>
        <v>0</v>
      </c>
      <c r="E497" s="35">
        <v>55</v>
      </c>
      <c r="F497" s="17">
        <f t="shared" si="22"/>
        <v>10</v>
      </c>
      <c r="G497" s="35">
        <v>65</v>
      </c>
      <c r="H497" s="17">
        <f t="shared" si="23"/>
        <v>0</v>
      </c>
      <c r="I497" s="35">
        <v>65</v>
      </c>
    </row>
    <row r="498" spans="1:9" ht="20.25" customHeight="1">
      <c r="A498" s="20">
        <v>2070103</v>
      </c>
      <c r="B498" s="21" t="s">
        <v>121</v>
      </c>
      <c r="C498" s="35">
        <v>64</v>
      </c>
      <c r="D498" s="17">
        <f t="shared" si="21"/>
        <v>0</v>
      </c>
      <c r="E498" s="35">
        <v>64</v>
      </c>
      <c r="F498" s="17">
        <f t="shared" si="22"/>
        <v>-44</v>
      </c>
      <c r="G498" s="35">
        <v>20</v>
      </c>
      <c r="H498" s="17">
        <f t="shared" si="23"/>
        <v>0</v>
      </c>
      <c r="I498" s="35">
        <v>20</v>
      </c>
    </row>
    <row r="499" spans="1:9" ht="20.25" customHeight="1">
      <c r="A499" s="20">
        <v>2070104</v>
      </c>
      <c r="B499" s="21" t="s">
        <v>441</v>
      </c>
      <c r="C499" s="35">
        <v>347</v>
      </c>
      <c r="D499" s="17">
        <f t="shared" si="21"/>
        <v>0</v>
      </c>
      <c r="E499" s="35">
        <v>347</v>
      </c>
      <c r="F499" s="17">
        <f t="shared" si="22"/>
        <v>-27</v>
      </c>
      <c r="G499" s="35">
        <v>320</v>
      </c>
      <c r="H499" s="17">
        <f t="shared" si="23"/>
        <v>0</v>
      </c>
      <c r="I499" s="35">
        <v>320</v>
      </c>
    </row>
    <row r="500" spans="1:9" ht="20.25" customHeight="1">
      <c r="A500" s="20">
        <v>2070105</v>
      </c>
      <c r="B500" s="21" t="s">
        <v>442</v>
      </c>
      <c r="C500" s="35">
        <v>291</v>
      </c>
      <c r="D500" s="17">
        <f t="shared" si="21"/>
        <v>0</v>
      </c>
      <c r="E500" s="35">
        <v>291</v>
      </c>
      <c r="F500" s="17">
        <f t="shared" si="22"/>
        <v>58</v>
      </c>
      <c r="G500" s="35">
        <v>349</v>
      </c>
      <c r="H500" s="17">
        <f t="shared" si="23"/>
        <v>0</v>
      </c>
      <c r="I500" s="35">
        <v>349</v>
      </c>
    </row>
    <row r="501" spans="1:9" ht="20.25" hidden="1" customHeight="1">
      <c r="A501" s="20">
        <v>2070106</v>
      </c>
      <c r="B501" s="21" t="s">
        <v>443</v>
      </c>
      <c r="C501" s="35">
        <v>0</v>
      </c>
      <c r="D501" s="17">
        <f t="shared" si="21"/>
        <v>0</v>
      </c>
      <c r="E501" s="35">
        <v>0</v>
      </c>
      <c r="F501" s="17">
        <f t="shared" si="22"/>
        <v>0</v>
      </c>
      <c r="G501" s="35"/>
      <c r="H501" s="17">
        <f t="shared" si="23"/>
        <v>0</v>
      </c>
      <c r="I501" s="35"/>
    </row>
    <row r="502" spans="1:9" ht="20.25" hidden="1" customHeight="1">
      <c r="A502" s="20">
        <v>2070107</v>
      </c>
      <c r="B502" s="21" t="s">
        <v>444</v>
      </c>
      <c r="C502" s="35">
        <v>0</v>
      </c>
      <c r="D502" s="17">
        <f t="shared" si="21"/>
        <v>0</v>
      </c>
      <c r="E502" s="35">
        <v>0</v>
      </c>
      <c r="F502" s="17">
        <f t="shared" si="22"/>
        <v>0</v>
      </c>
      <c r="G502" s="35"/>
      <c r="H502" s="17">
        <f t="shared" si="23"/>
        <v>0</v>
      </c>
      <c r="I502" s="35"/>
    </row>
    <row r="503" spans="1:9" ht="20.25" customHeight="1">
      <c r="A503" s="20">
        <v>2070108</v>
      </c>
      <c r="B503" s="21" t="s">
        <v>445</v>
      </c>
      <c r="C503" s="35">
        <v>239</v>
      </c>
      <c r="D503" s="17">
        <f t="shared" si="21"/>
        <v>0</v>
      </c>
      <c r="E503" s="35">
        <v>239</v>
      </c>
      <c r="F503" s="17">
        <f t="shared" si="22"/>
        <v>-136</v>
      </c>
      <c r="G503" s="35">
        <v>103</v>
      </c>
      <c r="H503" s="17">
        <f t="shared" si="23"/>
        <v>0</v>
      </c>
      <c r="I503" s="35">
        <v>103</v>
      </c>
    </row>
    <row r="504" spans="1:9" ht="20.25" customHeight="1">
      <c r="A504" s="20">
        <v>2070109</v>
      </c>
      <c r="B504" s="21" t="s">
        <v>446</v>
      </c>
      <c r="C504" s="35">
        <v>1443</v>
      </c>
      <c r="D504" s="17">
        <f t="shared" si="21"/>
        <v>0</v>
      </c>
      <c r="E504" s="35">
        <v>1443</v>
      </c>
      <c r="F504" s="17">
        <f t="shared" si="22"/>
        <v>-193</v>
      </c>
      <c r="G504" s="35">
        <v>1250</v>
      </c>
      <c r="H504" s="17">
        <f t="shared" si="23"/>
        <v>0</v>
      </c>
      <c r="I504" s="35">
        <v>1250</v>
      </c>
    </row>
    <row r="505" spans="1:9" ht="20.25" customHeight="1">
      <c r="A505" s="20">
        <v>2070110</v>
      </c>
      <c r="B505" s="21" t="s">
        <v>447</v>
      </c>
      <c r="C505" s="35">
        <v>17</v>
      </c>
      <c r="D505" s="17">
        <f t="shared" si="21"/>
        <v>0</v>
      </c>
      <c r="E505" s="35">
        <v>17</v>
      </c>
      <c r="F505" s="17">
        <f t="shared" si="22"/>
        <v>-1</v>
      </c>
      <c r="G505" s="35">
        <v>16</v>
      </c>
      <c r="H505" s="17">
        <f t="shared" si="23"/>
        <v>0</v>
      </c>
      <c r="I505" s="35">
        <v>16</v>
      </c>
    </row>
    <row r="506" spans="1:9" ht="20.25" customHeight="1">
      <c r="A506" s="20">
        <v>2070111</v>
      </c>
      <c r="B506" s="21" t="s">
        <v>448</v>
      </c>
      <c r="C506" s="35">
        <v>38</v>
      </c>
      <c r="D506" s="17">
        <f t="shared" si="21"/>
        <v>0</v>
      </c>
      <c r="E506" s="35">
        <v>38</v>
      </c>
      <c r="F506" s="17">
        <f t="shared" si="22"/>
        <v>-18</v>
      </c>
      <c r="G506" s="35">
        <v>20</v>
      </c>
      <c r="H506" s="17">
        <f t="shared" si="23"/>
        <v>0</v>
      </c>
      <c r="I506" s="35">
        <v>20</v>
      </c>
    </row>
    <row r="507" spans="1:9" ht="20.25" customHeight="1">
      <c r="A507" s="20">
        <v>2070112</v>
      </c>
      <c r="B507" s="21" t="s">
        <v>449</v>
      </c>
      <c r="C507" s="35">
        <v>15</v>
      </c>
      <c r="D507" s="17">
        <f t="shared" si="21"/>
        <v>0</v>
      </c>
      <c r="E507" s="35">
        <v>15</v>
      </c>
      <c r="F507" s="17">
        <f t="shared" si="22"/>
        <v>-7</v>
      </c>
      <c r="G507" s="35">
        <v>8</v>
      </c>
      <c r="H507" s="17">
        <f t="shared" si="23"/>
        <v>0</v>
      </c>
      <c r="I507" s="35">
        <v>8</v>
      </c>
    </row>
    <row r="508" spans="1:9" ht="20.25" hidden="1" customHeight="1">
      <c r="A508" s="20">
        <v>2070113</v>
      </c>
      <c r="B508" s="21" t="s">
        <v>450</v>
      </c>
      <c r="C508" s="35">
        <v>0</v>
      </c>
      <c r="D508" s="17">
        <f t="shared" si="21"/>
        <v>0</v>
      </c>
      <c r="E508" s="35">
        <v>0</v>
      </c>
      <c r="F508" s="17">
        <f t="shared" si="22"/>
        <v>0</v>
      </c>
      <c r="G508" s="35"/>
      <c r="H508" s="17">
        <f t="shared" si="23"/>
        <v>0</v>
      </c>
      <c r="I508" s="35"/>
    </row>
    <row r="509" spans="1:9" ht="20.25" customHeight="1">
      <c r="A509" s="20">
        <v>2070114</v>
      </c>
      <c r="B509" s="21" t="s">
        <v>451</v>
      </c>
      <c r="C509" s="35">
        <v>80</v>
      </c>
      <c r="D509" s="17">
        <f t="shared" si="21"/>
        <v>0</v>
      </c>
      <c r="E509" s="35">
        <v>80</v>
      </c>
      <c r="F509" s="17">
        <f t="shared" si="22"/>
        <v>-34</v>
      </c>
      <c r="G509" s="35">
        <v>46</v>
      </c>
      <c r="H509" s="17">
        <f t="shared" si="23"/>
        <v>0</v>
      </c>
      <c r="I509" s="35">
        <v>46</v>
      </c>
    </row>
    <row r="510" spans="1:9" ht="20.25" customHeight="1">
      <c r="A510" s="20">
        <v>2070199</v>
      </c>
      <c r="B510" s="21" t="s">
        <v>452</v>
      </c>
      <c r="C510" s="35">
        <v>791</v>
      </c>
      <c r="D510" s="17">
        <f t="shared" si="21"/>
        <v>0</v>
      </c>
      <c r="E510" s="35">
        <v>791</v>
      </c>
      <c r="F510" s="17">
        <f t="shared" si="22"/>
        <v>-310</v>
      </c>
      <c r="G510" s="35">
        <v>481</v>
      </c>
      <c r="H510" s="17">
        <f t="shared" si="23"/>
        <v>0</v>
      </c>
      <c r="I510" s="35">
        <v>481</v>
      </c>
    </row>
    <row r="511" spans="1:9" ht="20.25" customHeight="1">
      <c r="A511" s="23">
        <v>20702</v>
      </c>
      <c r="B511" s="23" t="s">
        <v>453</v>
      </c>
      <c r="C511" s="34">
        <f>SUM(C512:C518)</f>
        <v>218</v>
      </c>
      <c r="D511" s="11">
        <f t="shared" si="21"/>
        <v>0</v>
      </c>
      <c r="E511" s="34">
        <f>SUM(E512:E518)</f>
        <v>218</v>
      </c>
      <c r="F511" s="11">
        <f t="shared" si="22"/>
        <v>47</v>
      </c>
      <c r="G511" s="34">
        <f>SUM(G512:G518)</f>
        <v>265</v>
      </c>
      <c r="H511" s="11">
        <f t="shared" si="23"/>
        <v>0</v>
      </c>
      <c r="I511" s="34">
        <f>SUM(I512:I518)</f>
        <v>265</v>
      </c>
    </row>
    <row r="512" spans="1:9" ht="20.25" hidden="1" customHeight="1">
      <c r="A512" s="20">
        <v>2070201</v>
      </c>
      <c r="B512" s="21" t="s">
        <v>119</v>
      </c>
      <c r="C512" s="35"/>
      <c r="D512" s="17">
        <f t="shared" si="21"/>
        <v>0</v>
      </c>
      <c r="E512" s="35"/>
      <c r="F512" s="17">
        <f t="shared" si="22"/>
        <v>0</v>
      </c>
      <c r="G512" s="35"/>
      <c r="H512" s="17">
        <f t="shared" si="23"/>
        <v>0</v>
      </c>
      <c r="I512" s="35"/>
    </row>
    <row r="513" spans="1:9" ht="20.25" hidden="1" customHeight="1">
      <c r="A513" s="20">
        <v>2070202</v>
      </c>
      <c r="B513" s="21" t="s">
        <v>120</v>
      </c>
      <c r="C513" s="35"/>
      <c r="D513" s="17">
        <f t="shared" si="21"/>
        <v>0</v>
      </c>
      <c r="E513" s="35"/>
      <c r="F513" s="17">
        <f t="shared" si="22"/>
        <v>0</v>
      </c>
      <c r="G513" s="35"/>
      <c r="H513" s="17">
        <f t="shared" si="23"/>
        <v>0</v>
      </c>
      <c r="I513" s="35"/>
    </row>
    <row r="514" spans="1:9" ht="20.25" hidden="1" customHeight="1">
      <c r="A514" s="20">
        <v>2070203</v>
      </c>
      <c r="B514" s="21" t="s">
        <v>121</v>
      </c>
      <c r="C514" s="35"/>
      <c r="D514" s="17">
        <f t="shared" si="21"/>
        <v>0</v>
      </c>
      <c r="E514" s="35"/>
      <c r="F514" s="17">
        <f t="shared" si="22"/>
        <v>0</v>
      </c>
      <c r="G514" s="35"/>
      <c r="H514" s="17">
        <f t="shared" si="23"/>
        <v>0</v>
      </c>
      <c r="I514" s="35"/>
    </row>
    <row r="515" spans="1:9" ht="20.25" customHeight="1">
      <c r="A515" s="20">
        <v>2070204</v>
      </c>
      <c r="B515" s="21" t="s">
        <v>454</v>
      </c>
      <c r="C515" s="35">
        <v>10</v>
      </c>
      <c r="D515" s="17">
        <f t="shared" si="21"/>
        <v>0</v>
      </c>
      <c r="E515" s="35">
        <v>10</v>
      </c>
      <c r="F515" s="17">
        <f t="shared" si="22"/>
        <v>4</v>
      </c>
      <c r="G515" s="35">
        <v>14</v>
      </c>
      <c r="H515" s="17">
        <f t="shared" si="23"/>
        <v>0</v>
      </c>
      <c r="I515" s="35">
        <v>14</v>
      </c>
    </row>
    <row r="516" spans="1:9" ht="20.25" customHeight="1">
      <c r="A516" s="20">
        <v>2070205</v>
      </c>
      <c r="B516" s="21" t="s">
        <v>455</v>
      </c>
      <c r="C516" s="35">
        <v>208</v>
      </c>
      <c r="D516" s="17">
        <f t="shared" si="21"/>
        <v>0</v>
      </c>
      <c r="E516" s="35">
        <v>208</v>
      </c>
      <c r="F516" s="17">
        <f t="shared" si="22"/>
        <v>33</v>
      </c>
      <c r="G516" s="35">
        <v>241</v>
      </c>
      <c r="H516" s="17">
        <f t="shared" si="23"/>
        <v>0</v>
      </c>
      <c r="I516" s="35">
        <v>241</v>
      </c>
    </row>
    <row r="517" spans="1:9" ht="20.25" hidden="1" customHeight="1">
      <c r="A517" s="20">
        <v>2070206</v>
      </c>
      <c r="B517" s="21" t="s">
        <v>456</v>
      </c>
      <c r="C517" s="35"/>
      <c r="D517" s="17">
        <f t="shared" si="21"/>
        <v>0</v>
      </c>
      <c r="E517" s="35"/>
      <c r="F517" s="17">
        <f t="shared" si="22"/>
        <v>0</v>
      </c>
      <c r="G517" s="35"/>
      <c r="H517" s="17">
        <f t="shared" si="23"/>
        <v>0</v>
      </c>
      <c r="I517" s="35"/>
    </row>
    <row r="518" spans="1:9" ht="20.25" customHeight="1">
      <c r="A518" s="20">
        <v>2070299</v>
      </c>
      <c r="B518" s="21" t="s">
        <v>457</v>
      </c>
      <c r="C518" s="35">
        <v>0</v>
      </c>
      <c r="D518" s="17">
        <f t="shared" si="21"/>
        <v>0</v>
      </c>
      <c r="E518" s="35">
        <v>0</v>
      </c>
      <c r="F518" s="17">
        <f t="shared" si="22"/>
        <v>10</v>
      </c>
      <c r="G518" s="35">
        <v>10</v>
      </c>
      <c r="H518" s="17">
        <f t="shared" si="23"/>
        <v>0</v>
      </c>
      <c r="I518" s="35">
        <v>10</v>
      </c>
    </row>
    <row r="519" spans="1:9" ht="20.25" customHeight="1">
      <c r="A519" s="23">
        <v>20703</v>
      </c>
      <c r="B519" s="23" t="s">
        <v>458</v>
      </c>
      <c r="C519" s="34">
        <f>SUM(C520:C529)</f>
        <v>344</v>
      </c>
      <c r="D519" s="11">
        <f t="shared" si="21"/>
        <v>0</v>
      </c>
      <c r="E519" s="34">
        <f>SUM(E520:E529)</f>
        <v>344</v>
      </c>
      <c r="F519" s="11">
        <f t="shared" si="22"/>
        <v>-21</v>
      </c>
      <c r="G519" s="34">
        <f>SUM(G520:G529)</f>
        <v>323</v>
      </c>
      <c r="H519" s="11">
        <f t="shared" si="23"/>
        <v>0</v>
      </c>
      <c r="I519" s="34">
        <f>SUM(I520:I529)</f>
        <v>323</v>
      </c>
    </row>
    <row r="520" spans="1:9" ht="20.25" hidden="1" customHeight="1">
      <c r="A520" s="20">
        <v>2070301</v>
      </c>
      <c r="B520" s="21" t="s">
        <v>119</v>
      </c>
      <c r="C520" s="35"/>
      <c r="D520" s="17">
        <f t="shared" ref="D520:D583" si="24">E520-C520</f>
        <v>0</v>
      </c>
      <c r="E520" s="35"/>
      <c r="F520" s="17">
        <f t="shared" ref="F520:F583" si="25">G520-E520</f>
        <v>0</v>
      </c>
      <c r="G520" s="35"/>
      <c r="H520" s="17">
        <f t="shared" ref="H520:H583" si="26">I520-G520</f>
        <v>0</v>
      </c>
      <c r="I520" s="35"/>
    </row>
    <row r="521" spans="1:9" ht="20.25" hidden="1" customHeight="1">
      <c r="A521" s="20">
        <v>2070302</v>
      </c>
      <c r="B521" s="21" t="s">
        <v>120</v>
      </c>
      <c r="C521" s="35"/>
      <c r="D521" s="17">
        <f t="shared" si="24"/>
        <v>0</v>
      </c>
      <c r="E521" s="35"/>
      <c r="F521" s="17">
        <f t="shared" si="25"/>
        <v>0</v>
      </c>
      <c r="G521" s="35"/>
      <c r="H521" s="17">
        <f t="shared" si="26"/>
        <v>0</v>
      </c>
      <c r="I521" s="35"/>
    </row>
    <row r="522" spans="1:9" ht="20.25" customHeight="1">
      <c r="A522" s="20">
        <v>2070303</v>
      </c>
      <c r="B522" s="21" t="s">
        <v>121</v>
      </c>
      <c r="C522" s="35">
        <v>263</v>
      </c>
      <c r="D522" s="17">
        <f t="shared" si="24"/>
        <v>0</v>
      </c>
      <c r="E522" s="35">
        <v>263</v>
      </c>
      <c r="F522" s="17">
        <f t="shared" si="25"/>
        <v>52</v>
      </c>
      <c r="G522" s="35">
        <v>315</v>
      </c>
      <c r="H522" s="17">
        <f t="shared" si="26"/>
        <v>0</v>
      </c>
      <c r="I522" s="35">
        <v>315</v>
      </c>
    </row>
    <row r="523" spans="1:9" ht="20.25" hidden="1" customHeight="1">
      <c r="A523" s="20">
        <v>2070304</v>
      </c>
      <c r="B523" s="21" t="s">
        <v>459</v>
      </c>
      <c r="C523" s="35">
        <v>0</v>
      </c>
      <c r="D523" s="17">
        <f t="shared" si="24"/>
        <v>0</v>
      </c>
      <c r="E523" s="35">
        <v>0</v>
      </c>
      <c r="F523" s="17">
        <f t="shared" si="25"/>
        <v>0</v>
      </c>
      <c r="G523" s="35"/>
      <c r="H523" s="17">
        <f t="shared" si="26"/>
        <v>0</v>
      </c>
      <c r="I523" s="35"/>
    </row>
    <row r="524" spans="1:9" ht="20.25" hidden="1" customHeight="1">
      <c r="A524" s="20">
        <v>2070305</v>
      </c>
      <c r="B524" s="21" t="s">
        <v>460</v>
      </c>
      <c r="C524" s="35">
        <v>0</v>
      </c>
      <c r="D524" s="17">
        <f t="shared" si="24"/>
        <v>0</v>
      </c>
      <c r="E524" s="35">
        <v>0</v>
      </c>
      <c r="F524" s="17">
        <f t="shared" si="25"/>
        <v>0</v>
      </c>
      <c r="G524" s="35"/>
      <c r="H524" s="17">
        <f t="shared" si="26"/>
        <v>0</v>
      </c>
      <c r="I524" s="35"/>
    </row>
    <row r="525" spans="1:9" ht="20.25" hidden="1" customHeight="1">
      <c r="A525" s="20">
        <v>2070306</v>
      </c>
      <c r="B525" s="21" t="s">
        <v>461</v>
      </c>
      <c r="C525" s="35">
        <v>0</v>
      </c>
      <c r="D525" s="17">
        <f t="shared" si="24"/>
        <v>0</v>
      </c>
      <c r="E525" s="35">
        <v>0</v>
      </c>
      <c r="F525" s="17">
        <f t="shared" si="25"/>
        <v>0</v>
      </c>
      <c r="G525" s="35"/>
      <c r="H525" s="17">
        <f t="shared" si="26"/>
        <v>0</v>
      </c>
      <c r="I525" s="35"/>
    </row>
    <row r="526" spans="1:9" ht="20.25" customHeight="1">
      <c r="A526" s="20">
        <v>2070307</v>
      </c>
      <c r="B526" s="21" t="s">
        <v>462</v>
      </c>
      <c r="C526" s="35">
        <v>16</v>
      </c>
      <c r="D526" s="17">
        <f t="shared" si="24"/>
        <v>0</v>
      </c>
      <c r="E526" s="35">
        <v>16</v>
      </c>
      <c r="F526" s="17">
        <f t="shared" si="25"/>
        <v>-11</v>
      </c>
      <c r="G526" s="35">
        <v>5</v>
      </c>
      <c r="H526" s="17">
        <f t="shared" si="26"/>
        <v>0</v>
      </c>
      <c r="I526" s="35">
        <v>5</v>
      </c>
    </row>
    <row r="527" spans="1:9" ht="20.25" customHeight="1">
      <c r="A527" s="20">
        <v>2070308</v>
      </c>
      <c r="B527" s="21" t="s">
        <v>463</v>
      </c>
      <c r="C527" s="35">
        <v>65</v>
      </c>
      <c r="D527" s="17">
        <f t="shared" si="24"/>
        <v>0</v>
      </c>
      <c r="E527" s="35">
        <v>65</v>
      </c>
      <c r="F527" s="17">
        <f t="shared" si="25"/>
        <v>-62</v>
      </c>
      <c r="G527" s="35">
        <v>3</v>
      </c>
      <c r="H527" s="17">
        <f t="shared" si="26"/>
        <v>0</v>
      </c>
      <c r="I527" s="35">
        <v>3</v>
      </c>
    </row>
    <row r="528" spans="1:9" ht="20.25" hidden="1" customHeight="1">
      <c r="A528" s="20">
        <v>2070309</v>
      </c>
      <c r="B528" s="21" t="s">
        <v>464</v>
      </c>
      <c r="C528" s="35"/>
      <c r="D528" s="17">
        <f t="shared" si="24"/>
        <v>0</v>
      </c>
      <c r="E528" s="35"/>
      <c r="F528" s="17">
        <f t="shared" si="25"/>
        <v>0</v>
      </c>
      <c r="G528" s="35"/>
      <c r="H528" s="17">
        <f t="shared" si="26"/>
        <v>0</v>
      </c>
      <c r="I528" s="35"/>
    </row>
    <row r="529" spans="1:9" ht="20.25" hidden="1" customHeight="1">
      <c r="A529" s="20">
        <v>2070399</v>
      </c>
      <c r="B529" s="21" t="s">
        <v>465</v>
      </c>
      <c r="C529" s="35"/>
      <c r="D529" s="17">
        <f t="shared" si="24"/>
        <v>0</v>
      </c>
      <c r="E529" s="35"/>
      <c r="F529" s="17">
        <f t="shared" si="25"/>
        <v>0</v>
      </c>
      <c r="G529" s="35"/>
      <c r="H529" s="17">
        <f t="shared" si="26"/>
        <v>0</v>
      </c>
      <c r="I529" s="35"/>
    </row>
    <row r="530" spans="1:9" ht="20.25" customHeight="1">
      <c r="A530" s="23">
        <v>20706</v>
      </c>
      <c r="B530" s="23" t="s">
        <v>466</v>
      </c>
      <c r="C530" s="34">
        <f>SUM(C531:C538)</f>
        <v>151</v>
      </c>
      <c r="D530" s="11">
        <f t="shared" si="24"/>
        <v>0</v>
      </c>
      <c r="E530" s="34">
        <f>SUM(E531:E538)</f>
        <v>151</v>
      </c>
      <c r="F530" s="11">
        <f t="shared" si="25"/>
        <v>23</v>
      </c>
      <c r="G530" s="34">
        <f>SUM(G531:G538)</f>
        <v>174</v>
      </c>
      <c r="H530" s="11">
        <f t="shared" si="26"/>
        <v>0</v>
      </c>
      <c r="I530" s="34">
        <f>SUM(I531:I538)</f>
        <v>174</v>
      </c>
    </row>
    <row r="531" spans="1:9" ht="20.25" hidden="1" customHeight="1">
      <c r="A531" s="20">
        <v>2070601</v>
      </c>
      <c r="B531" s="21" t="s">
        <v>119</v>
      </c>
      <c r="C531" s="35"/>
      <c r="D531" s="17">
        <f t="shared" si="24"/>
        <v>0</v>
      </c>
      <c r="E531" s="35"/>
      <c r="F531" s="17">
        <f t="shared" si="25"/>
        <v>0</v>
      </c>
      <c r="G531" s="35"/>
      <c r="H531" s="17">
        <f t="shared" si="26"/>
        <v>0</v>
      </c>
      <c r="I531" s="35"/>
    </row>
    <row r="532" spans="1:9" ht="20.25" hidden="1" customHeight="1">
      <c r="A532" s="20">
        <v>2070602</v>
      </c>
      <c r="B532" s="21" t="s">
        <v>120</v>
      </c>
      <c r="C532" s="35"/>
      <c r="D532" s="17">
        <f t="shared" si="24"/>
        <v>0</v>
      </c>
      <c r="E532" s="35"/>
      <c r="F532" s="17">
        <f t="shared" si="25"/>
        <v>0</v>
      </c>
      <c r="G532" s="35"/>
      <c r="H532" s="17">
        <f t="shared" si="26"/>
        <v>0</v>
      </c>
      <c r="I532" s="35"/>
    </row>
    <row r="533" spans="1:9" ht="20.25" hidden="1" customHeight="1">
      <c r="A533" s="20">
        <v>2070603</v>
      </c>
      <c r="B533" s="21" t="s">
        <v>121</v>
      </c>
      <c r="C533" s="35"/>
      <c r="D533" s="17">
        <f t="shared" si="24"/>
        <v>0</v>
      </c>
      <c r="E533" s="35"/>
      <c r="F533" s="17">
        <f t="shared" si="25"/>
        <v>0</v>
      </c>
      <c r="G533" s="35"/>
      <c r="H533" s="17">
        <f t="shared" si="26"/>
        <v>0</v>
      </c>
      <c r="I533" s="35"/>
    </row>
    <row r="534" spans="1:9" ht="20.25" customHeight="1">
      <c r="A534" s="20">
        <v>2070604</v>
      </c>
      <c r="B534" s="21" t="s">
        <v>467</v>
      </c>
      <c r="C534" s="35">
        <v>94</v>
      </c>
      <c r="D534" s="17">
        <f t="shared" si="24"/>
        <v>0</v>
      </c>
      <c r="E534" s="35">
        <v>94</v>
      </c>
      <c r="F534" s="17">
        <f t="shared" si="25"/>
        <v>32</v>
      </c>
      <c r="G534" s="35">
        <v>126</v>
      </c>
      <c r="H534" s="17">
        <f t="shared" si="26"/>
        <v>0</v>
      </c>
      <c r="I534" s="35">
        <v>126</v>
      </c>
    </row>
    <row r="535" spans="1:9" ht="20.25" hidden="1" customHeight="1">
      <c r="A535" s="20">
        <v>2070605</v>
      </c>
      <c r="B535" s="21" t="s">
        <v>468</v>
      </c>
      <c r="C535" s="35">
        <v>0</v>
      </c>
      <c r="D535" s="17">
        <f t="shared" si="24"/>
        <v>0</v>
      </c>
      <c r="E535" s="35">
        <v>0</v>
      </c>
      <c r="F535" s="17">
        <f t="shared" si="25"/>
        <v>0</v>
      </c>
      <c r="G535" s="35"/>
      <c r="H535" s="17">
        <f t="shared" si="26"/>
        <v>0</v>
      </c>
      <c r="I535" s="35"/>
    </row>
    <row r="536" spans="1:9" ht="20.25" customHeight="1">
      <c r="A536" s="20">
        <v>2070606</v>
      </c>
      <c r="B536" s="21" t="s">
        <v>469</v>
      </c>
      <c r="C536" s="35">
        <v>11</v>
      </c>
      <c r="D536" s="17">
        <f t="shared" si="24"/>
        <v>0</v>
      </c>
      <c r="E536" s="35">
        <v>11</v>
      </c>
      <c r="F536" s="17">
        <f t="shared" si="25"/>
        <v>-9</v>
      </c>
      <c r="G536" s="35">
        <v>2</v>
      </c>
      <c r="H536" s="17">
        <f t="shared" si="26"/>
        <v>0</v>
      </c>
      <c r="I536" s="35">
        <v>2</v>
      </c>
    </row>
    <row r="537" spans="1:9" ht="20.25" customHeight="1">
      <c r="A537" s="20">
        <v>2070607</v>
      </c>
      <c r="B537" s="21" t="s">
        <v>470</v>
      </c>
      <c r="C537" s="35">
        <v>46</v>
      </c>
      <c r="D537" s="17">
        <f t="shared" si="24"/>
        <v>0</v>
      </c>
      <c r="E537" s="35">
        <v>46</v>
      </c>
      <c r="F537" s="17">
        <f t="shared" si="25"/>
        <v>0</v>
      </c>
      <c r="G537" s="35">
        <v>46</v>
      </c>
      <c r="H537" s="17">
        <f t="shared" si="26"/>
        <v>0</v>
      </c>
      <c r="I537" s="35">
        <v>46</v>
      </c>
    </row>
    <row r="538" spans="1:9" ht="20.25" hidden="1" customHeight="1">
      <c r="A538" s="20">
        <v>2070699</v>
      </c>
      <c r="B538" s="21" t="s">
        <v>471</v>
      </c>
      <c r="C538" s="35"/>
      <c r="D538" s="17">
        <f t="shared" si="24"/>
        <v>0</v>
      </c>
      <c r="E538" s="35"/>
      <c r="F538" s="17">
        <f t="shared" si="25"/>
        <v>0</v>
      </c>
      <c r="G538" s="35"/>
      <c r="H538" s="17">
        <f t="shared" si="26"/>
        <v>0</v>
      </c>
      <c r="I538" s="35"/>
    </row>
    <row r="539" spans="1:9" ht="20.25" customHeight="1">
      <c r="A539" s="23">
        <v>20708</v>
      </c>
      <c r="B539" s="23" t="s">
        <v>472</v>
      </c>
      <c r="C539" s="34">
        <f>SUM(C540:C546)</f>
        <v>5849</v>
      </c>
      <c r="D539" s="11">
        <f t="shared" si="24"/>
        <v>0</v>
      </c>
      <c r="E539" s="34">
        <f>SUM(E540:E546)</f>
        <v>5849</v>
      </c>
      <c r="F539" s="11">
        <f t="shared" si="25"/>
        <v>-1597</v>
      </c>
      <c r="G539" s="34">
        <f>SUM(G540:G546)</f>
        <v>4252</v>
      </c>
      <c r="H539" s="11">
        <f t="shared" si="26"/>
        <v>0</v>
      </c>
      <c r="I539" s="34">
        <f>SUM(I540:I546)</f>
        <v>4252</v>
      </c>
    </row>
    <row r="540" spans="1:9" ht="20.25" hidden="1" customHeight="1">
      <c r="A540" s="20">
        <v>2070801</v>
      </c>
      <c r="B540" s="21" t="s">
        <v>119</v>
      </c>
      <c r="C540" s="35"/>
      <c r="D540" s="17">
        <f t="shared" si="24"/>
        <v>0</v>
      </c>
      <c r="E540" s="35"/>
      <c r="F540" s="17">
        <f t="shared" si="25"/>
        <v>0</v>
      </c>
      <c r="G540" s="35"/>
      <c r="H540" s="17">
        <f t="shared" si="26"/>
        <v>0</v>
      </c>
      <c r="I540" s="35"/>
    </row>
    <row r="541" spans="1:9" ht="20.25" hidden="1" customHeight="1">
      <c r="A541" s="20">
        <v>2070802</v>
      </c>
      <c r="B541" s="21" t="s">
        <v>120</v>
      </c>
      <c r="C541" s="35"/>
      <c r="D541" s="17">
        <f t="shared" si="24"/>
        <v>0</v>
      </c>
      <c r="E541" s="35"/>
      <c r="F541" s="17">
        <f t="shared" si="25"/>
        <v>0</v>
      </c>
      <c r="G541" s="35"/>
      <c r="H541" s="17">
        <f t="shared" si="26"/>
        <v>0</v>
      </c>
      <c r="I541" s="35"/>
    </row>
    <row r="542" spans="1:9" ht="20.25" hidden="1" customHeight="1">
      <c r="A542" s="20">
        <v>2070803</v>
      </c>
      <c r="B542" s="21" t="s">
        <v>121</v>
      </c>
      <c r="C542" s="35"/>
      <c r="D542" s="17">
        <f t="shared" si="24"/>
        <v>0</v>
      </c>
      <c r="E542" s="35"/>
      <c r="F542" s="17">
        <f t="shared" si="25"/>
        <v>0</v>
      </c>
      <c r="G542" s="35"/>
      <c r="H542" s="17">
        <f t="shared" si="26"/>
        <v>0</v>
      </c>
      <c r="I542" s="35"/>
    </row>
    <row r="543" spans="1:9" ht="20.25" hidden="1" customHeight="1">
      <c r="A543" s="20">
        <v>2070806</v>
      </c>
      <c r="B543" s="21" t="s">
        <v>473</v>
      </c>
      <c r="C543" s="35"/>
      <c r="D543" s="17">
        <f t="shared" si="24"/>
        <v>0</v>
      </c>
      <c r="E543" s="35"/>
      <c r="F543" s="17">
        <f t="shared" si="25"/>
        <v>0</v>
      </c>
      <c r="G543" s="35"/>
      <c r="H543" s="17">
        <f t="shared" si="26"/>
        <v>0</v>
      </c>
      <c r="I543" s="35"/>
    </row>
    <row r="544" spans="1:9" s="26" customFormat="1" ht="20.25" hidden="1" customHeight="1">
      <c r="A544" s="36">
        <v>2070807</v>
      </c>
      <c r="B544" s="37" t="s">
        <v>474</v>
      </c>
      <c r="C544" s="35"/>
      <c r="D544" s="17">
        <f t="shared" si="24"/>
        <v>0</v>
      </c>
      <c r="E544" s="35"/>
      <c r="F544" s="17">
        <f t="shared" si="25"/>
        <v>0</v>
      </c>
      <c r="G544" s="35"/>
      <c r="H544" s="17">
        <f t="shared" si="26"/>
        <v>0</v>
      </c>
      <c r="I544" s="35"/>
    </row>
    <row r="545" spans="1:9" ht="20.25" customHeight="1">
      <c r="A545" s="20">
        <v>2070808</v>
      </c>
      <c r="B545" s="21" t="s">
        <v>475</v>
      </c>
      <c r="C545" s="35">
        <v>2802</v>
      </c>
      <c r="D545" s="17">
        <f t="shared" si="24"/>
        <v>0</v>
      </c>
      <c r="E545" s="35">
        <v>2802</v>
      </c>
      <c r="F545" s="17">
        <f t="shared" si="25"/>
        <v>-589</v>
      </c>
      <c r="G545" s="35">
        <v>2213</v>
      </c>
      <c r="H545" s="17">
        <f t="shared" si="26"/>
        <v>0</v>
      </c>
      <c r="I545" s="35">
        <v>2213</v>
      </c>
    </row>
    <row r="546" spans="1:9" ht="20.25" customHeight="1">
      <c r="A546" s="20">
        <v>2070899</v>
      </c>
      <c r="B546" s="21" t="s">
        <v>476</v>
      </c>
      <c r="C546" s="35">
        <v>3047</v>
      </c>
      <c r="D546" s="17">
        <f t="shared" si="24"/>
        <v>0</v>
      </c>
      <c r="E546" s="35">
        <v>3047</v>
      </c>
      <c r="F546" s="17">
        <f t="shared" si="25"/>
        <v>-1008</v>
      </c>
      <c r="G546" s="35">
        <v>2039</v>
      </c>
      <c r="H546" s="17">
        <f t="shared" si="26"/>
        <v>0</v>
      </c>
      <c r="I546" s="35">
        <v>2039</v>
      </c>
    </row>
    <row r="547" spans="1:9" ht="20.25" customHeight="1">
      <c r="A547" s="23">
        <v>20799</v>
      </c>
      <c r="B547" s="23" t="s">
        <v>477</v>
      </c>
      <c r="C547" s="34">
        <f>SUM(C548:C550)</f>
        <v>422</v>
      </c>
      <c r="D547" s="11">
        <f t="shared" si="24"/>
        <v>0</v>
      </c>
      <c r="E547" s="34">
        <f>SUM(E548:E550)</f>
        <v>422</v>
      </c>
      <c r="F547" s="11">
        <f t="shared" si="25"/>
        <v>3026</v>
      </c>
      <c r="G547" s="34">
        <f>SUM(G548:G550)</f>
        <v>3448</v>
      </c>
      <c r="H547" s="11">
        <f t="shared" si="26"/>
        <v>0</v>
      </c>
      <c r="I547" s="34">
        <f>SUM(I548:I550)</f>
        <v>3448</v>
      </c>
    </row>
    <row r="548" spans="1:9" ht="20.25" customHeight="1">
      <c r="A548" s="20">
        <v>2079902</v>
      </c>
      <c r="B548" s="21" t="s">
        <v>478</v>
      </c>
      <c r="C548" s="35">
        <v>407</v>
      </c>
      <c r="D548" s="17">
        <f t="shared" si="24"/>
        <v>0</v>
      </c>
      <c r="E548" s="35">
        <v>407</v>
      </c>
      <c r="F548" s="17">
        <f t="shared" si="25"/>
        <v>-244</v>
      </c>
      <c r="G548" s="35">
        <v>163</v>
      </c>
      <c r="H548" s="17">
        <f t="shared" si="26"/>
        <v>0</v>
      </c>
      <c r="I548" s="35">
        <v>163</v>
      </c>
    </row>
    <row r="549" spans="1:9" ht="20.25" hidden="1" customHeight="1">
      <c r="A549" s="20">
        <v>2079903</v>
      </c>
      <c r="B549" s="21" t="s">
        <v>479</v>
      </c>
      <c r="C549" s="35">
        <v>0</v>
      </c>
      <c r="D549" s="17">
        <f t="shared" si="24"/>
        <v>0</v>
      </c>
      <c r="E549" s="35">
        <v>0</v>
      </c>
      <c r="F549" s="17">
        <f t="shared" si="25"/>
        <v>0</v>
      </c>
      <c r="G549" s="35"/>
      <c r="H549" s="17">
        <f t="shared" si="26"/>
        <v>0</v>
      </c>
      <c r="I549" s="35"/>
    </row>
    <row r="550" spans="1:9" ht="20.25" customHeight="1">
      <c r="A550" s="20">
        <v>2079999</v>
      </c>
      <c r="B550" s="21" t="s">
        <v>480</v>
      </c>
      <c r="C550" s="35">
        <v>15</v>
      </c>
      <c r="D550" s="17">
        <f t="shared" si="24"/>
        <v>0</v>
      </c>
      <c r="E550" s="35">
        <v>15</v>
      </c>
      <c r="F550" s="17">
        <f t="shared" si="25"/>
        <v>3270</v>
      </c>
      <c r="G550" s="35">
        <v>3285</v>
      </c>
      <c r="H550" s="17">
        <f t="shared" si="26"/>
        <v>0</v>
      </c>
      <c r="I550" s="35">
        <v>3285</v>
      </c>
    </row>
    <row r="551" spans="1:9" ht="20.25" customHeight="1">
      <c r="A551" s="23">
        <v>208</v>
      </c>
      <c r="B551" s="23" t="s">
        <v>29</v>
      </c>
      <c r="C551" s="34">
        <f>C552+C571+C581+C600+C604+C614+C622+C629+C637+C646+C651+C654+C657+C660+C663+C666+C670+C674+C682+C685+C579</f>
        <v>62091</v>
      </c>
      <c r="D551" s="11">
        <f t="shared" si="24"/>
        <v>0</v>
      </c>
      <c r="E551" s="34">
        <f>E552+E571+E581+E600+E604+E614+E622+E629+E637+E646+E651+E654+E657+E660+E663+E666+E670+E674+E682+E685+E579</f>
        <v>62091</v>
      </c>
      <c r="F551" s="11">
        <f t="shared" si="25"/>
        <v>10976</v>
      </c>
      <c r="G551" s="34">
        <f>G552+G571+G581+G600+G604+G614+G622+G629+G637+G646+G651+G654+G657+G660+G663+G666+G670+G674+G682+G685+G579</f>
        <v>73067</v>
      </c>
      <c r="H551" s="11">
        <f t="shared" si="26"/>
        <v>0</v>
      </c>
      <c r="I551" s="34">
        <f>I552+I571+I581+I600+I604+I614+I622+I629+I637+I646+I651+I654+I657+I660+I663+I666+I670+I674+I682+I685+I579</f>
        <v>73067</v>
      </c>
    </row>
    <row r="552" spans="1:9" ht="20.25" customHeight="1">
      <c r="A552" s="23">
        <v>20801</v>
      </c>
      <c r="B552" s="23" t="s">
        <v>481</v>
      </c>
      <c r="C552" s="34">
        <f>SUM(C553:C570)</f>
        <v>8860</v>
      </c>
      <c r="D552" s="11">
        <f t="shared" si="24"/>
        <v>0</v>
      </c>
      <c r="E552" s="34">
        <f>SUM(E553:E570)</f>
        <v>8860</v>
      </c>
      <c r="F552" s="11">
        <f t="shared" si="25"/>
        <v>-2918</v>
      </c>
      <c r="G552" s="34">
        <f>SUM(G553:G570)</f>
        <v>5942</v>
      </c>
      <c r="H552" s="11">
        <f t="shared" si="26"/>
        <v>0</v>
      </c>
      <c r="I552" s="34">
        <f>SUM(I553:I570)</f>
        <v>5942</v>
      </c>
    </row>
    <row r="553" spans="1:9" ht="20.25" customHeight="1">
      <c r="A553" s="20">
        <v>2080101</v>
      </c>
      <c r="B553" s="21" t="s">
        <v>119</v>
      </c>
      <c r="C553" s="35">
        <v>685</v>
      </c>
      <c r="D553" s="17">
        <f t="shared" si="24"/>
        <v>0</v>
      </c>
      <c r="E553" s="35">
        <v>685</v>
      </c>
      <c r="F553" s="17">
        <f t="shared" si="25"/>
        <v>-5</v>
      </c>
      <c r="G553" s="35">
        <v>680</v>
      </c>
      <c r="H553" s="17">
        <f t="shared" si="26"/>
        <v>0</v>
      </c>
      <c r="I553" s="35">
        <v>680</v>
      </c>
    </row>
    <row r="554" spans="1:9" ht="20.25" customHeight="1">
      <c r="A554" s="20">
        <v>2080102</v>
      </c>
      <c r="B554" s="21" t="s">
        <v>120</v>
      </c>
      <c r="C554" s="35">
        <v>71</v>
      </c>
      <c r="D554" s="17">
        <f t="shared" si="24"/>
        <v>0</v>
      </c>
      <c r="E554" s="35">
        <v>71</v>
      </c>
      <c r="F554" s="17">
        <f t="shared" si="25"/>
        <v>45</v>
      </c>
      <c r="G554" s="35">
        <v>116</v>
      </c>
      <c r="H554" s="17">
        <f t="shared" si="26"/>
        <v>0</v>
      </c>
      <c r="I554" s="35">
        <v>116</v>
      </c>
    </row>
    <row r="555" spans="1:9" ht="20.25" hidden="1" customHeight="1">
      <c r="A555" s="20">
        <v>2080103</v>
      </c>
      <c r="B555" s="21" t="s">
        <v>121</v>
      </c>
      <c r="C555" s="35">
        <v>0</v>
      </c>
      <c r="D555" s="17">
        <f t="shared" si="24"/>
        <v>0</v>
      </c>
      <c r="E555" s="35">
        <v>0</v>
      </c>
      <c r="F555" s="17">
        <f t="shared" si="25"/>
        <v>0</v>
      </c>
      <c r="G555" s="35"/>
      <c r="H555" s="17">
        <f t="shared" si="26"/>
        <v>0</v>
      </c>
      <c r="I555" s="35"/>
    </row>
    <row r="556" spans="1:9" ht="20.25" customHeight="1">
      <c r="A556" s="20">
        <v>2080104</v>
      </c>
      <c r="B556" s="21" t="s">
        <v>482</v>
      </c>
      <c r="C556" s="35">
        <v>193</v>
      </c>
      <c r="D556" s="17">
        <f t="shared" si="24"/>
        <v>0</v>
      </c>
      <c r="E556" s="35">
        <v>193</v>
      </c>
      <c r="F556" s="17">
        <f t="shared" si="25"/>
        <v>-64</v>
      </c>
      <c r="G556" s="35">
        <v>129</v>
      </c>
      <c r="H556" s="17">
        <f t="shared" si="26"/>
        <v>0</v>
      </c>
      <c r="I556" s="35">
        <v>129</v>
      </c>
    </row>
    <row r="557" spans="1:9" ht="20.25" hidden="1" customHeight="1">
      <c r="A557" s="20">
        <v>2080105</v>
      </c>
      <c r="B557" s="21" t="s">
        <v>483</v>
      </c>
      <c r="C557" s="35">
        <v>0</v>
      </c>
      <c r="D557" s="17">
        <f t="shared" si="24"/>
        <v>0</v>
      </c>
      <c r="E557" s="35">
        <v>0</v>
      </c>
      <c r="F557" s="17">
        <f t="shared" si="25"/>
        <v>0</v>
      </c>
      <c r="G557" s="35"/>
      <c r="H557" s="17">
        <f t="shared" si="26"/>
        <v>0</v>
      </c>
      <c r="I557" s="35"/>
    </row>
    <row r="558" spans="1:9" ht="20.25" customHeight="1">
      <c r="A558" s="20">
        <v>2080106</v>
      </c>
      <c r="B558" s="21" t="s">
        <v>484</v>
      </c>
      <c r="C558" s="35">
        <v>805</v>
      </c>
      <c r="D558" s="17">
        <f t="shared" si="24"/>
        <v>0</v>
      </c>
      <c r="E558" s="35">
        <v>805</v>
      </c>
      <c r="F558" s="17">
        <f t="shared" si="25"/>
        <v>-390</v>
      </c>
      <c r="G558" s="35">
        <v>415</v>
      </c>
      <c r="H558" s="17">
        <f t="shared" si="26"/>
        <v>0</v>
      </c>
      <c r="I558" s="35">
        <v>415</v>
      </c>
    </row>
    <row r="559" spans="1:9" ht="20.25" hidden="1" customHeight="1">
      <c r="A559" s="20">
        <v>2080107</v>
      </c>
      <c r="B559" s="21" t="s">
        <v>485</v>
      </c>
      <c r="C559" s="35">
        <v>0</v>
      </c>
      <c r="D559" s="17">
        <f t="shared" si="24"/>
        <v>0</v>
      </c>
      <c r="E559" s="35">
        <v>0</v>
      </c>
      <c r="F559" s="17">
        <f t="shared" si="25"/>
        <v>0</v>
      </c>
      <c r="G559" s="35"/>
      <c r="H559" s="17">
        <f t="shared" si="26"/>
        <v>0</v>
      </c>
      <c r="I559" s="35"/>
    </row>
    <row r="560" spans="1:9" ht="20.25" hidden="1" customHeight="1">
      <c r="A560" s="20">
        <v>2080108</v>
      </c>
      <c r="B560" s="21" t="s">
        <v>160</v>
      </c>
      <c r="C560" s="35">
        <v>0</v>
      </c>
      <c r="D560" s="17">
        <f t="shared" si="24"/>
        <v>0</v>
      </c>
      <c r="E560" s="35">
        <v>0</v>
      </c>
      <c r="F560" s="17">
        <f t="shared" si="25"/>
        <v>0</v>
      </c>
      <c r="G560" s="35"/>
      <c r="H560" s="17">
        <f t="shared" si="26"/>
        <v>0</v>
      </c>
      <c r="I560" s="35"/>
    </row>
    <row r="561" spans="1:9" ht="20.25" customHeight="1">
      <c r="A561" s="20">
        <v>2080109</v>
      </c>
      <c r="B561" s="21" t="s">
        <v>486</v>
      </c>
      <c r="C561" s="35">
        <v>3200</v>
      </c>
      <c r="D561" s="17">
        <f t="shared" si="24"/>
        <v>0</v>
      </c>
      <c r="E561" s="35">
        <v>3200</v>
      </c>
      <c r="F561" s="17">
        <f t="shared" si="25"/>
        <v>205</v>
      </c>
      <c r="G561" s="35">
        <v>3405</v>
      </c>
      <c r="H561" s="17">
        <f t="shared" si="26"/>
        <v>0</v>
      </c>
      <c r="I561" s="35">
        <v>3405</v>
      </c>
    </row>
    <row r="562" spans="1:9" ht="20.25" hidden="1" customHeight="1">
      <c r="A562" s="20">
        <v>2080110</v>
      </c>
      <c r="B562" s="21" t="s">
        <v>487</v>
      </c>
      <c r="C562" s="35">
        <v>0</v>
      </c>
      <c r="D562" s="17">
        <f t="shared" si="24"/>
        <v>0</v>
      </c>
      <c r="E562" s="35">
        <v>0</v>
      </c>
      <c r="F562" s="17">
        <f t="shared" si="25"/>
        <v>0</v>
      </c>
      <c r="G562" s="35"/>
      <c r="H562" s="17">
        <f t="shared" si="26"/>
        <v>0</v>
      </c>
      <c r="I562" s="35"/>
    </row>
    <row r="563" spans="1:9" ht="20.25" hidden="1" customHeight="1">
      <c r="A563" s="20">
        <v>2080111</v>
      </c>
      <c r="B563" s="21" t="s">
        <v>488</v>
      </c>
      <c r="C563" s="35">
        <v>0</v>
      </c>
      <c r="D563" s="17">
        <f t="shared" si="24"/>
        <v>0</v>
      </c>
      <c r="E563" s="35">
        <v>0</v>
      </c>
      <c r="F563" s="17">
        <f t="shared" si="25"/>
        <v>0</v>
      </c>
      <c r="G563" s="35"/>
      <c r="H563" s="17">
        <f t="shared" si="26"/>
        <v>0</v>
      </c>
      <c r="I563" s="35"/>
    </row>
    <row r="564" spans="1:9" ht="19.5" customHeight="1">
      <c r="A564" s="20">
        <v>2080112</v>
      </c>
      <c r="B564" s="21" t="s">
        <v>489</v>
      </c>
      <c r="C564" s="35">
        <v>261</v>
      </c>
      <c r="D564" s="17">
        <f t="shared" si="24"/>
        <v>0</v>
      </c>
      <c r="E564" s="35">
        <v>261</v>
      </c>
      <c r="F564" s="17">
        <f t="shared" si="25"/>
        <v>-11</v>
      </c>
      <c r="G564" s="35">
        <v>250</v>
      </c>
      <c r="H564" s="17">
        <f t="shared" si="26"/>
        <v>0</v>
      </c>
      <c r="I564" s="35">
        <v>250</v>
      </c>
    </row>
    <row r="565" spans="1:9" ht="19.5" hidden="1" customHeight="1">
      <c r="A565" s="20">
        <v>2080113</v>
      </c>
      <c r="B565" s="21" t="s">
        <v>490</v>
      </c>
      <c r="C565" s="35">
        <v>0</v>
      </c>
      <c r="D565" s="17">
        <f t="shared" si="24"/>
        <v>0</v>
      </c>
      <c r="E565" s="35">
        <v>0</v>
      </c>
      <c r="F565" s="17">
        <f t="shared" si="25"/>
        <v>0</v>
      </c>
      <c r="G565" s="35"/>
      <c r="H565" s="17">
        <f t="shared" si="26"/>
        <v>0</v>
      </c>
      <c r="I565" s="35"/>
    </row>
    <row r="566" spans="1:9" ht="19.5" hidden="1" customHeight="1">
      <c r="A566" s="20">
        <v>2080114</v>
      </c>
      <c r="B566" s="21" t="s">
        <v>491</v>
      </c>
      <c r="C566" s="35">
        <v>0</v>
      </c>
      <c r="D566" s="17">
        <f t="shared" si="24"/>
        <v>0</v>
      </c>
      <c r="E566" s="35">
        <v>0</v>
      </c>
      <c r="F566" s="17">
        <f t="shared" si="25"/>
        <v>0</v>
      </c>
      <c r="G566" s="35"/>
      <c r="H566" s="17">
        <f t="shared" si="26"/>
        <v>0</v>
      </c>
      <c r="I566" s="35"/>
    </row>
    <row r="567" spans="1:9" ht="19.5" hidden="1" customHeight="1">
      <c r="A567" s="20">
        <v>2080115</v>
      </c>
      <c r="B567" s="21" t="s">
        <v>492</v>
      </c>
      <c r="C567" s="35">
        <v>0</v>
      </c>
      <c r="D567" s="17">
        <f t="shared" si="24"/>
        <v>0</v>
      </c>
      <c r="E567" s="35">
        <v>0</v>
      </c>
      <c r="F567" s="17">
        <f t="shared" si="25"/>
        <v>0</v>
      </c>
      <c r="G567" s="35"/>
      <c r="H567" s="17">
        <f t="shared" si="26"/>
        <v>0</v>
      </c>
      <c r="I567" s="35"/>
    </row>
    <row r="568" spans="1:9" ht="19.5" customHeight="1">
      <c r="A568" s="20">
        <v>2080116</v>
      </c>
      <c r="B568" s="21" t="s">
        <v>493</v>
      </c>
      <c r="C568" s="35">
        <v>3300</v>
      </c>
      <c r="D568" s="17">
        <f t="shared" si="24"/>
        <v>0</v>
      </c>
      <c r="E568" s="35">
        <v>3300</v>
      </c>
      <c r="F568" s="17">
        <f t="shared" si="25"/>
        <v>-3300</v>
      </c>
      <c r="G568" s="35">
        <v>0</v>
      </c>
      <c r="H568" s="17">
        <f t="shared" si="26"/>
        <v>0</v>
      </c>
      <c r="I568" s="35">
        <v>0</v>
      </c>
    </row>
    <row r="569" spans="1:9" ht="19.5" hidden="1" customHeight="1">
      <c r="A569" s="20">
        <v>2080150</v>
      </c>
      <c r="B569" s="21" t="s">
        <v>128</v>
      </c>
      <c r="C569" s="35">
        <v>0</v>
      </c>
      <c r="D569" s="17">
        <f t="shared" si="24"/>
        <v>0</v>
      </c>
      <c r="E569" s="35">
        <v>0</v>
      </c>
      <c r="F569" s="17">
        <f t="shared" si="25"/>
        <v>0</v>
      </c>
      <c r="G569" s="35"/>
      <c r="H569" s="17">
        <f t="shared" si="26"/>
        <v>0</v>
      </c>
      <c r="I569" s="35"/>
    </row>
    <row r="570" spans="1:9" ht="39" customHeight="1">
      <c r="A570" s="20">
        <v>2080199</v>
      </c>
      <c r="B570" s="21" t="s">
        <v>494</v>
      </c>
      <c r="C570" s="35">
        <v>345</v>
      </c>
      <c r="D570" s="17">
        <f t="shared" si="24"/>
        <v>0</v>
      </c>
      <c r="E570" s="35">
        <v>345</v>
      </c>
      <c r="F570" s="17">
        <f t="shared" si="25"/>
        <v>602</v>
      </c>
      <c r="G570" s="35">
        <v>947</v>
      </c>
      <c r="H570" s="17">
        <f t="shared" si="26"/>
        <v>0</v>
      </c>
      <c r="I570" s="35">
        <v>947</v>
      </c>
    </row>
    <row r="571" spans="1:9" ht="20.25" customHeight="1">
      <c r="A571" s="23">
        <v>20802</v>
      </c>
      <c r="B571" s="23" t="s">
        <v>495</v>
      </c>
      <c r="C571" s="34">
        <f>SUM(C572:C578)</f>
        <v>984</v>
      </c>
      <c r="D571" s="11">
        <f t="shared" si="24"/>
        <v>0</v>
      </c>
      <c r="E571" s="34">
        <f>SUM(E572:E578)</f>
        <v>984</v>
      </c>
      <c r="F571" s="11">
        <f t="shared" si="25"/>
        <v>-154</v>
      </c>
      <c r="G571" s="34">
        <f>SUM(G572:G578)</f>
        <v>830</v>
      </c>
      <c r="H571" s="11">
        <f t="shared" si="26"/>
        <v>0</v>
      </c>
      <c r="I571" s="34">
        <f>SUM(I572:I578)</f>
        <v>830</v>
      </c>
    </row>
    <row r="572" spans="1:9" ht="20.25" customHeight="1">
      <c r="A572" s="20">
        <v>2080201</v>
      </c>
      <c r="B572" s="21" t="s">
        <v>119</v>
      </c>
      <c r="C572" s="35">
        <v>294</v>
      </c>
      <c r="D572" s="17">
        <f t="shared" si="24"/>
        <v>0</v>
      </c>
      <c r="E572" s="35">
        <v>294</v>
      </c>
      <c r="F572" s="17">
        <f t="shared" si="25"/>
        <v>54</v>
      </c>
      <c r="G572" s="35">
        <v>348</v>
      </c>
      <c r="H572" s="17">
        <f t="shared" si="26"/>
        <v>0</v>
      </c>
      <c r="I572" s="35">
        <v>348</v>
      </c>
    </row>
    <row r="573" spans="1:9" ht="20.25" customHeight="1">
      <c r="A573" s="20">
        <v>2080202</v>
      </c>
      <c r="B573" s="21" t="s">
        <v>120</v>
      </c>
      <c r="C573" s="35">
        <v>11</v>
      </c>
      <c r="D573" s="17">
        <f t="shared" si="24"/>
        <v>0</v>
      </c>
      <c r="E573" s="35">
        <v>11</v>
      </c>
      <c r="F573" s="17">
        <f t="shared" si="25"/>
        <v>4</v>
      </c>
      <c r="G573" s="35">
        <v>15</v>
      </c>
      <c r="H573" s="17">
        <f t="shared" si="26"/>
        <v>0</v>
      </c>
      <c r="I573" s="35">
        <v>15</v>
      </c>
    </row>
    <row r="574" spans="1:9" ht="20.25" customHeight="1">
      <c r="A574" s="20">
        <v>2080203</v>
      </c>
      <c r="B574" s="21" t="s">
        <v>121</v>
      </c>
      <c r="C574" s="35">
        <v>121</v>
      </c>
      <c r="D574" s="17">
        <f t="shared" si="24"/>
        <v>0</v>
      </c>
      <c r="E574" s="35">
        <v>121</v>
      </c>
      <c r="F574" s="17">
        <f t="shared" si="25"/>
        <v>5</v>
      </c>
      <c r="G574" s="35">
        <v>126</v>
      </c>
      <c r="H574" s="17">
        <f t="shared" si="26"/>
        <v>0</v>
      </c>
      <c r="I574" s="35">
        <v>126</v>
      </c>
    </row>
    <row r="575" spans="1:9" ht="20.25" customHeight="1">
      <c r="A575" s="20">
        <v>2080206</v>
      </c>
      <c r="B575" s="21" t="s">
        <v>496</v>
      </c>
      <c r="C575" s="35">
        <v>28</v>
      </c>
      <c r="D575" s="17">
        <f t="shared" si="24"/>
        <v>0</v>
      </c>
      <c r="E575" s="35">
        <v>28</v>
      </c>
      <c r="F575" s="17">
        <f t="shared" si="25"/>
        <v>-14</v>
      </c>
      <c r="G575" s="35">
        <v>14</v>
      </c>
      <c r="H575" s="17">
        <f t="shared" si="26"/>
        <v>0</v>
      </c>
      <c r="I575" s="35">
        <v>14</v>
      </c>
    </row>
    <row r="576" spans="1:9" ht="20.25" customHeight="1">
      <c r="A576" s="20">
        <v>2080207</v>
      </c>
      <c r="B576" s="21" t="s">
        <v>497</v>
      </c>
      <c r="C576" s="35">
        <v>8</v>
      </c>
      <c r="D576" s="17">
        <f t="shared" si="24"/>
        <v>0</v>
      </c>
      <c r="E576" s="35">
        <v>8</v>
      </c>
      <c r="F576" s="17">
        <f t="shared" si="25"/>
        <v>1</v>
      </c>
      <c r="G576" s="35">
        <v>9</v>
      </c>
      <c r="H576" s="17">
        <f t="shared" si="26"/>
        <v>0</v>
      </c>
      <c r="I576" s="35">
        <v>9</v>
      </c>
    </row>
    <row r="577" spans="1:9" ht="20.25" customHeight="1">
      <c r="A577" s="20">
        <v>2080208</v>
      </c>
      <c r="B577" s="21" t="s">
        <v>498</v>
      </c>
      <c r="C577" s="35">
        <v>51</v>
      </c>
      <c r="D577" s="17">
        <f t="shared" si="24"/>
        <v>0</v>
      </c>
      <c r="E577" s="35">
        <v>51</v>
      </c>
      <c r="F577" s="17">
        <f t="shared" si="25"/>
        <v>1</v>
      </c>
      <c r="G577" s="35">
        <v>52</v>
      </c>
      <c r="H577" s="17">
        <f t="shared" si="26"/>
        <v>0</v>
      </c>
      <c r="I577" s="35">
        <v>52</v>
      </c>
    </row>
    <row r="578" spans="1:9" ht="20.25" customHeight="1">
      <c r="A578" s="20">
        <v>2080299</v>
      </c>
      <c r="B578" s="21" t="s">
        <v>499</v>
      </c>
      <c r="C578" s="35">
        <v>471</v>
      </c>
      <c r="D578" s="17">
        <f t="shared" si="24"/>
        <v>0</v>
      </c>
      <c r="E578" s="35">
        <v>471</v>
      </c>
      <c r="F578" s="17">
        <f t="shared" si="25"/>
        <v>-205</v>
      </c>
      <c r="G578" s="35">
        <v>266</v>
      </c>
      <c r="H578" s="17">
        <f t="shared" si="26"/>
        <v>0</v>
      </c>
      <c r="I578" s="35">
        <v>266</v>
      </c>
    </row>
    <row r="579" spans="1:9" ht="20.25" hidden="1" customHeight="1">
      <c r="A579" s="20">
        <v>20804</v>
      </c>
      <c r="B579" s="23" t="s">
        <v>500</v>
      </c>
      <c r="C579" s="34">
        <f>C580</f>
        <v>0</v>
      </c>
      <c r="D579" s="11">
        <f t="shared" si="24"/>
        <v>0</v>
      </c>
      <c r="E579" s="34">
        <f>E580</f>
        <v>0</v>
      </c>
      <c r="F579" s="11">
        <f t="shared" si="25"/>
        <v>0</v>
      </c>
      <c r="G579" s="34">
        <f>G580</f>
        <v>0</v>
      </c>
      <c r="H579" s="11">
        <f t="shared" si="26"/>
        <v>0</v>
      </c>
      <c r="I579" s="34">
        <f>I580</f>
        <v>0</v>
      </c>
    </row>
    <row r="580" spans="1:9" ht="20.25" hidden="1" customHeight="1">
      <c r="A580" s="20">
        <v>2080402</v>
      </c>
      <c r="B580" s="21" t="s">
        <v>501</v>
      </c>
      <c r="C580" s="35"/>
      <c r="D580" s="17">
        <f t="shared" si="24"/>
        <v>0</v>
      </c>
      <c r="E580" s="35"/>
      <c r="F580" s="17">
        <f t="shared" si="25"/>
        <v>0</v>
      </c>
      <c r="G580" s="35"/>
      <c r="H580" s="17">
        <f t="shared" si="26"/>
        <v>0</v>
      </c>
      <c r="I580" s="35"/>
    </row>
    <row r="581" spans="1:9" ht="20.25" customHeight="1">
      <c r="A581" s="23">
        <v>20805</v>
      </c>
      <c r="B581" s="23" t="s">
        <v>502</v>
      </c>
      <c r="C581" s="34">
        <f>C582+C583+C586+C587+C592+C597+C599+C598</f>
        <v>36793</v>
      </c>
      <c r="D581" s="11">
        <f t="shared" si="24"/>
        <v>0</v>
      </c>
      <c r="E581" s="34">
        <f>E582+E583+E586+E587+E592+E597+E599+E598</f>
        <v>36793</v>
      </c>
      <c r="F581" s="11">
        <f t="shared" si="25"/>
        <v>1678</v>
      </c>
      <c r="G581" s="34">
        <f>G582+G583+G586+G587+G592+G597+G599+G598</f>
        <v>38471</v>
      </c>
      <c r="H581" s="11">
        <f t="shared" si="26"/>
        <v>0</v>
      </c>
      <c r="I581" s="34">
        <f>I582+I583+I586+I587+I592+I597+I599+I598</f>
        <v>38471</v>
      </c>
    </row>
    <row r="582" spans="1:9" ht="20.25" customHeight="1">
      <c r="A582" s="20">
        <v>2080501</v>
      </c>
      <c r="B582" s="21" t="s">
        <v>503</v>
      </c>
      <c r="C582" s="35">
        <v>4332</v>
      </c>
      <c r="D582" s="17">
        <f t="shared" si="24"/>
        <v>0</v>
      </c>
      <c r="E582" s="35">
        <v>4332</v>
      </c>
      <c r="F582" s="17">
        <f t="shared" si="25"/>
        <v>1225</v>
      </c>
      <c r="G582" s="35">
        <v>5557</v>
      </c>
      <c r="H582" s="17">
        <f t="shared" si="26"/>
        <v>0</v>
      </c>
      <c r="I582" s="35">
        <v>5557</v>
      </c>
    </row>
    <row r="583" spans="1:9" ht="20.25" customHeight="1">
      <c r="A583" s="20">
        <v>2080502</v>
      </c>
      <c r="B583" s="21" t="s">
        <v>504</v>
      </c>
      <c r="C583" s="35">
        <v>3504</v>
      </c>
      <c r="D583" s="17">
        <f t="shared" si="24"/>
        <v>0</v>
      </c>
      <c r="E583" s="35">
        <v>3504</v>
      </c>
      <c r="F583" s="17">
        <f t="shared" si="25"/>
        <v>36</v>
      </c>
      <c r="G583" s="35">
        <v>3540</v>
      </c>
      <c r="H583" s="17">
        <f t="shared" si="26"/>
        <v>0</v>
      </c>
      <c r="I583" s="35">
        <v>3540</v>
      </c>
    </row>
    <row r="584" spans="1:9" ht="20.25" hidden="1" customHeight="1">
      <c r="A584" s="20">
        <v>208050201</v>
      </c>
      <c r="B584" s="21" t="s">
        <v>505</v>
      </c>
      <c r="C584" s="35">
        <v>0</v>
      </c>
      <c r="D584" s="17">
        <f t="shared" ref="D584:D647" si="27">E584-C584</f>
        <v>0</v>
      </c>
      <c r="E584" s="35">
        <v>0</v>
      </c>
      <c r="F584" s="17">
        <f t="shared" ref="F584:F647" si="28">G584-E584</f>
        <v>0</v>
      </c>
      <c r="G584" s="35"/>
      <c r="H584" s="17">
        <f t="shared" ref="H584:H647" si="29">I584-G584</f>
        <v>0</v>
      </c>
      <c r="I584" s="35"/>
    </row>
    <row r="585" spans="1:9" ht="20.25" hidden="1" customHeight="1">
      <c r="A585" s="20">
        <v>208050202</v>
      </c>
      <c r="B585" s="21" t="s">
        <v>506</v>
      </c>
      <c r="C585" s="35">
        <v>0</v>
      </c>
      <c r="D585" s="17">
        <f t="shared" si="27"/>
        <v>0</v>
      </c>
      <c r="E585" s="35">
        <v>0</v>
      </c>
      <c r="F585" s="17">
        <f t="shared" si="28"/>
        <v>0</v>
      </c>
      <c r="G585" s="35"/>
      <c r="H585" s="17">
        <f t="shared" si="29"/>
        <v>0</v>
      </c>
      <c r="I585" s="35"/>
    </row>
    <row r="586" spans="1:9" ht="20.25" customHeight="1">
      <c r="A586" s="20">
        <v>2080503</v>
      </c>
      <c r="B586" s="21" t="s">
        <v>507</v>
      </c>
      <c r="C586" s="35">
        <v>600</v>
      </c>
      <c r="D586" s="17">
        <f t="shared" si="27"/>
        <v>0</v>
      </c>
      <c r="E586" s="35">
        <v>600</v>
      </c>
      <c r="F586" s="17">
        <f t="shared" si="28"/>
        <v>142</v>
      </c>
      <c r="G586" s="35">
        <v>742</v>
      </c>
      <c r="H586" s="17">
        <f t="shared" si="29"/>
        <v>0</v>
      </c>
      <c r="I586" s="35">
        <v>742</v>
      </c>
    </row>
    <row r="587" spans="1:9" ht="39.75" customHeight="1">
      <c r="A587" s="20">
        <v>2080505</v>
      </c>
      <c r="B587" s="21" t="s">
        <v>508</v>
      </c>
      <c r="C587" s="35">
        <v>12963</v>
      </c>
      <c r="D587" s="17">
        <f t="shared" si="27"/>
        <v>0</v>
      </c>
      <c r="E587" s="35">
        <v>12963</v>
      </c>
      <c r="F587" s="17">
        <f t="shared" si="28"/>
        <v>-5378</v>
      </c>
      <c r="G587" s="35">
        <v>7585</v>
      </c>
      <c r="H587" s="17">
        <f t="shared" si="29"/>
        <v>0</v>
      </c>
      <c r="I587" s="35">
        <v>7585</v>
      </c>
    </row>
    <row r="588" spans="1:9" ht="30.75" hidden="1" customHeight="1">
      <c r="A588" s="20">
        <v>208050501</v>
      </c>
      <c r="B588" s="21" t="s">
        <v>509</v>
      </c>
      <c r="C588" s="35">
        <v>0</v>
      </c>
      <c r="D588" s="17">
        <f t="shared" si="27"/>
        <v>0</v>
      </c>
      <c r="E588" s="35">
        <v>0</v>
      </c>
      <c r="F588" s="17">
        <f t="shared" si="28"/>
        <v>0</v>
      </c>
      <c r="G588" s="35"/>
      <c r="H588" s="17">
        <f t="shared" si="29"/>
        <v>0</v>
      </c>
      <c r="I588" s="35"/>
    </row>
    <row r="589" spans="1:9" ht="35.25" hidden="1" customHeight="1">
      <c r="A589" s="20">
        <v>208050502</v>
      </c>
      <c r="B589" s="21" t="s">
        <v>510</v>
      </c>
      <c r="C589" s="35">
        <v>0</v>
      </c>
      <c r="D589" s="17">
        <f t="shared" si="27"/>
        <v>0</v>
      </c>
      <c r="E589" s="35">
        <v>0</v>
      </c>
      <c r="F589" s="17">
        <f t="shared" si="28"/>
        <v>0</v>
      </c>
      <c r="G589" s="35"/>
      <c r="H589" s="17">
        <f t="shared" si="29"/>
        <v>0</v>
      </c>
      <c r="I589" s="35"/>
    </row>
    <row r="590" spans="1:9" ht="36.75" hidden="1" customHeight="1">
      <c r="A590" s="20">
        <v>20805050201</v>
      </c>
      <c r="B590" s="21" t="s">
        <v>511</v>
      </c>
      <c r="C590" s="35">
        <v>0</v>
      </c>
      <c r="D590" s="17">
        <f t="shared" si="27"/>
        <v>0</v>
      </c>
      <c r="E590" s="35">
        <v>0</v>
      </c>
      <c r="F590" s="17">
        <f t="shared" si="28"/>
        <v>0</v>
      </c>
      <c r="G590" s="35"/>
      <c r="H590" s="17">
        <f t="shared" si="29"/>
        <v>0</v>
      </c>
      <c r="I590" s="35"/>
    </row>
    <row r="591" spans="1:9" ht="36" hidden="1" customHeight="1">
      <c r="A591" s="20">
        <v>20805050202</v>
      </c>
      <c r="B591" s="21" t="s">
        <v>512</v>
      </c>
      <c r="C591" s="35">
        <v>0</v>
      </c>
      <c r="D591" s="17">
        <f t="shared" si="27"/>
        <v>0</v>
      </c>
      <c r="E591" s="35">
        <v>0</v>
      </c>
      <c r="F591" s="17">
        <f t="shared" si="28"/>
        <v>0</v>
      </c>
      <c r="G591" s="35"/>
      <c r="H591" s="17">
        <f t="shared" si="29"/>
        <v>0</v>
      </c>
      <c r="I591" s="35"/>
    </row>
    <row r="592" spans="1:9" ht="29.25" customHeight="1">
      <c r="A592" s="20">
        <v>2080506</v>
      </c>
      <c r="B592" s="21" t="s">
        <v>513</v>
      </c>
      <c r="C592" s="35">
        <v>6359</v>
      </c>
      <c r="D592" s="17">
        <f t="shared" si="27"/>
        <v>0</v>
      </c>
      <c r="E592" s="35">
        <v>6359</v>
      </c>
      <c r="F592" s="17">
        <f t="shared" si="28"/>
        <v>8129</v>
      </c>
      <c r="G592" s="35">
        <v>14488</v>
      </c>
      <c r="H592" s="17">
        <f t="shared" si="29"/>
        <v>0</v>
      </c>
      <c r="I592" s="35">
        <v>14488</v>
      </c>
    </row>
    <row r="593" spans="1:9" ht="20.25" hidden="1" customHeight="1">
      <c r="A593" s="20">
        <v>208050601</v>
      </c>
      <c r="B593" s="21" t="s">
        <v>514</v>
      </c>
      <c r="C593" s="35">
        <v>0</v>
      </c>
      <c r="D593" s="17">
        <f t="shared" si="27"/>
        <v>0</v>
      </c>
      <c r="E593" s="35">
        <v>0</v>
      </c>
      <c r="F593" s="17">
        <f t="shared" si="28"/>
        <v>0</v>
      </c>
      <c r="G593" s="35"/>
      <c r="H593" s="17">
        <f t="shared" si="29"/>
        <v>0</v>
      </c>
      <c r="I593" s="35"/>
    </row>
    <row r="594" spans="1:9" ht="20.25" hidden="1" customHeight="1">
      <c r="A594" s="20">
        <v>208050602</v>
      </c>
      <c r="B594" s="21" t="s">
        <v>515</v>
      </c>
      <c r="C594" s="35">
        <v>0</v>
      </c>
      <c r="D594" s="17">
        <f t="shared" si="27"/>
        <v>0</v>
      </c>
      <c r="E594" s="35">
        <v>0</v>
      </c>
      <c r="F594" s="17">
        <f t="shared" si="28"/>
        <v>0</v>
      </c>
      <c r="G594" s="35"/>
      <c r="H594" s="17">
        <f t="shared" si="29"/>
        <v>0</v>
      </c>
      <c r="I594" s="35"/>
    </row>
    <row r="595" spans="1:9" ht="27.75" hidden="1" customHeight="1">
      <c r="A595" s="20">
        <v>20805060201</v>
      </c>
      <c r="B595" s="21" t="s">
        <v>516</v>
      </c>
      <c r="C595" s="35">
        <v>0</v>
      </c>
      <c r="D595" s="17">
        <f t="shared" si="27"/>
        <v>0</v>
      </c>
      <c r="E595" s="35">
        <v>0</v>
      </c>
      <c r="F595" s="17">
        <f t="shared" si="28"/>
        <v>0</v>
      </c>
      <c r="G595" s="35"/>
      <c r="H595" s="17">
        <f t="shared" si="29"/>
        <v>0</v>
      </c>
      <c r="I595" s="35"/>
    </row>
    <row r="596" spans="1:9" ht="30.75" hidden="1" customHeight="1">
      <c r="A596" s="20">
        <v>20805060202</v>
      </c>
      <c r="B596" s="21" t="s">
        <v>517</v>
      </c>
      <c r="C596" s="35">
        <v>0</v>
      </c>
      <c r="D596" s="17">
        <f t="shared" si="27"/>
        <v>0</v>
      </c>
      <c r="E596" s="35">
        <v>0</v>
      </c>
      <c r="F596" s="17">
        <f t="shared" si="28"/>
        <v>0</v>
      </c>
      <c r="G596" s="35"/>
      <c r="H596" s="17">
        <f t="shared" si="29"/>
        <v>0</v>
      </c>
      <c r="I596" s="35"/>
    </row>
    <row r="597" spans="1:9" ht="36" customHeight="1">
      <c r="A597" s="20">
        <v>2080507</v>
      </c>
      <c r="B597" s="21" t="s">
        <v>518</v>
      </c>
      <c r="C597" s="35">
        <v>9000</v>
      </c>
      <c r="D597" s="17">
        <f t="shared" si="27"/>
        <v>0</v>
      </c>
      <c r="E597" s="35">
        <v>9000</v>
      </c>
      <c r="F597" s="17">
        <f t="shared" si="28"/>
        <v>-2500</v>
      </c>
      <c r="G597" s="35">
        <v>6500</v>
      </c>
      <c r="H597" s="17">
        <f t="shared" si="29"/>
        <v>0</v>
      </c>
      <c r="I597" s="35">
        <v>6500</v>
      </c>
    </row>
    <row r="598" spans="1:9" ht="20.25" hidden="1" customHeight="1">
      <c r="A598" s="20">
        <v>2080508</v>
      </c>
      <c r="B598" s="21" t="s">
        <v>519</v>
      </c>
      <c r="C598" s="35">
        <v>0</v>
      </c>
      <c r="D598" s="17">
        <f t="shared" si="27"/>
        <v>0</v>
      </c>
      <c r="E598" s="35">
        <v>0</v>
      </c>
      <c r="F598" s="17">
        <f t="shared" si="28"/>
        <v>0</v>
      </c>
      <c r="G598" s="35"/>
      <c r="H598" s="17">
        <f t="shared" si="29"/>
        <v>0</v>
      </c>
      <c r="I598" s="35"/>
    </row>
    <row r="599" spans="1:9" ht="20.25" customHeight="1">
      <c r="A599" s="20">
        <v>2080599</v>
      </c>
      <c r="B599" s="21" t="s">
        <v>520</v>
      </c>
      <c r="C599" s="35">
        <v>35</v>
      </c>
      <c r="D599" s="17">
        <f t="shared" si="27"/>
        <v>0</v>
      </c>
      <c r="E599" s="35">
        <v>35</v>
      </c>
      <c r="F599" s="17">
        <f t="shared" si="28"/>
        <v>24</v>
      </c>
      <c r="G599" s="35">
        <v>59</v>
      </c>
      <c r="H599" s="17">
        <f t="shared" si="29"/>
        <v>0</v>
      </c>
      <c r="I599" s="35">
        <v>59</v>
      </c>
    </row>
    <row r="600" spans="1:9" ht="20.25" hidden="1" customHeight="1">
      <c r="A600" s="23">
        <v>20806</v>
      </c>
      <c r="B600" s="23" t="s">
        <v>521</v>
      </c>
      <c r="C600" s="34">
        <f>SUM(C601:C603)</f>
        <v>0</v>
      </c>
      <c r="D600" s="11">
        <f t="shared" si="27"/>
        <v>0</v>
      </c>
      <c r="E600" s="34">
        <f>SUM(E601:E603)</f>
        <v>0</v>
      </c>
      <c r="F600" s="11">
        <f t="shared" si="28"/>
        <v>0</v>
      </c>
      <c r="G600" s="34">
        <f>SUM(G601:G603)</f>
        <v>0</v>
      </c>
      <c r="H600" s="11">
        <f t="shared" si="29"/>
        <v>0</v>
      </c>
      <c r="I600" s="34">
        <f>SUM(I601:I603)</f>
        <v>0</v>
      </c>
    </row>
    <row r="601" spans="1:9" ht="20.25" hidden="1" customHeight="1">
      <c r="A601" s="20">
        <v>2080601</v>
      </c>
      <c r="B601" s="21" t="s">
        <v>522</v>
      </c>
      <c r="C601" s="35"/>
      <c r="D601" s="17">
        <f t="shared" si="27"/>
        <v>0</v>
      </c>
      <c r="E601" s="35"/>
      <c r="F601" s="17">
        <f t="shared" si="28"/>
        <v>0</v>
      </c>
      <c r="G601" s="35"/>
      <c r="H601" s="17">
        <f t="shared" si="29"/>
        <v>0</v>
      </c>
      <c r="I601" s="35"/>
    </row>
    <row r="602" spans="1:9" ht="20.25" hidden="1" customHeight="1">
      <c r="A602" s="20">
        <v>2080602</v>
      </c>
      <c r="B602" s="21" t="s">
        <v>523</v>
      </c>
      <c r="C602" s="35"/>
      <c r="D602" s="17">
        <f t="shared" si="27"/>
        <v>0</v>
      </c>
      <c r="E602" s="35"/>
      <c r="F602" s="17">
        <f t="shared" si="28"/>
        <v>0</v>
      </c>
      <c r="G602" s="35"/>
      <c r="H602" s="17">
        <f t="shared" si="29"/>
        <v>0</v>
      </c>
      <c r="I602" s="35"/>
    </row>
    <row r="603" spans="1:9" ht="20.25" hidden="1" customHeight="1">
      <c r="A603" s="20">
        <v>2080699</v>
      </c>
      <c r="B603" s="21" t="s">
        <v>524</v>
      </c>
      <c r="C603" s="35"/>
      <c r="D603" s="17">
        <f t="shared" si="27"/>
        <v>0</v>
      </c>
      <c r="E603" s="35"/>
      <c r="F603" s="17">
        <f t="shared" si="28"/>
        <v>0</v>
      </c>
      <c r="G603" s="35"/>
      <c r="H603" s="17">
        <f t="shared" si="29"/>
        <v>0</v>
      </c>
      <c r="I603" s="35"/>
    </row>
    <row r="604" spans="1:9" ht="20.25" customHeight="1">
      <c r="A604" s="23">
        <v>20807</v>
      </c>
      <c r="B604" s="23" t="s">
        <v>525</v>
      </c>
      <c r="C604" s="34">
        <f>SUM(C605:C613)</f>
        <v>815</v>
      </c>
      <c r="D604" s="11">
        <f t="shared" si="27"/>
        <v>0</v>
      </c>
      <c r="E604" s="34">
        <f>SUM(E605:E613)</f>
        <v>815</v>
      </c>
      <c r="F604" s="11">
        <f t="shared" si="28"/>
        <v>1027</v>
      </c>
      <c r="G604" s="34">
        <f>SUM(G605:G613)</f>
        <v>1842</v>
      </c>
      <c r="H604" s="11">
        <f t="shared" si="29"/>
        <v>0</v>
      </c>
      <c r="I604" s="34">
        <f>SUM(I605:I613)</f>
        <v>1842</v>
      </c>
    </row>
    <row r="605" spans="1:9" ht="20.25" customHeight="1">
      <c r="A605" s="20">
        <v>2080701</v>
      </c>
      <c r="B605" s="21" t="s">
        <v>526</v>
      </c>
      <c r="C605" s="35">
        <v>0</v>
      </c>
      <c r="D605" s="17">
        <f t="shared" si="27"/>
        <v>0</v>
      </c>
      <c r="E605" s="35"/>
      <c r="F605" s="17">
        <f t="shared" si="28"/>
        <v>99</v>
      </c>
      <c r="G605" s="35">
        <v>99</v>
      </c>
      <c r="H605" s="17">
        <f t="shared" si="29"/>
        <v>0</v>
      </c>
      <c r="I605" s="35">
        <v>99</v>
      </c>
    </row>
    <row r="606" spans="1:9" ht="20.25" hidden="1" customHeight="1">
      <c r="A606" s="20">
        <v>2080702</v>
      </c>
      <c r="B606" s="21" t="s">
        <v>527</v>
      </c>
      <c r="C606" s="35"/>
      <c r="D606" s="17">
        <f t="shared" si="27"/>
        <v>0</v>
      </c>
      <c r="E606" s="35"/>
      <c r="F606" s="17">
        <f t="shared" si="28"/>
        <v>0</v>
      </c>
      <c r="G606" s="35"/>
      <c r="H606" s="17">
        <f t="shared" si="29"/>
        <v>0</v>
      </c>
      <c r="I606" s="35"/>
    </row>
    <row r="607" spans="1:9" ht="20.25" customHeight="1">
      <c r="A607" s="20">
        <v>2080704</v>
      </c>
      <c r="B607" s="21" t="s">
        <v>528</v>
      </c>
      <c r="C607" s="35">
        <v>15</v>
      </c>
      <c r="D607" s="17">
        <f t="shared" si="27"/>
        <v>0</v>
      </c>
      <c r="E607" s="35">
        <v>15</v>
      </c>
      <c r="F607" s="17">
        <f t="shared" si="28"/>
        <v>-15</v>
      </c>
      <c r="G607" s="35">
        <v>0</v>
      </c>
      <c r="H607" s="17">
        <f t="shared" si="29"/>
        <v>0</v>
      </c>
      <c r="I607" s="35">
        <v>0</v>
      </c>
    </row>
    <row r="608" spans="1:9" ht="20.25" hidden="1" customHeight="1">
      <c r="A608" s="20">
        <v>2080705</v>
      </c>
      <c r="B608" s="21" t="s">
        <v>529</v>
      </c>
      <c r="C608" s="35"/>
      <c r="D608" s="17">
        <f t="shared" si="27"/>
        <v>0</v>
      </c>
      <c r="E608" s="35"/>
      <c r="F608" s="17">
        <f t="shared" si="28"/>
        <v>0</v>
      </c>
      <c r="G608" s="35"/>
      <c r="H608" s="17">
        <f t="shared" si="29"/>
        <v>0</v>
      </c>
      <c r="I608" s="35"/>
    </row>
    <row r="609" spans="1:9" ht="20.25" hidden="1" customHeight="1">
      <c r="A609" s="20">
        <v>2080709</v>
      </c>
      <c r="B609" s="21" t="s">
        <v>530</v>
      </c>
      <c r="C609" s="35"/>
      <c r="D609" s="17">
        <f t="shared" si="27"/>
        <v>0</v>
      </c>
      <c r="E609" s="35"/>
      <c r="F609" s="17">
        <f t="shared" si="28"/>
        <v>0</v>
      </c>
      <c r="G609" s="35"/>
      <c r="H609" s="17">
        <f t="shared" si="29"/>
        <v>0</v>
      </c>
      <c r="I609" s="35"/>
    </row>
    <row r="610" spans="1:9" ht="20.25" hidden="1" customHeight="1">
      <c r="A610" s="20">
        <v>2080711</v>
      </c>
      <c r="B610" s="21" t="s">
        <v>531</v>
      </c>
      <c r="C610" s="35"/>
      <c r="D610" s="17">
        <f t="shared" si="27"/>
        <v>0</v>
      </c>
      <c r="E610" s="35"/>
      <c r="F610" s="17">
        <f t="shared" si="28"/>
        <v>0</v>
      </c>
      <c r="G610" s="35"/>
      <c r="H610" s="17">
        <f t="shared" si="29"/>
        <v>0</v>
      </c>
      <c r="I610" s="35"/>
    </row>
    <row r="611" spans="1:9" ht="20.25" hidden="1" customHeight="1">
      <c r="A611" s="20">
        <v>2080712</v>
      </c>
      <c r="B611" s="21" t="s">
        <v>532</v>
      </c>
      <c r="C611" s="35"/>
      <c r="D611" s="17">
        <f t="shared" si="27"/>
        <v>0</v>
      </c>
      <c r="E611" s="35"/>
      <c r="F611" s="17">
        <f t="shared" si="28"/>
        <v>0</v>
      </c>
      <c r="G611" s="35"/>
      <c r="H611" s="17">
        <f t="shared" si="29"/>
        <v>0</v>
      </c>
      <c r="I611" s="35"/>
    </row>
    <row r="612" spans="1:9" ht="20.25" hidden="1" customHeight="1">
      <c r="A612" s="20">
        <v>2080713</v>
      </c>
      <c r="B612" s="21" t="s">
        <v>533</v>
      </c>
      <c r="C612" s="35"/>
      <c r="D612" s="17">
        <f t="shared" si="27"/>
        <v>0</v>
      </c>
      <c r="E612" s="35"/>
      <c r="F612" s="17">
        <f t="shared" si="28"/>
        <v>0</v>
      </c>
      <c r="G612" s="35"/>
      <c r="H612" s="17">
        <f t="shared" si="29"/>
        <v>0</v>
      </c>
      <c r="I612" s="35"/>
    </row>
    <row r="613" spans="1:9" ht="20.25" customHeight="1">
      <c r="A613" s="20">
        <v>2080799</v>
      </c>
      <c r="B613" s="21" t="s">
        <v>534</v>
      </c>
      <c r="C613" s="35">
        <v>800</v>
      </c>
      <c r="D613" s="17">
        <f t="shared" si="27"/>
        <v>0</v>
      </c>
      <c r="E613" s="35">
        <v>800</v>
      </c>
      <c r="F613" s="17">
        <f t="shared" si="28"/>
        <v>943</v>
      </c>
      <c r="G613" s="35">
        <v>1743</v>
      </c>
      <c r="H613" s="17">
        <f t="shared" si="29"/>
        <v>0</v>
      </c>
      <c r="I613" s="35">
        <v>1743</v>
      </c>
    </row>
    <row r="614" spans="1:9" ht="20.25" customHeight="1">
      <c r="A614" s="23">
        <v>20808</v>
      </c>
      <c r="B614" s="23" t="s">
        <v>535</v>
      </c>
      <c r="C614" s="34">
        <f>SUM(C615:C621)</f>
        <v>2477</v>
      </c>
      <c r="D614" s="11">
        <f t="shared" si="27"/>
        <v>0</v>
      </c>
      <c r="E614" s="34">
        <f>SUM(E615:E621)</f>
        <v>2477</v>
      </c>
      <c r="F614" s="11">
        <f t="shared" si="28"/>
        <v>-377</v>
      </c>
      <c r="G614" s="34">
        <f>SUM(G615:G621)</f>
        <v>2100</v>
      </c>
      <c r="H614" s="11">
        <f t="shared" si="29"/>
        <v>0</v>
      </c>
      <c r="I614" s="34">
        <f>SUM(I615:I621)</f>
        <v>2100</v>
      </c>
    </row>
    <row r="615" spans="1:9" ht="20.25" customHeight="1">
      <c r="A615" s="20">
        <v>2080801</v>
      </c>
      <c r="B615" s="21" t="s">
        <v>536</v>
      </c>
      <c r="C615" s="35">
        <v>772</v>
      </c>
      <c r="D615" s="17">
        <f t="shared" si="27"/>
        <v>0</v>
      </c>
      <c r="E615" s="35">
        <v>772</v>
      </c>
      <c r="F615" s="17">
        <f t="shared" si="28"/>
        <v>100</v>
      </c>
      <c r="G615" s="35">
        <v>872</v>
      </c>
      <c r="H615" s="17">
        <f t="shared" si="29"/>
        <v>0</v>
      </c>
      <c r="I615" s="35">
        <v>872</v>
      </c>
    </row>
    <row r="616" spans="1:9" ht="20.25" customHeight="1">
      <c r="A616" s="20">
        <v>2080802</v>
      </c>
      <c r="B616" s="21" t="s">
        <v>537</v>
      </c>
      <c r="C616" s="35">
        <v>34</v>
      </c>
      <c r="D616" s="17">
        <f t="shared" si="27"/>
        <v>0</v>
      </c>
      <c r="E616" s="35">
        <v>34</v>
      </c>
      <c r="F616" s="17">
        <f t="shared" si="28"/>
        <v>0</v>
      </c>
      <c r="G616" s="35">
        <v>34</v>
      </c>
      <c r="H616" s="17">
        <f t="shared" si="29"/>
        <v>0</v>
      </c>
      <c r="I616" s="35">
        <v>34</v>
      </c>
    </row>
    <row r="617" spans="1:9" ht="20.25" customHeight="1">
      <c r="A617" s="20">
        <v>2080803</v>
      </c>
      <c r="B617" s="21" t="s">
        <v>538</v>
      </c>
      <c r="C617" s="35">
        <v>14</v>
      </c>
      <c r="D617" s="17">
        <f t="shared" si="27"/>
        <v>0</v>
      </c>
      <c r="E617" s="35">
        <v>14</v>
      </c>
      <c r="F617" s="17">
        <f t="shared" si="28"/>
        <v>536</v>
      </c>
      <c r="G617" s="35">
        <v>550</v>
      </c>
      <c r="H617" s="17">
        <f t="shared" si="29"/>
        <v>0</v>
      </c>
      <c r="I617" s="35">
        <v>550</v>
      </c>
    </row>
    <row r="618" spans="1:9" ht="20.25" hidden="1" customHeight="1">
      <c r="A618" s="20">
        <v>2080804</v>
      </c>
      <c r="B618" s="21" t="s">
        <v>539</v>
      </c>
      <c r="C618" s="35">
        <v>0</v>
      </c>
      <c r="D618" s="17">
        <f t="shared" si="27"/>
        <v>0</v>
      </c>
      <c r="E618" s="35">
        <v>0</v>
      </c>
      <c r="F618" s="17">
        <f t="shared" si="28"/>
        <v>0</v>
      </c>
      <c r="G618" s="35"/>
      <c r="H618" s="17">
        <f t="shared" si="29"/>
        <v>0</v>
      </c>
      <c r="I618" s="35"/>
    </row>
    <row r="619" spans="1:9" ht="20.25" customHeight="1">
      <c r="A619" s="20">
        <v>2080805</v>
      </c>
      <c r="B619" s="21" t="s">
        <v>540</v>
      </c>
      <c r="C619" s="35">
        <v>241</v>
      </c>
      <c r="D619" s="17">
        <f t="shared" si="27"/>
        <v>0</v>
      </c>
      <c r="E619" s="35">
        <v>241</v>
      </c>
      <c r="F619" s="17">
        <f t="shared" si="28"/>
        <v>-110</v>
      </c>
      <c r="G619" s="35">
        <v>131</v>
      </c>
      <c r="H619" s="17">
        <f t="shared" si="29"/>
        <v>0</v>
      </c>
      <c r="I619" s="35">
        <v>131</v>
      </c>
    </row>
    <row r="620" spans="1:9" ht="20.25" customHeight="1">
      <c r="A620" s="20">
        <v>2080806</v>
      </c>
      <c r="B620" s="21" t="s">
        <v>541</v>
      </c>
      <c r="C620" s="35">
        <v>23</v>
      </c>
      <c r="D620" s="17">
        <f t="shared" si="27"/>
        <v>0</v>
      </c>
      <c r="E620" s="35">
        <v>23</v>
      </c>
      <c r="F620" s="17">
        <f t="shared" si="28"/>
        <v>0</v>
      </c>
      <c r="G620" s="35">
        <v>23</v>
      </c>
      <c r="H620" s="17">
        <f t="shared" si="29"/>
        <v>0</v>
      </c>
      <c r="I620" s="35">
        <v>23</v>
      </c>
    </row>
    <row r="621" spans="1:9" ht="20.25" customHeight="1">
      <c r="A621" s="20">
        <v>2080899</v>
      </c>
      <c r="B621" s="21" t="s">
        <v>542</v>
      </c>
      <c r="C621" s="35">
        <v>1393</v>
      </c>
      <c r="D621" s="17">
        <f t="shared" si="27"/>
        <v>0</v>
      </c>
      <c r="E621" s="35">
        <v>1393</v>
      </c>
      <c r="F621" s="17">
        <f t="shared" si="28"/>
        <v>-903</v>
      </c>
      <c r="G621" s="35">
        <v>490</v>
      </c>
      <c r="H621" s="17">
        <f t="shared" si="29"/>
        <v>0</v>
      </c>
      <c r="I621" s="35">
        <v>490</v>
      </c>
    </row>
    <row r="622" spans="1:9" ht="20.25" customHeight="1">
      <c r="A622" s="23">
        <v>20809</v>
      </c>
      <c r="B622" s="23" t="s">
        <v>543</v>
      </c>
      <c r="C622" s="34">
        <f>SUM(C623:C628)</f>
        <v>324</v>
      </c>
      <c r="D622" s="11">
        <f t="shared" si="27"/>
        <v>0</v>
      </c>
      <c r="E622" s="34">
        <f>SUM(E623:E628)</f>
        <v>324</v>
      </c>
      <c r="F622" s="11">
        <f t="shared" si="28"/>
        <v>47</v>
      </c>
      <c r="G622" s="34">
        <f>SUM(G623:G628)</f>
        <v>371</v>
      </c>
      <c r="H622" s="11">
        <f t="shared" si="29"/>
        <v>0</v>
      </c>
      <c r="I622" s="34">
        <f>SUM(I623:I628)</f>
        <v>371</v>
      </c>
    </row>
    <row r="623" spans="1:9" ht="20.25" customHeight="1">
      <c r="A623" s="20">
        <v>2080901</v>
      </c>
      <c r="B623" s="21" t="s">
        <v>544</v>
      </c>
      <c r="C623" s="35">
        <v>283</v>
      </c>
      <c r="D623" s="17">
        <f t="shared" si="27"/>
        <v>0</v>
      </c>
      <c r="E623" s="35">
        <v>283</v>
      </c>
      <c r="F623" s="17">
        <f t="shared" si="28"/>
        <v>18</v>
      </c>
      <c r="G623" s="35">
        <v>301</v>
      </c>
      <c r="H623" s="17">
        <f t="shared" si="29"/>
        <v>0</v>
      </c>
      <c r="I623" s="35">
        <v>301</v>
      </c>
    </row>
    <row r="624" spans="1:9" ht="20.25" hidden="1" customHeight="1">
      <c r="A624" s="20">
        <v>2080902</v>
      </c>
      <c r="B624" s="21" t="s">
        <v>545</v>
      </c>
      <c r="C624" s="35">
        <v>0</v>
      </c>
      <c r="D624" s="17">
        <f t="shared" si="27"/>
        <v>0</v>
      </c>
      <c r="E624" s="35">
        <v>0</v>
      </c>
      <c r="F624" s="17">
        <f t="shared" si="28"/>
        <v>0</v>
      </c>
      <c r="G624" s="35"/>
      <c r="H624" s="17">
        <f t="shared" si="29"/>
        <v>0</v>
      </c>
      <c r="I624" s="35"/>
    </row>
    <row r="625" spans="1:9" ht="20.25" hidden="1" customHeight="1">
      <c r="A625" s="20">
        <v>2080903</v>
      </c>
      <c r="B625" s="21" t="s">
        <v>546</v>
      </c>
      <c r="C625" s="35">
        <v>0</v>
      </c>
      <c r="D625" s="17">
        <f t="shared" si="27"/>
        <v>0</v>
      </c>
      <c r="E625" s="35">
        <v>0</v>
      </c>
      <c r="F625" s="17">
        <f t="shared" si="28"/>
        <v>0</v>
      </c>
      <c r="G625" s="35"/>
      <c r="H625" s="17">
        <f t="shared" si="29"/>
        <v>0</v>
      </c>
      <c r="I625" s="35"/>
    </row>
    <row r="626" spans="1:9" ht="20.25" customHeight="1">
      <c r="A626" s="20">
        <v>2080904</v>
      </c>
      <c r="B626" s="21" t="s">
        <v>547</v>
      </c>
      <c r="C626" s="35">
        <v>9</v>
      </c>
      <c r="D626" s="17">
        <f t="shared" si="27"/>
        <v>0</v>
      </c>
      <c r="E626" s="35">
        <v>9</v>
      </c>
      <c r="F626" s="17">
        <f t="shared" si="28"/>
        <v>3</v>
      </c>
      <c r="G626" s="35">
        <v>12</v>
      </c>
      <c r="H626" s="17">
        <f t="shared" si="29"/>
        <v>0</v>
      </c>
      <c r="I626" s="35">
        <v>12</v>
      </c>
    </row>
    <row r="627" spans="1:9" ht="20.25" customHeight="1">
      <c r="A627" s="20">
        <v>2080905</v>
      </c>
      <c r="B627" s="21" t="s">
        <v>548</v>
      </c>
      <c r="C627" s="35">
        <v>32</v>
      </c>
      <c r="D627" s="17">
        <f t="shared" si="27"/>
        <v>0</v>
      </c>
      <c r="E627" s="35">
        <v>32</v>
      </c>
      <c r="F627" s="17">
        <f t="shared" si="28"/>
        <v>12</v>
      </c>
      <c r="G627" s="35">
        <v>44</v>
      </c>
      <c r="H627" s="17">
        <f t="shared" si="29"/>
        <v>0</v>
      </c>
      <c r="I627" s="35">
        <v>44</v>
      </c>
    </row>
    <row r="628" spans="1:9" ht="20.25" customHeight="1">
      <c r="A628" s="20">
        <v>2080999</v>
      </c>
      <c r="B628" s="21" t="s">
        <v>549</v>
      </c>
      <c r="C628" s="35">
        <v>0</v>
      </c>
      <c r="D628" s="17">
        <f t="shared" si="27"/>
        <v>0</v>
      </c>
      <c r="E628" s="35">
        <v>0</v>
      </c>
      <c r="F628" s="17">
        <f t="shared" si="28"/>
        <v>14</v>
      </c>
      <c r="G628" s="35">
        <v>14</v>
      </c>
      <c r="H628" s="17">
        <f t="shared" si="29"/>
        <v>0</v>
      </c>
      <c r="I628" s="35">
        <v>14</v>
      </c>
    </row>
    <row r="629" spans="1:9" ht="20.25" customHeight="1">
      <c r="A629" s="23">
        <v>20810</v>
      </c>
      <c r="B629" s="23" t="s">
        <v>550</v>
      </c>
      <c r="C629" s="34">
        <f>SUM(C630:C636)</f>
        <v>2128</v>
      </c>
      <c r="D629" s="11">
        <f t="shared" si="27"/>
        <v>0</v>
      </c>
      <c r="E629" s="34">
        <f>SUM(E630:E636)</f>
        <v>2128</v>
      </c>
      <c r="F629" s="11">
        <f t="shared" si="28"/>
        <v>-262</v>
      </c>
      <c r="G629" s="34">
        <f>SUM(G630:G636)</f>
        <v>1866</v>
      </c>
      <c r="H629" s="11">
        <f t="shared" si="29"/>
        <v>0</v>
      </c>
      <c r="I629" s="34">
        <f>SUM(I630:I636)</f>
        <v>1866</v>
      </c>
    </row>
    <row r="630" spans="1:9" ht="20.25" customHeight="1">
      <c r="A630" s="20">
        <v>2081001</v>
      </c>
      <c r="B630" s="21" t="s">
        <v>551</v>
      </c>
      <c r="C630" s="35">
        <v>55</v>
      </c>
      <c r="D630" s="17">
        <f t="shared" si="27"/>
        <v>0</v>
      </c>
      <c r="E630" s="35">
        <v>55</v>
      </c>
      <c r="F630" s="17">
        <f t="shared" si="28"/>
        <v>9</v>
      </c>
      <c r="G630" s="35">
        <v>64</v>
      </c>
      <c r="H630" s="17">
        <f t="shared" si="29"/>
        <v>0</v>
      </c>
      <c r="I630" s="35">
        <v>64</v>
      </c>
    </row>
    <row r="631" spans="1:9" ht="20.25" customHeight="1">
      <c r="A631" s="20">
        <v>2081002</v>
      </c>
      <c r="B631" s="21" t="s">
        <v>552</v>
      </c>
      <c r="C631" s="35">
        <v>193</v>
      </c>
      <c r="D631" s="17">
        <f t="shared" si="27"/>
        <v>0</v>
      </c>
      <c r="E631" s="35">
        <v>193</v>
      </c>
      <c r="F631" s="17">
        <f t="shared" si="28"/>
        <v>155</v>
      </c>
      <c r="G631" s="35">
        <v>348</v>
      </c>
      <c r="H631" s="17">
        <f t="shared" si="29"/>
        <v>0</v>
      </c>
      <c r="I631" s="35">
        <v>348</v>
      </c>
    </row>
    <row r="632" spans="1:9" ht="20.25" hidden="1" customHeight="1">
      <c r="A632" s="20">
        <v>2081003</v>
      </c>
      <c r="B632" s="21" t="s">
        <v>553</v>
      </c>
      <c r="C632" s="35">
        <v>0</v>
      </c>
      <c r="D632" s="17">
        <f t="shared" si="27"/>
        <v>0</v>
      </c>
      <c r="E632" s="35">
        <v>0</v>
      </c>
      <c r="F632" s="17">
        <f t="shared" si="28"/>
        <v>0</v>
      </c>
      <c r="G632" s="35"/>
      <c r="H632" s="17">
        <f t="shared" si="29"/>
        <v>0</v>
      </c>
      <c r="I632" s="35"/>
    </row>
    <row r="633" spans="1:9" ht="20.25" customHeight="1">
      <c r="A633" s="20">
        <v>2081004</v>
      </c>
      <c r="B633" s="21" t="s">
        <v>554</v>
      </c>
      <c r="C633" s="35">
        <v>1330</v>
      </c>
      <c r="D633" s="17">
        <f t="shared" si="27"/>
        <v>0</v>
      </c>
      <c r="E633" s="35">
        <v>1330</v>
      </c>
      <c r="F633" s="17">
        <f t="shared" si="28"/>
        <v>-220</v>
      </c>
      <c r="G633" s="35">
        <v>1110</v>
      </c>
      <c r="H633" s="17">
        <f t="shared" si="29"/>
        <v>0</v>
      </c>
      <c r="I633" s="35">
        <v>1110</v>
      </c>
    </row>
    <row r="634" spans="1:9" ht="20.25" customHeight="1">
      <c r="A634" s="20">
        <v>2081005</v>
      </c>
      <c r="B634" s="21" t="s">
        <v>555</v>
      </c>
      <c r="C634" s="35">
        <v>259</v>
      </c>
      <c r="D634" s="17">
        <f t="shared" si="27"/>
        <v>0</v>
      </c>
      <c r="E634" s="35">
        <v>259</v>
      </c>
      <c r="F634" s="17">
        <f t="shared" si="28"/>
        <v>-9</v>
      </c>
      <c r="G634" s="35">
        <v>250</v>
      </c>
      <c r="H634" s="17">
        <f t="shared" si="29"/>
        <v>0</v>
      </c>
      <c r="I634" s="35">
        <v>250</v>
      </c>
    </row>
    <row r="635" spans="1:9" ht="20.25" customHeight="1">
      <c r="A635" s="20">
        <v>2081006</v>
      </c>
      <c r="B635" s="21" t="s">
        <v>556</v>
      </c>
      <c r="C635" s="35">
        <v>173</v>
      </c>
      <c r="D635" s="17">
        <f t="shared" si="27"/>
        <v>0</v>
      </c>
      <c r="E635" s="35">
        <v>173</v>
      </c>
      <c r="F635" s="17">
        <f t="shared" si="28"/>
        <v>-145</v>
      </c>
      <c r="G635" s="35">
        <v>28</v>
      </c>
      <c r="H635" s="17">
        <f t="shared" si="29"/>
        <v>0</v>
      </c>
      <c r="I635" s="35">
        <v>28</v>
      </c>
    </row>
    <row r="636" spans="1:9" ht="20.25" customHeight="1">
      <c r="A636" s="20">
        <v>2081099</v>
      </c>
      <c r="B636" s="21" t="s">
        <v>557</v>
      </c>
      <c r="C636" s="35">
        <v>118</v>
      </c>
      <c r="D636" s="17">
        <f t="shared" si="27"/>
        <v>0</v>
      </c>
      <c r="E636" s="35">
        <v>118</v>
      </c>
      <c r="F636" s="17">
        <f t="shared" si="28"/>
        <v>-52</v>
      </c>
      <c r="G636" s="35">
        <v>66</v>
      </c>
      <c r="H636" s="17">
        <f t="shared" si="29"/>
        <v>0</v>
      </c>
      <c r="I636" s="35">
        <v>66</v>
      </c>
    </row>
    <row r="637" spans="1:9" ht="20.25" customHeight="1">
      <c r="A637" s="23">
        <v>20811</v>
      </c>
      <c r="B637" s="23" t="s">
        <v>558</v>
      </c>
      <c r="C637" s="34">
        <f>SUM(C638:C645)</f>
        <v>2619</v>
      </c>
      <c r="D637" s="11">
        <f t="shared" si="27"/>
        <v>0</v>
      </c>
      <c r="E637" s="34">
        <f>SUM(E638:E645)</f>
        <v>2619</v>
      </c>
      <c r="F637" s="11">
        <f t="shared" si="28"/>
        <v>-630</v>
      </c>
      <c r="G637" s="34">
        <f>SUM(G638:G645)</f>
        <v>1989</v>
      </c>
      <c r="H637" s="11">
        <f t="shared" si="29"/>
        <v>0</v>
      </c>
      <c r="I637" s="34">
        <f>SUM(I638:I645)</f>
        <v>1989</v>
      </c>
    </row>
    <row r="638" spans="1:9" ht="20.25" customHeight="1">
      <c r="A638" s="20">
        <v>2081101</v>
      </c>
      <c r="B638" s="21" t="s">
        <v>119</v>
      </c>
      <c r="C638" s="35">
        <v>119</v>
      </c>
      <c r="D638" s="17">
        <f t="shared" si="27"/>
        <v>0</v>
      </c>
      <c r="E638" s="35">
        <v>119</v>
      </c>
      <c r="F638" s="17">
        <f t="shared" si="28"/>
        <v>16</v>
      </c>
      <c r="G638" s="35">
        <v>135</v>
      </c>
      <c r="H638" s="17">
        <f t="shared" si="29"/>
        <v>0</v>
      </c>
      <c r="I638" s="35">
        <v>135</v>
      </c>
    </row>
    <row r="639" spans="1:9" ht="20.25" customHeight="1">
      <c r="A639" s="20">
        <v>2081102</v>
      </c>
      <c r="B639" s="21" t="s">
        <v>120</v>
      </c>
      <c r="C639" s="35">
        <v>17</v>
      </c>
      <c r="D639" s="17">
        <f t="shared" si="27"/>
        <v>0</v>
      </c>
      <c r="E639" s="35">
        <v>17</v>
      </c>
      <c r="F639" s="17">
        <f t="shared" si="28"/>
        <v>15</v>
      </c>
      <c r="G639" s="35">
        <v>32</v>
      </c>
      <c r="H639" s="17">
        <f t="shared" si="29"/>
        <v>0</v>
      </c>
      <c r="I639" s="35">
        <v>32</v>
      </c>
    </row>
    <row r="640" spans="1:9" ht="20.25" customHeight="1">
      <c r="A640" s="20">
        <v>2081103</v>
      </c>
      <c r="B640" s="21" t="s">
        <v>121</v>
      </c>
      <c r="C640" s="35">
        <v>178</v>
      </c>
      <c r="D640" s="17">
        <f t="shared" si="27"/>
        <v>0</v>
      </c>
      <c r="E640" s="35">
        <v>178</v>
      </c>
      <c r="F640" s="17">
        <f t="shared" si="28"/>
        <v>-5</v>
      </c>
      <c r="G640" s="35">
        <v>173</v>
      </c>
      <c r="H640" s="17">
        <f t="shared" si="29"/>
        <v>0</v>
      </c>
      <c r="I640" s="35">
        <v>173</v>
      </c>
    </row>
    <row r="641" spans="1:9" ht="20.25" customHeight="1">
      <c r="A641" s="20">
        <v>2081104</v>
      </c>
      <c r="B641" s="21" t="s">
        <v>559</v>
      </c>
      <c r="C641" s="35">
        <v>95</v>
      </c>
      <c r="D641" s="17">
        <f t="shared" si="27"/>
        <v>0</v>
      </c>
      <c r="E641" s="35">
        <v>95</v>
      </c>
      <c r="F641" s="17">
        <f t="shared" si="28"/>
        <v>-48</v>
      </c>
      <c r="G641" s="35">
        <v>47</v>
      </c>
      <c r="H641" s="17">
        <f t="shared" si="29"/>
        <v>0</v>
      </c>
      <c r="I641" s="35">
        <v>47</v>
      </c>
    </row>
    <row r="642" spans="1:9" ht="20.25" customHeight="1">
      <c r="A642" s="20">
        <v>2081105</v>
      </c>
      <c r="B642" s="21" t="s">
        <v>560</v>
      </c>
      <c r="C642" s="35">
        <v>633</v>
      </c>
      <c r="D642" s="17">
        <f t="shared" si="27"/>
        <v>0</v>
      </c>
      <c r="E642" s="35">
        <v>633</v>
      </c>
      <c r="F642" s="17">
        <f t="shared" si="28"/>
        <v>-449</v>
      </c>
      <c r="G642" s="35">
        <v>184</v>
      </c>
      <c r="H642" s="17">
        <f t="shared" si="29"/>
        <v>0</v>
      </c>
      <c r="I642" s="35">
        <v>184</v>
      </c>
    </row>
    <row r="643" spans="1:9" ht="20.25" hidden="1" customHeight="1">
      <c r="A643" s="20">
        <v>2081106</v>
      </c>
      <c r="B643" s="21" t="s">
        <v>561</v>
      </c>
      <c r="C643" s="35">
        <v>0</v>
      </c>
      <c r="D643" s="17">
        <f t="shared" si="27"/>
        <v>0</v>
      </c>
      <c r="E643" s="35">
        <v>0</v>
      </c>
      <c r="F643" s="17">
        <f t="shared" si="28"/>
        <v>0</v>
      </c>
      <c r="G643" s="35">
        <v>0</v>
      </c>
      <c r="H643" s="17">
        <f t="shared" si="29"/>
        <v>0</v>
      </c>
      <c r="I643" s="35">
        <v>0</v>
      </c>
    </row>
    <row r="644" spans="1:9" ht="20.25" customHeight="1">
      <c r="A644" s="20">
        <v>2081107</v>
      </c>
      <c r="B644" s="21" t="s">
        <v>562</v>
      </c>
      <c r="C644" s="35">
        <v>1263</v>
      </c>
      <c r="D644" s="17">
        <f t="shared" si="27"/>
        <v>0</v>
      </c>
      <c r="E644" s="35">
        <v>1263</v>
      </c>
      <c r="F644" s="17">
        <f t="shared" si="28"/>
        <v>-28</v>
      </c>
      <c r="G644" s="35">
        <v>1235</v>
      </c>
      <c r="H644" s="17">
        <f t="shared" si="29"/>
        <v>0</v>
      </c>
      <c r="I644" s="35">
        <v>1235</v>
      </c>
    </row>
    <row r="645" spans="1:9" ht="20.25" customHeight="1">
      <c r="A645" s="20">
        <v>2081199</v>
      </c>
      <c r="B645" s="21" t="s">
        <v>563</v>
      </c>
      <c r="C645" s="35">
        <v>314</v>
      </c>
      <c r="D645" s="17">
        <f t="shared" si="27"/>
        <v>0</v>
      </c>
      <c r="E645" s="35">
        <v>314</v>
      </c>
      <c r="F645" s="17">
        <f t="shared" si="28"/>
        <v>-131</v>
      </c>
      <c r="G645" s="35">
        <v>183</v>
      </c>
      <c r="H645" s="17">
        <f t="shared" si="29"/>
        <v>0</v>
      </c>
      <c r="I645" s="35">
        <v>183</v>
      </c>
    </row>
    <row r="646" spans="1:9" ht="20.25" customHeight="1">
      <c r="A646" s="23">
        <v>20816</v>
      </c>
      <c r="B646" s="23" t="s">
        <v>564</v>
      </c>
      <c r="C646" s="34">
        <f>SUM(C647:C650)</f>
        <v>179</v>
      </c>
      <c r="D646" s="11">
        <f t="shared" si="27"/>
        <v>0</v>
      </c>
      <c r="E646" s="34">
        <f>SUM(E647:E650)</f>
        <v>179</v>
      </c>
      <c r="F646" s="11">
        <f t="shared" si="28"/>
        <v>-18</v>
      </c>
      <c r="G646" s="34">
        <f>SUM(G647:G650)</f>
        <v>161</v>
      </c>
      <c r="H646" s="11">
        <f t="shared" si="29"/>
        <v>0</v>
      </c>
      <c r="I646" s="34">
        <f>SUM(I647:I650)</f>
        <v>161</v>
      </c>
    </row>
    <row r="647" spans="1:9" ht="20.25" customHeight="1">
      <c r="A647" s="20">
        <v>2081601</v>
      </c>
      <c r="B647" s="21" t="s">
        <v>119</v>
      </c>
      <c r="C647" s="35">
        <v>108</v>
      </c>
      <c r="D647" s="17">
        <f t="shared" si="27"/>
        <v>0</v>
      </c>
      <c r="E647" s="35">
        <v>108</v>
      </c>
      <c r="F647" s="17">
        <f t="shared" si="28"/>
        <v>0</v>
      </c>
      <c r="G647" s="35">
        <v>108</v>
      </c>
      <c r="H647" s="17">
        <f t="shared" si="29"/>
        <v>0</v>
      </c>
      <c r="I647" s="35">
        <v>108</v>
      </c>
    </row>
    <row r="648" spans="1:9" ht="20.25" customHeight="1">
      <c r="A648" s="20">
        <v>2081602</v>
      </c>
      <c r="B648" s="21" t="s">
        <v>120</v>
      </c>
      <c r="C648" s="35">
        <v>4</v>
      </c>
      <c r="D648" s="17">
        <f t="shared" ref="D648:D711" si="30">E648-C648</f>
        <v>0</v>
      </c>
      <c r="E648" s="35">
        <v>4</v>
      </c>
      <c r="F648" s="17">
        <f t="shared" ref="F648:F711" si="31">G648-E648</f>
        <v>0</v>
      </c>
      <c r="G648" s="35">
        <v>4</v>
      </c>
      <c r="H648" s="17">
        <f t="shared" ref="H648:H711" si="32">I648-G648</f>
        <v>0</v>
      </c>
      <c r="I648" s="35">
        <v>4</v>
      </c>
    </row>
    <row r="649" spans="1:9" ht="20.25" hidden="1" customHeight="1">
      <c r="A649" s="20">
        <v>2081603</v>
      </c>
      <c r="B649" s="21" t="s">
        <v>121</v>
      </c>
      <c r="C649" s="35">
        <v>0</v>
      </c>
      <c r="D649" s="17">
        <f t="shared" si="30"/>
        <v>0</v>
      </c>
      <c r="E649" s="35">
        <v>0</v>
      </c>
      <c r="F649" s="17">
        <f t="shared" si="31"/>
        <v>0</v>
      </c>
      <c r="G649" s="35"/>
      <c r="H649" s="17">
        <f t="shared" si="32"/>
        <v>0</v>
      </c>
      <c r="I649" s="35"/>
    </row>
    <row r="650" spans="1:9" ht="20.25" customHeight="1">
      <c r="A650" s="20">
        <v>2081699</v>
      </c>
      <c r="B650" s="21" t="s">
        <v>565</v>
      </c>
      <c r="C650" s="35">
        <v>67</v>
      </c>
      <c r="D650" s="17">
        <f t="shared" si="30"/>
        <v>0</v>
      </c>
      <c r="E650" s="35">
        <v>67</v>
      </c>
      <c r="F650" s="17">
        <f t="shared" si="31"/>
        <v>-18</v>
      </c>
      <c r="G650" s="35">
        <v>49</v>
      </c>
      <c r="H650" s="17">
        <f t="shared" si="32"/>
        <v>0</v>
      </c>
      <c r="I650" s="35">
        <v>49</v>
      </c>
    </row>
    <row r="651" spans="1:9" ht="20.25" customHeight="1">
      <c r="A651" s="23">
        <v>20819</v>
      </c>
      <c r="B651" s="23" t="s">
        <v>566</v>
      </c>
      <c r="C651" s="34">
        <f>SUM(C652:C653)</f>
        <v>523</v>
      </c>
      <c r="D651" s="11">
        <f t="shared" si="30"/>
        <v>0</v>
      </c>
      <c r="E651" s="34">
        <f>SUM(E652:E653)</f>
        <v>523</v>
      </c>
      <c r="F651" s="11">
        <f t="shared" si="31"/>
        <v>805</v>
      </c>
      <c r="G651" s="34">
        <f>SUM(G652:G653)</f>
        <v>1328</v>
      </c>
      <c r="H651" s="11">
        <f t="shared" si="32"/>
        <v>0</v>
      </c>
      <c r="I651" s="34">
        <f>SUM(I652:I653)</f>
        <v>1328</v>
      </c>
    </row>
    <row r="652" spans="1:9" ht="20.25" customHeight="1">
      <c r="A652" s="20">
        <v>2081901</v>
      </c>
      <c r="B652" s="21" t="s">
        <v>567</v>
      </c>
      <c r="C652" s="35">
        <v>166</v>
      </c>
      <c r="D652" s="17">
        <f t="shared" si="30"/>
        <v>0</v>
      </c>
      <c r="E652" s="35">
        <v>166</v>
      </c>
      <c r="F652" s="17">
        <f t="shared" si="31"/>
        <v>10</v>
      </c>
      <c r="G652" s="35">
        <v>176</v>
      </c>
      <c r="H652" s="17">
        <f t="shared" si="32"/>
        <v>0</v>
      </c>
      <c r="I652" s="35">
        <v>176</v>
      </c>
    </row>
    <row r="653" spans="1:9" ht="20.25" customHeight="1">
      <c r="A653" s="20">
        <v>2081902</v>
      </c>
      <c r="B653" s="21" t="s">
        <v>568</v>
      </c>
      <c r="C653" s="35">
        <v>357</v>
      </c>
      <c r="D653" s="17">
        <f t="shared" si="30"/>
        <v>0</v>
      </c>
      <c r="E653" s="35">
        <v>357</v>
      </c>
      <c r="F653" s="17">
        <f t="shared" si="31"/>
        <v>795</v>
      </c>
      <c r="G653" s="35">
        <v>1152</v>
      </c>
      <c r="H653" s="17">
        <f t="shared" si="32"/>
        <v>0</v>
      </c>
      <c r="I653" s="35">
        <v>1152</v>
      </c>
    </row>
    <row r="654" spans="1:9" ht="20.25" customHeight="1">
      <c r="A654" s="23">
        <v>20820</v>
      </c>
      <c r="B654" s="23" t="s">
        <v>569</v>
      </c>
      <c r="C654" s="34">
        <f>SUM(C655:C656)</f>
        <v>400</v>
      </c>
      <c r="D654" s="11">
        <f t="shared" si="30"/>
        <v>0</v>
      </c>
      <c r="E654" s="34">
        <f>SUM(E655:E656)</f>
        <v>400</v>
      </c>
      <c r="F654" s="11">
        <f t="shared" si="31"/>
        <v>-155</v>
      </c>
      <c r="G654" s="34">
        <f>SUM(G655:G656)</f>
        <v>245</v>
      </c>
      <c r="H654" s="11">
        <f t="shared" si="32"/>
        <v>0</v>
      </c>
      <c r="I654" s="34">
        <f>SUM(I655:I656)</f>
        <v>245</v>
      </c>
    </row>
    <row r="655" spans="1:9" ht="20.25" customHeight="1">
      <c r="A655" s="20">
        <v>2082001</v>
      </c>
      <c r="B655" s="21" t="s">
        <v>570</v>
      </c>
      <c r="C655" s="35">
        <v>268</v>
      </c>
      <c r="D655" s="17">
        <f t="shared" si="30"/>
        <v>0</v>
      </c>
      <c r="E655" s="35">
        <v>268</v>
      </c>
      <c r="F655" s="17">
        <f t="shared" si="31"/>
        <v>-255</v>
      </c>
      <c r="G655" s="35">
        <v>13</v>
      </c>
      <c r="H655" s="17">
        <f t="shared" si="32"/>
        <v>0</v>
      </c>
      <c r="I655" s="35">
        <v>13</v>
      </c>
    </row>
    <row r="656" spans="1:9" ht="20.25" customHeight="1">
      <c r="A656" s="20">
        <v>2082002</v>
      </c>
      <c r="B656" s="21" t="s">
        <v>571</v>
      </c>
      <c r="C656" s="35">
        <v>132</v>
      </c>
      <c r="D656" s="17">
        <f t="shared" si="30"/>
        <v>0</v>
      </c>
      <c r="E656" s="35">
        <v>132</v>
      </c>
      <c r="F656" s="17">
        <f t="shared" si="31"/>
        <v>100</v>
      </c>
      <c r="G656" s="35">
        <v>232</v>
      </c>
      <c r="H656" s="17">
        <f t="shared" si="32"/>
        <v>0</v>
      </c>
      <c r="I656" s="35">
        <v>232</v>
      </c>
    </row>
    <row r="657" spans="1:9" ht="20.25" customHeight="1">
      <c r="A657" s="23">
        <v>20821</v>
      </c>
      <c r="B657" s="23" t="s">
        <v>572</v>
      </c>
      <c r="C657" s="34">
        <f>SUM(C658:C659)</f>
        <v>288</v>
      </c>
      <c r="D657" s="11">
        <f t="shared" si="30"/>
        <v>0</v>
      </c>
      <c r="E657" s="34">
        <f>SUM(E658:E659)</f>
        <v>288</v>
      </c>
      <c r="F657" s="11">
        <f t="shared" si="31"/>
        <v>173</v>
      </c>
      <c r="G657" s="34">
        <f>SUM(G658:G659)</f>
        <v>461</v>
      </c>
      <c r="H657" s="11">
        <f t="shared" si="32"/>
        <v>0</v>
      </c>
      <c r="I657" s="34">
        <f>SUM(I658:I659)</f>
        <v>461</v>
      </c>
    </row>
    <row r="658" spans="1:9" ht="20.25" customHeight="1">
      <c r="A658" s="20">
        <v>2082101</v>
      </c>
      <c r="B658" s="21" t="s">
        <v>573</v>
      </c>
      <c r="C658" s="35">
        <v>101</v>
      </c>
      <c r="D658" s="17">
        <f t="shared" si="30"/>
        <v>0</v>
      </c>
      <c r="E658" s="35">
        <v>101</v>
      </c>
      <c r="F658" s="17">
        <f t="shared" si="31"/>
        <v>-43</v>
      </c>
      <c r="G658" s="35">
        <v>58</v>
      </c>
      <c r="H658" s="17">
        <f t="shared" si="32"/>
        <v>0</v>
      </c>
      <c r="I658" s="35">
        <v>58</v>
      </c>
    </row>
    <row r="659" spans="1:9" ht="20.25" customHeight="1">
      <c r="A659" s="20">
        <v>2082102</v>
      </c>
      <c r="B659" s="21" t="s">
        <v>574</v>
      </c>
      <c r="C659" s="35">
        <v>187</v>
      </c>
      <c r="D659" s="17">
        <f t="shared" si="30"/>
        <v>0</v>
      </c>
      <c r="E659" s="35">
        <v>187</v>
      </c>
      <c r="F659" s="17">
        <f t="shared" si="31"/>
        <v>216</v>
      </c>
      <c r="G659" s="35">
        <v>403</v>
      </c>
      <c r="H659" s="17">
        <f t="shared" si="32"/>
        <v>0</v>
      </c>
      <c r="I659" s="35">
        <v>403</v>
      </c>
    </row>
    <row r="660" spans="1:9" ht="20.25" hidden="1" customHeight="1">
      <c r="A660" s="20">
        <v>20824</v>
      </c>
      <c r="B660" s="23" t="s">
        <v>575</v>
      </c>
      <c r="C660" s="34">
        <f>SUM(C661:C662)</f>
        <v>0</v>
      </c>
      <c r="D660" s="11">
        <f t="shared" si="30"/>
        <v>0</v>
      </c>
      <c r="E660" s="34">
        <f>SUM(E661:E662)</f>
        <v>0</v>
      </c>
      <c r="F660" s="11">
        <f t="shared" si="31"/>
        <v>0</v>
      </c>
      <c r="G660" s="34">
        <f>SUM(G661:G662)</f>
        <v>0</v>
      </c>
      <c r="H660" s="11">
        <f t="shared" si="32"/>
        <v>0</v>
      </c>
      <c r="I660" s="34">
        <f>SUM(I661:I662)</f>
        <v>0</v>
      </c>
    </row>
    <row r="661" spans="1:9" ht="20.25" hidden="1" customHeight="1">
      <c r="A661" s="20">
        <v>2082401</v>
      </c>
      <c r="B661" s="21" t="s">
        <v>576</v>
      </c>
      <c r="C661" s="35"/>
      <c r="D661" s="17">
        <f t="shared" si="30"/>
        <v>0</v>
      </c>
      <c r="E661" s="35"/>
      <c r="F661" s="17">
        <f t="shared" si="31"/>
        <v>0</v>
      </c>
      <c r="G661" s="35"/>
      <c r="H661" s="17">
        <f t="shared" si="32"/>
        <v>0</v>
      </c>
      <c r="I661" s="35"/>
    </row>
    <row r="662" spans="1:9" ht="20.25" hidden="1" customHeight="1">
      <c r="A662" s="20">
        <v>2082402</v>
      </c>
      <c r="B662" s="21" t="s">
        <v>577</v>
      </c>
      <c r="C662" s="35"/>
      <c r="D662" s="17">
        <f t="shared" si="30"/>
        <v>0</v>
      </c>
      <c r="E662" s="35"/>
      <c r="F662" s="17">
        <f t="shared" si="31"/>
        <v>0</v>
      </c>
      <c r="G662" s="35"/>
      <c r="H662" s="17">
        <f t="shared" si="32"/>
        <v>0</v>
      </c>
      <c r="I662" s="35"/>
    </row>
    <row r="663" spans="1:9" ht="20.25" customHeight="1">
      <c r="A663" s="23">
        <v>20825</v>
      </c>
      <c r="B663" s="23" t="s">
        <v>578</v>
      </c>
      <c r="C663" s="34">
        <f>SUM(C664:C665)</f>
        <v>101</v>
      </c>
      <c r="D663" s="11">
        <f t="shared" si="30"/>
        <v>0</v>
      </c>
      <c r="E663" s="34">
        <f>SUM(E664:E665)</f>
        <v>101</v>
      </c>
      <c r="F663" s="11">
        <f t="shared" si="31"/>
        <v>-8</v>
      </c>
      <c r="G663" s="34">
        <f>SUM(G664:G665)</f>
        <v>93</v>
      </c>
      <c r="H663" s="11">
        <f t="shared" si="32"/>
        <v>0</v>
      </c>
      <c r="I663" s="34">
        <f>SUM(I664:I665)</f>
        <v>93</v>
      </c>
    </row>
    <row r="664" spans="1:9" ht="20.25" customHeight="1">
      <c r="A664" s="20">
        <v>2082501</v>
      </c>
      <c r="B664" s="21" t="s">
        <v>579</v>
      </c>
      <c r="C664" s="35">
        <v>29</v>
      </c>
      <c r="D664" s="17">
        <f t="shared" si="30"/>
        <v>0</v>
      </c>
      <c r="E664" s="35">
        <v>29</v>
      </c>
      <c r="F664" s="17">
        <f t="shared" si="31"/>
        <v>0</v>
      </c>
      <c r="G664" s="35">
        <v>29</v>
      </c>
      <c r="H664" s="17">
        <f t="shared" si="32"/>
        <v>0</v>
      </c>
      <c r="I664" s="35">
        <v>29</v>
      </c>
    </row>
    <row r="665" spans="1:9" ht="20.25" customHeight="1">
      <c r="A665" s="20">
        <v>2082502</v>
      </c>
      <c r="B665" s="21" t="s">
        <v>580</v>
      </c>
      <c r="C665" s="35">
        <v>72</v>
      </c>
      <c r="D665" s="17">
        <f t="shared" si="30"/>
        <v>0</v>
      </c>
      <c r="E665" s="35">
        <v>72</v>
      </c>
      <c r="F665" s="17">
        <f t="shared" si="31"/>
        <v>-8</v>
      </c>
      <c r="G665" s="35">
        <v>64</v>
      </c>
      <c r="H665" s="17">
        <f t="shared" si="32"/>
        <v>0</v>
      </c>
      <c r="I665" s="35">
        <v>64</v>
      </c>
    </row>
    <row r="666" spans="1:9" ht="20.25" customHeight="1">
      <c r="A666" s="23">
        <v>20826</v>
      </c>
      <c r="B666" s="23" t="s">
        <v>581</v>
      </c>
      <c r="C666" s="34">
        <f>SUM(C667:C669)</f>
        <v>2926</v>
      </c>
      <c r="D666" s="11">
        <f t="shared" si="30"/>
        <v>0</v>
      </c>
      <c r="E666" s="34">
        <f>SUM(E667:E669)</f>
        <v>2926</v>
      </c>
      <c r="F666" s="11">
        <f t="shared" si="31"/>
        <v>12681</v>
      </c>
      <c r="G666" s="34">
        <f>SUM(G667:G669)</f>
        <v>15607</v>
      </c>
      <c r="H666" s="11">
        <f t="shared" si="32"/>
        <v>0</v>
      </c>
      <c r="I666" s="34">
        <f>SUM(I667:I669)</f>
        <v>15607</v>
      </c>
    </row>
    <row r="667" spans="1:9" ht="30.75" customHeight="1">
      <c r="A667" s="20">
        <v>2082601</v>
      </c>
      <c r="B667" s="21" t="s">
        <v>582</v>
      </c>
      <c r="C667" s="35">
        <v>0</v>
      </c>
      <c r="D667" s="17">
        <f t="shared" si="30"/>
        <v>0</v>
      </c>
      <c r="E667" s="35">
        <v>0</v>
      </c>
      <c r="F667" s="17">
        <f t="shared" si="31"/>
        <v>300</v>
      </c>
      <c r="G667" s="35">
        <v>300</v>
      </c>
      <c r="H667" s="17">
        <f t="shared" si="32"/>
        <v>0</v>
      </c>
      <c r="I667" s="35">
        <v>300</v>
      </c>
    </row>
    <row r="668" spans="1:9" ht="34.5" customHeight="1">
      <c r="A668" s="20">
        <v>2082602</v>
      </c>
      <c r="B668" s="21" t="s">
        <v>583</v>
      </c>
      <c r="C668" s="35">
        <v>2926</v>
      </c>
      <c r="D668" s="17">
        <f t="shared" si="30"/>
        <v>0</v>
      </c>
      <c r="E668" s="35">
        <v>2926</v>
      </c>
      <c r="F668" s="17">
        <f t="shared" si="31"/>
        <v>12381</v>
      </c>
      <c r="G668" s="35">
        <v>15307</v>
      </c>
      <c r="H668" s="17">
        <f t="shared" si="32"/>
        <v>0</v>
      </c>
      <c r="I668" s="35">
        <v>15307</v>
      </c>
    </row>
    <row r="669" spans="1:9" ht="20.25" hidden="1" customHeight="1">
      <c r="A669" s="20">
        <v>2082699</v>
      </c>
      <c r="B669" s="21" t="s">
        <v>584</v>
      </c>
      <c r="C669" s="35"/>
      <c r="D669" s="17">
        <f t="shared" si="30"/>
        <v>0</v>
      </c>
      <c r="E669" s="35"/>
      <c r="F669" s="17">
        <f t="shared" si="31"/>
        <v>0</v>
      </c>
      <c r="G669" s="35"/>
      <c r="H669" s="17">
        <f t="shared" si="32"/>
        <v>0</v>
      </c>
      <c r="I669" s="35"/>
    </row>
    <row r="670" spans="1:9" ht="20.25" hidden="1" customHeight="1">
      <c r="A670" s="20">
        <v>20827</v>
      </c>
      <c r="B670" s="23" t="s">
        <v>585</v>
      </c>
      <c r="C670" s="34">
        <f>SUM(C671:C673)</f>
        <v>0</v>
      </c>
      <c r="D670" s="11">
        <f t="shared" si="30"/>
        <v>0</v>
      </c>
      <c r="E670" s="34">
        <f>SUM(E671:E673)</f>
        <v>0</v>
      </c>
      <c r="F670" s="11">
        <f t="shared" si="31"/>
        <v>0</v>
      </c>
      <c r="G670" s="34">
        <f>SUM(G671:G673)</f>
        <v>0</v>
      </c>
      <c r="H670" s="11">
        <f t="shared" si="32"/>
        <v>0</v>
      </c>
      <c r="I670" s="34">
        <f>SUM(I671:I673)</f>
        <v>0</v>
      </c>
    </row>
    <row r="671" spans="1:9" ht="20.25" hidden="1" customHeight="1">
      <c r="A671" s="20">
        <v>2082701</v>
      </c>
      <c r="B671" s="21" t="s">
        <v>586</v>
      </c>
      <c r="C671" s="35"/>
      <c r="D671" s="17">
        <f t="shared" si="30"/>
        <v>0</v>
      </c>
      <c r="E671" s="35"/>
      <c r="F671" s="17">
        <f t="shared" si="31"/>
        <v>0</v>
      </c>
      <c r="G671" s="35"/>
      <c r="H671" s="17">
        <f t="shared" si="32"/>
        <v>0</v>
      </c>
      <c r="I671" s="35"/>
    </row>
    <row r="672" spans="1:9" ht="20.25" hidden="1" customHeight="1">
      <c r="A672" s="20">
        <v>2082702</v>
      </c>
      <c r="B672" s="21" t="s">
        <v>587</v>
      </c>
      <c r="C672" s="35"/>
      <c r="D672" s="17">
        <f t="shared" si="30"/>
        <v>0</v>
      </c>
      <c r="E672" s="35"/>
      <c r="F672" s="17">
        <f t="shared" si="31"/>
        <v>0</v>
      </c>
      <c r="G672" s="35"/>
      <c r="H672" s="17">
        <f t="shared" si="32"/>
        <v>0</v>
      </c>
      <c r="I672" s="35"/>
    </row>
    <row r="673" spans="1:9" ht="20.25" hidden="1" customHeight="1">
      <c r="A673" s="20">
        <v>2082799</v>
      </c>
      <c r="B673" s="21" t="s">
        <v>588</v>
      </c>
      <c r="C673" s="35"/>
      <c r="D673" s="17">
        <f t="shared" si="30"/>
        <v>0</v>
      </c>
      <c r="E673" s="35"/>
      <c r="F673" s="17">
        <f t="shared" si="31"/>
        <v>0</v>
      </c>
      <c r="G673" s="35"/>
      <c r="H673" s="17">
        <f t="shared" si="32"/>
        <v>0</v>
      </c>
      <c r="I673" s="35"/>
    </row>
    <row r="674" spans="1:9" ht="20.25" customHeight="1">
      <c r="A674" s="23">
        <v>20828</v>
      </c>
      <c r="B674" s="23" t="s">
        <v>589</v>
      </c>
      <c r="C674" s="34">
        <f>SUM(C675:C681)</f>
        <v>803</v>
      </c>
      <c r="D674" s="11">
        <f t="shared" si="30"/>
        <v>0</v>
      </c>
      <c r="E674" s="34">
        <f>SUM(E675:E681)</f>
        <v>803</v>
      </c>
      <c r="F674" s="11">
        <f t="shared" si="31"/>
        <v>-72</v>
      </c>
      <c r="G674" s="34">
        <f>SUM(G675:G681)</f>
        <v>731</v>
      </c>
      <c r="H674" s="11">
        <f t="shared" si="32"/>
        <v>0</v>
      </c>
      <c r="I674" s="34">
        <f>SUM(I675:I681)</f>
        <v>731</v>
      </c>
    </row>
    <row r="675" spans="1:9" ht="20.25" customHeight="1">
      <c r="A675" s="20">
        <v>2082801</v>
      </c>
      <c r="B675" s="21" t="s">
        <v>119</v>
      </c>
      <c r="C675" s="35">
        <v>215</v>
      </c>
      <c r="D675" s="17">
        <f t="shared" si="30"/>
        <v>0</v>
      </c>
      <c r="E675" s="35">
        <v>215</v>
      </c>
      <c r="F675" s="17">
        <f t="shared" si="31"/>
        <v>32</v>
      </c>
      <c r="G675" s="35">
        <v>247</v>
      </c>
      <c r="H675" s="17">
        <f t="shared" si="32"/>
        <v>0</v>
      </c>
      <c r="I675" s="35">
        <v>247</v>
      </c>
    </row>
    <row r="676" spans="1:9" ht="20.25" customHeight="1">
      <c r="A676" s="20">
        <v>2082802</v>
      </c>
      <c r="B676" s="21" t="s">
        <v>120</v>
      </c>
      <c r="C676" s="35">
        <v>9</v>
      </c>
      <c r="D676" s="17">
        <f t="shared" si="30"/>
        <v>0</v>
      </c>
      <c r="E676" s="35">
        <v>9</v>
      </c>
      <c r="F676" s="17">
        <f t="shared" si="31"/>
        <v>4</v>
      </c>
      <c r="G676" s="35">
        <v>13</v>
      </c>
      <c r="H676" s="17">
        <f t="shared" si="32"/>
        <v>0</v>
      </c>
      <c r="I676" s="35">
        <v>13</v>
      </c>
    </row>
    <row r="677" spans="1:9" ht="20.25" hidden="1" customHeight="1">
      <c r="A677" s="20">
        <v>2082803</v>
      </c>
      <c r="B677" s="21" t="s">
        <v>121</v>
      </c>
      <c r="C677" s="35">
        <v>0</v>
      </c>
      <c r="D677" s="17">
        <f t="shared" si="30"/>
        <v>0</v>
      </c>
      <c r="E677" s="35">
        <v>0</v>
      </c>
      <c r="F677" s="17">
        <f t="shared" si="31"/>
        <v>0</v>
      </c>
      <c r="G677" s="35"/>
      <c r="H677" s="17">
        <f t="shared" si="32"/>
        <v>0</v>
      </c>
      <c r="I677" s="35"/>
    </row>
    <row r="678" spans="1:9" ht="20.25" customHeight="1">
      <c r="A678" s="20">
        <v>2082804</v>
      </c>
      <c r="B678" s="21" t="s">
        <v>590</v>
      </c>
      <c r="C678" s="35">
        <v>157</v>
      </c>
      <c r="D678" s="17">
        <f t="shared" si="30"/>
        <v>0</v>
      </c>
      <c r="E678" s="35">
        <v>157</v>
      </c>
      <c r="F678" s="17">
        <f t="shared" si="31"/>
        <v>-47</v>
      </c>
      <c r="G678" s="35">
        <v>110</v>
      </c>
      <c r="H678" s="17">
        <f t="shared" si="32"/>
        <v>0</v>
      </c>
      <c r="I678" s="35">
        <v>110</v>
      </c>
    </row>
    <row r="679" spans="1:9" ht="20.25" hidden="1" customHeight="1">
      <c r="A679" s="20">
        <v>2082805</v>
      </c>
      <c r="B679" s="21" t="s">
        <v>591</v>
      </c>
      <c r="C679" s="35">
        <v>0</v>
      </c>
      <c r="D679" s="17">
        <f t="shared" si="30"/>
        <v>0</v>
      </c>
      <c r="E679" s="35">
        <v>0</v>
      </c>
      <c r="F679" s="17">
        <f t="shared" si="31"/>
        <v>0</v>
      </c>
      <c r="G679" s="35"/>
      <c r="H679" s="17">
        <f t="shared" si="32"/>
        <v>0</v>
      </c>
      <c r="I679" s="35"/>
    </row>
    <row r="680" spans="1:9" ht="20.25" customHeight="1">
      <c r="A680" s="20">
        <v>2082850</v>
      </c>
      <c r="B680" s="21" t="s">
        <v>128</v>
      </c>
      <c r="C680" s="35">
        <v>127</v>
      </c>
      <c r="D680" s="17">
        <f t="shared" si="30"/>
        <v>0</v>
      </c>
      <c r="E680" s="35">
        <v>127</v>
      </c>
      <c r="F680" s="17">
        <f t="shared" si="31"/>
        <v>0</v>
      </c>
      <c r="G680" s="35">
        <v>127</v>
      </c>
      <c r="H680" s="17">
        <f t="shared" si="32"/>
        <v>0</v>
      </c>
      <c r="I680" s="35">
        <v>127</v>
      </c>
    </row>
    <row r="681" spans="1:9" ht="20.25" customHeight="1">
      <c r="A681" s="20">
        <v>2082899</v>
      </c>
      <c r="B681" s="21" t="s">
        <v>592</v>
      </c>
      <c r="C681" s="35">
        <v>295</v>
      </c>
      <c r="D681" s="17">
        <f t="shared" si="30"/>
        <v>0</v>
      </c>
      <c r="E681" s="35">
        <v>295</v>
      </c>
      <c r="F681" s="17">
        <f t="shared" si="31"/>
        <v>-61</v>
      </c>
      <c r="G681" s="35">
        <v>234</v>
      </c>
      <c r="H681" s="17">
        <f t="shared" si="32"/>
        <v>0</v>
      </c>
      <c r="I681" s="35">
        <v>234</v>
      </c>
    </row>
    <row r="682" spans="1:9" ht="20.25" hidden="1" customHeight="1">
      <c r="A682" s="23">
        <v>20830</v>
      </c>
      <c r="B682" s="23" t="s">
        <v>593</v>
      </c>
      <c r="C682" s="34">
        <f>SUM(C683:C684)</f>
        <v>0</v>
      </c>
      <c r="D682" s="11">
        <f t="shared" si="30"/>
        <v>0</v>
      </c>
      <c r="E682" s="34">
        <f>SUM(E683:E684)</f>
        <v>0</v>
      </c>
      <c r="F682" s="11">
        <f t="shared" si="31"/>
        <v>0</v>
      </c>
      <c r="G682" s="34">
        <f>SUM(G683:G684)</f>
        <v>0</v>
      </c>
      <c r="H682" s="11">
        <f t="shared" si="32"/>
        <v>0</v>
      </c>
      <c r="I682" s="34">
        <f>SUM(I683:I684)</f>
        <v>0</v>
      </c>
    </row>
    <row r="683" spans="1:9" ht="20.25" hidden="1" customHeight="1">
      <c r="A683" s="20">
        <v>2083001</v>
      </c>
      <c r="B683" s="21" t="s">
        <v>594</v>
      </c>
      <c r="C683" s="35"/>
      <c r="D683" s="17">
        <f t="shared" si="30"/>
        <v>0</v>
      </c>
      <c r="E683" s="35"/>
      <c r="F683" s="17">
        <f t="shared" si="31"/>
        <v>0</v>
      </c>
      <c r="G683" s="35"/>
      <c r="H683" s="17">
        <f t="shared" si="32"/>
        <v>0</v>
      </c>
      <c r="I683" s="35"/>
    </row>
    <row r="684" spans="1:9" ht="20.25" hidden="1" customHeight="1">
      <c r="A684" s="20">
        <v>2083099</v>
      </c>
      <c r="B684" s="21" t="s">
        <v>595</v>
      </c>
      <c r="C684" s="35"/>
      <c r="D684" s="17">
        <f t="shared" si="30"/>
        <v>0</v>
      </c>
      <c r="E684" s="35"/>
      <c r="F684" s="17">
        <f t="shared" si="31"/>
        <v>0</v>
      </c>
      <c r="G684" s="35"/>
      <c r="H684" s="17">
        <f t="shared" si="32"/>
        <v>0</v>
      </c>
      <c r="I684" s="35"/>
    </row>
    <row r="685" spans="1:9" ht="20.25" customHeight="1">
      <c r="A685" s="23">
        <v>20899</v>
      </c>
      <c r="B685" s="23" t="s">
        <v>596</v>
      </c>
      <c r="C685" s="34">
        <f>C686</f>
        <v>1871</v>
      </c>
      <c r="D685" s="11">
        <f t="shared" si="30"/>
        <v>0</v>
      </c>
      <c r="E685" s="34">
        <f>E686</f>
        <v>1871</v>
      </c>
      <c r="F685" s="11">
        <f t="shared" si="31"/>
        <v>-841</v>
      </c>
      <c r="G685" s="34">
        <f>G686</f>
        <v>1030</v>
      </c>
      <c r="H685" s="11">
        <f t="shared" si="32"/>
        <v>0</v>
      </c>
      <c r="I685" s="34">
        <f>I686</f>
        <v>1030</v>
      </c>
    </row>
    <row r="686" spans="1:9" ht="20.25" customHeight="1">
      <c r="A686" s="20">
        <v>2089999</v>
      </c>
      <c r="B686" s="21" t="s">
        <v>597</v>
      </c>
      <c r="C686" s="35">
        <v>1871</v>
      </c>
      <c r="D686" s="17">
        <f t="shared" si="30"/>
        <v>0</v>
      </c>
      <c r="E686" s="35">
        <v>1871</v>
      </c>
      <c r="F686" s="17">
        <f t="shared" si="31"/>
        <v>-841</v>
      </c>
      <c r="G686" s="35">
        <v>1030</v>
      </c>
      <c r="H686" s="17">
        <f t="shared" si="32"/>
        <v>0</v>
      </c>
      <c r="I686" s="35">
        <v>1030</v>
      </c>
    </row>
    <row r="687" spans="1:9" ht="20.25" customHeight="1">
      <c r="A687" s="23">
        <v>210</v>
      </c>
      <c r="B687" s="23" t="s">
        <v>31</v>
      </c>
      <c r="C687" s="34">
        <f>C688+C693+C707+C711+C723+C726+C730+C737+C741+C745+C748+C757+C759</f>
        <v>27471</v>
      </c>
      <c r="D687" s="11">
        <f t="shared" si="30"/>
        <v>0</v>
      </c>
      <c r="E687" s="34">
        <f>E688+E693+E707+E711+E723+E726+E730+E737+E741+E745+E748+E757+E759</f>
        <v>27471</v>
      </c>
      <c r="F687" s="11">
        <f t="shared" si="31"/>
        <v>4605</v>
      </c>
      <c r="G687" s="34">
        <f>G688+G693+G707+G711+G723+G726+G730+G737+G741+G745+G748+G757+G759</f>
        <v>32076</v>
      </c>
      <c r="H687" s="11">
        <f t="shared" si="32"/>
        <v>0</v>
      </c>
      <c r="I687" s="34">
        <f>I688+I693+I707+I711+I723+I726+I730+I737+I741+I745+I748+I757+I759</f>
        <v>32076</v>
      </c>
    </row>
    <row r="688" spans="1:9" ht="20.25" customHeight="1">
      <c r="A688" s="23">
        <v>21001</v>
      </c>
      <c r="B688" s="23" t="s">
        <v>598</v>
      </c>
      <c r="C688" s="34">
        <f>SUM(C689:C692)</f>
        <v>835</v>
      </c>
      <c r="D688" s="11">
        <f t="shared" si="30"/>
        <v>0</v>
      </c>
      <c r="E688" s="34">
        <f>SUM(E689:E692)</f>
        <v>835</v>
      </c>
      <c r="F688" s="11">
        <f t="shared" si="31"/>
        <v>710</v>
      </c>
      <c r="G688" s="34">
        <f>SUM(G689:G692)</f>
        <v>1545</v>
      </c>
      <c r="H688" s="11">
        <f t="shared" si="32"/>
        <v>0</v>
      </c>
      <c r="I688" s="34">
        <f>SUM(I689:I692)</f>
        <v>1545</v>
      </c>
    </row>
    <row r="689" spans="1:9" ht="20.25" customHeight="1">
      <c r="A689" s="20">
        <v>2100101</v>
      </c>
      <c r="B689" s="21" t="s">
        <v>119</v>
      </c>
      <c r="C689" s="35">
        <v>712</v>
      </c>
      <c r="D689" s="17">
        <f t="shared" si="30"/>
        <v>0</v>
      </c>
      <c r="E689" s="35">
        <v>712</v>
      </c>
      <c r="F689" s="17">
        <f t="shared" si="31"/>
        <v>650</v>
      </c>
      <c r="G689" s="35">
        <v>1362</v>
      </c>
      <c r="H689" s="17">
        <f t="shared" si="32"/>
        <v>0</v>
      </c>
      <c r="I689" s="35">
        <v>1362</v>
      </c>
    </row>
    <row r="690" spans="1:9" ht="20.25" customHeight="1">
      <c r="A690" s="20">
        <v>2100102</v>
      </c>
      <c r="B690" s="21" t="s">
        <v>120</v>
      </c>
      <c r="C690" s="35">
        <v>25</v>
      </c>
      <c r="D690" s="17">
        <f t="shared" si="30"/>
        <v>0</v>
      </c>
      <c r="E690" s="35">
        <v>25</v>
      </c>
      <c r="F690" s="17">
        <f t="shared" si="31"/>
        <v>14</v>
      </c>
      <c r="G690" s="35">
        <v>39</v>
      </c>
      <c r="H690" s="17">
        <f t="shared" si="32"/>
        <v>0</v>
      </c>
      <c r="I690" s="35">
        <v>39</v>
      </c>
    </row>
    <row r="691" spans="1:9" ht="20.25" customHeight="1">
      <c r="A691" s="20">
        <v>2100103</v>
      </c>
      <c r="B691" s="21" t="s">
        <v>121</v>
      </c>
      <c r="C691" s="35">
        <v>21</v>
      </c>
      <c r="D691" s="17">
        <f t="shared" si="30"/>
        <v>0</v>
      </c>
      <c r="E691" s="35">
        <v>21</v>
      </c>
      <c r="F691" s="17">
        <f t="shared" si="31"/>
        <v>-4</v>
      </c>
      <c r="G691" s="35">
        <v>17</v>
      </c>
      <c r="H691" s="17">
        <f t="shared" si="32"/>
        <v>0</v>
      </c>
      <c r="I691" s="35">
        <v>17</v>
      </c>
    </row>
    <row r="692" spans="1:9" ht="20.25" customHeight="1">
      <c r="A692" s="20">
        <v>2100199</v>
      </c>
      <c r="B692" s="21" t="s">
        <v>599</v>
      </c>
      <c r="C692" s="35">
        <v>77</v>
      </c>
      <c r="D692" s="17">
        <f t="shared" si="30"/>
        <v>0</v>
      </c>
      <c r="E692" s="35">
        <v>77</v>
      </c>
      <c r="F692" s="17">
        <f t="shared" si="31"/>
        <v>50</v>
      </c>
      <c r="G692" s="35">
        <v>127</v>
      </c>
      <c r="H692" s="17">
        <f t="shared" si="32"/>
        <v>0</v>
      </c>
      <c r="I692" s="35">
        <v>127</v>
      </c>
    </row>
    <row r="693" spans="1:9" ht="20.25" customHeight="1">
      <c r="A693" s="23">
        <v>21002</v>
      </c>
      <c r="B693" s="23" t="s">
        <v>600</v>
      </c>
      <c r="C693" s="34">
        <f>SUM(C694:C706)</f>
        <v>943</v>
      </c>
      <c r="D693" s="11">
        <f t="shared" si="30"/>
        <v>0</v>
      </c>
      <c r="E693" s="34">
        <f>SUM(E694:E706)</f>
        <v>943</v>
      </c>
      <c r="F693" s="11">
        <f t="shared" si="31"/>
        <v>3506</v>
      </c>
      <c r="G693" s="34">
        <f>SUM(G694:G706)</f>
        <v>4449</v>
      </c>
      <c r="H693" s="11">
        <f t="shared" si="32"/>
        <v>0</v>
      </c>
      <c r="I693" s="34">
        <f>SUM(I694:I706)</f>
        <v>4449</v>
      </c>
    </row>
    <row r="694" spans="1:9" ht="20.25" customHeight="1">
      <c r="A694" s="20">
        <v>2100201</v>
      </c>
      <c r="B694" s="21" t="s">
        <v>601</v>
      </c>
      <c r="C694" s="35">
        <v>40</v>
      </c>
      <c r="D694" s="17">
        <f t="shared" si="30"/>
        <v>0</v>
      </c>
      <c r="E694" s="35">
        <v>40</v>
      </c>
      <c r="F694" s="17">
        <f t="shared" si="31"/>
        <v>1572</v>
      </c>
      <c r="G694" s="35">
        <v>1612</v>
      </c>
      <c r="H694" s="17">
        <f t="shared" si="32"/>
        <v>0</v>
      </c>
      <c r="I694" s="35">
        <v>1612</v>
      </c>
    </row>
    <row r="695" spans="1:9" ht="20.25" customHeight="1">
      <c r="A695" s="20">
        <v>2100202</v>
      </c>
      <c r="B695" s="21" t="s">
        <v>602</v>
      </c>
      <c r="C695" s="35">
        <v>162</v>
      </c>
      <c r="D695" s="17">
        <f t="shared" si="30"/>
        <v>0</v>
      </c>
      <c r="E695" s="35">
        <v>162</v>
      </c>
      <c r="F695" s="17">
        <f t="shared" si="31"/>
        <v>-109</v>
      </c>
      <c r="G695" s="35">
        <v>53</v>
      </c>
      <c r="H695" s="17">
        <f t="shared" si="32"/>
        <v>0</v>
      </c>
      <c r="I695" s="35">
        <v>53</v>
      </c>
    </row>
    <row r="696" spans="1:9" ht="20.25" customHeight="1">
      <c r="A696" s="20">
        <v>2100203</v>
      </c>
      <c r="B696" s="21" t="s">
        <v>603</v>
      </c>
      <c r="C696" s="35">
        <v>0</v>
      </c>
      <c r="D696" s="17">
        <f t="shared" si="30"/>
        <v>0</v>
      </c>
      <c r="E696" s="35">
        <v>0</v>
      </c>
      <c r="F696" s="17">
        <f t="shared" si="31"/>
        <v>132</v>
      </c>
      <c r="G696" s="35">
        <v>132</v>
      </c>
      <c r="H696" s="17">
        <f t="shared" si="32"/>
        <v>0</v>
      </c>
      <c r="I696" s="35">
        <v>132</v>
      </c>
    </row>
    <row r="697" spans="1:9" ht="20.25" hidden="1" customHeight="1">
      <c r="A697" s="20">
        <v>2100204</v>
      </c>
      <c r="B697" s="21" t="s">
        <v>604</v>
      </c>
      <c r="C697" s="35">
        <v>0</v>
      </c>
      <c r="D697" s="17">
        <f t="shared" si="30"/>
        <v>0</v>
      </c>
      <c r="E697" s="35">
        <v>0</v>
      </c>
      <c r="F697" s="17">
        <f t="shared" si="31"/>
        <v>0</v>
      </c>
      <c r="G697" s="35"/>
      <c r="H697" s="17">
        <f t="shared" si="32"/>
        <v>0</v>
      </c>
      <c r="I697" s="35"/>
    </row>
    <row r="698" spans="1:9" ht="20.25" customHeight="1">
      <c r="A698" s="20">
        <v>2100205</v>
      </c>
      <c r="B698" s="21" t="s">
        <v>605</v>
      </c>
      <c r="C698" s="35">
        <v>140</v>
      </c>
      <c r="D698" s="17">
        <f t="shared" si="30"/>
        <v>0</v>
      </c>
      <c r="E698" s="35">
        <v>140</v>
      </c>
      <c r="F698" s="17">
        <f t="shared" si="31"/>
        <v>-101</v>
      </c>
      <c r="G698" s="35">
        <v>39</v>
      </c>
      <c r="H698" s="17">
        <f t="shared" si="32"/>
        <v>0</v>
      </c>
      <c r="I698" s="35">
        <v>39</v>
      </c>
    </row>
    <row r="699" spans="1:9" ht="20.25" customHeight="1">
      <c r="A699" s="20">
        <v>2100206</v>
      </c>
      <c r="B699" s="21" t="s">
        <v>606</v>
      </c>
      <c r="C699" s="35">
        <v>0</v>
      </c>
      <c r="D699" s="17">
        <f t="shared" si="30"/>
        <v>0</v>
      </c>
      <c r="E699" s="35">
        <v>0</v>
      </c>
      <c r="F699" s="17">
        <f t="shared" si="31"/>
        <v>46</v>
      </c>
      <c r="G699" s="35">
        <v>46</v>
      </c>
      <c r="H699" s="17">
        <f t="shared" si="32"/>
        <v>0</v>
      </c>
      <c r="I699" s="35">
        <v>46</v>
      </c>
    </row>
    <row r="700" spans="1:9" ht="20.25" hidden="1" customHeight="1">
      <c r="A700" s="20">
        <v>2100207</v>
      </c>
      <c r="B700" s="21" t="s">
        <v>607</v>
      </c>
      <c r="C700" s="35">
        <v>0</v>
      </c>
      <c r="D700" s="17">
        <f t="shared" si="30"/>
        <v>0</v>
      </c>
      <c r="E700" s="35">
        <v>0</v>
      </c>
      <c r="F700" s="17">
        <f t="shared" si="31"/>
        <v>0</v>
      </c>
      <c r="G700" s="35"/>
      <c r="H700" s="17">
        <f t="shared" si="32"/>
        <v>0</v>
      </c>
      <c r="I700" s="35"/>
    </row>
    <row r="701" spans="1:9" ht="20.25" customHeight="1">
      <c r="A701" s="20">
        <v>2100208</v>
      </c>
      <c r="B701" s="21" t="s">
        <v>608</v>
      </c>
      <c r="C701" s="35">
        <v>305</v>
      </c>
      <c r="D701" s="17">
        <f t="shared" si="30"/>
        <v>0</v>
      </c>
      <c r="E701" s="35">
        <v>305</v>
      </c>
      <c r="F701" s="17">
        <f t="shared" si="31"/>
        <v>191</v>
      </c>
      <c r="G701" s="35">
        <v>496</v>
      </c>
      <c r="H701" s="17">
        <f t="shared" si="32"/>
        <v>0</v>
      </c>
      <c r="I701" s="35">
        <v>496</v>
      </c>
    </row>
    <row r="702" spans="1:9" ht="20.25" hidden="1" customHeight="1">
      <c r="A702" s="20">
        <v>2100209</v>
      </c>
      <c r="B702" s="21" t="s">
        <v>609</v>
      </c>
      <c r="C702" s="35">
        <v>0</v>
      </c>
      <c r="D702" s="17">
        <f t="shared" si="30"/>
        <v>0</v>
      </c>
      <c r="E702" s="35">
        <v>0</v>
      </c>
      <c r="F702" s="17">
        <f t="shared" si="31"/>
        <v>0</v>
      </c>
      <c r="G702" s="35"/>
      <c r="H702" s="17">
        <f t="shared" si="32"/>
        <v>0</v>
      </c>
      <c r="I702" s="35"/>
    </row>
    <row r="703" spans="1:9" ht="20.25" hidden="1" customHeight="1">
      <c r="A703" s="20">
        <v>2100210</v>
      </c>
      <c r="B703" s="21" t="s">
        <v>610</v>
      </c>
      <c r="C703" s="35">
        <v>0</v>
      </c>
      <c r="D703" s="17">
        <f t="shared" si="30"/>
        <v>0</v>
      </c>
      <c r="E703" s="35">
        <v>0</v>
      </c>
      <c r="F703" s="17">
        <f t="shared" si="31"/>
        <v>0</v>
      </c>
      <c r="G703" s="35"/>
      <c r="H703" s="17">
        <f t="shared" si="32"/>
        <v>0</v>
      </c>
      <c r="I703" s="35"/>
    </row>
    <row r="704" spans="1:9" ht="20.25" hidden="1" customHeight="1">
      <c r="A704" s="20">
        <v>2100211</v>
      </c>
      <c r="B704" s="21" t="s">
        <v>611</v>
      </c>
      <c r="C704" s="35">
        <v>0</v>
      </c>
      <c r="D704" s="17">
        <f t="shared" si="30"/>
        <v>0</v>
      </c>
      <c r="E704" s="35">
        <v>0</v>
      </c>
      <c r="F704" s="17">
        <f t="shared" si="31"/>
        <v>0</v>
      </c>
      <c r="G704" s="35"/>
      <c r="H704" s="17">
        <f t="shared" si="32"/>
        <v>0</v>
      </c>
      <c r="I704" s="35"/>
    </row>
    <row r="705" spans="1:9" ht="20.25" hidden="1" customHeight="1">
      <c r="A705" s="20">
        <v>2100212</v>
      </c>
      <c r="B705" s="21" t="s">
        <v>612</v>
      </c>
      <c r="C705" s="35">
        <v>0</v>
      </c>
      <c r="D705" s="17">
        <f t="shared" si="30"/>
        <v>0</v>
      </c>
      <c r="E705" s="35">
        <v>0</v>
      </c>
      <c r="F705" s="17">
        <f t="shared" si="31"/>
        <v>0</v>
      </c>
      <c r="G705" s="35"/>
      <c r="H705" s="17">
        <f t="shared" si="32"/>
        <v>0</v>
      </c>
      <c r="I705" s="35"/>
    </row>
    <row r="706" spans="1:9" ht="20.25" customHeight="1">
      <c r="A706" s="20">
        <v>2100299</v>
      </c>
      <c r="B706" s="21" t="s">
        <v>613</v>
      </c>
      <c r="C706" s="35">
        <v>296</v>
      </c>
      <c r="D706" s="17">
        <f t="shared" si="30"/>
        <v>0</v>
      </c>
      <c r="E706" s="35">
        <v>296</v>
      </c>
      <c r="F706" s="17">
        <f t="shared" si="31"/>
        <v>1775</v>
      </c>
      <c r="G706" s="35">
        <v>2071</v>
      </c>
      <c r="H706" s="17">
        <f t="shared" si="32"/>
        <v>0</v>
      </c>
      <c r="I706" s="35">
        <v>2071</v>
      </c>
    </row>
    <row r="707" spans="1:9" ht="20.25" customHeight="1">
      <c r="A707" s="23">
        <v>21003</v>
      </c>
      <c r="B707" s="23" t="s">
        <v>614</v>
      </c>
      <c r="C707" s="34">
        <f>SUM(C708:C710)</f>
        <v>4079</v>
      </c>
      <c r="D707" s="11">
        <f t="shared" si="30"/>
        <v>0</v>
      </c>
      <c r="E707" s="34">
        <f>SUM(E708:E710)</f>
        <v>4079</v>
      </c>
      <c r="F707" s="11">
        <f t="shared" si="31"/>
        <v>-1258</v>
      </c>
      <c r="G707" s="34">
        <f>SUM(G708:G710)</f>
        <v>2821</v>
      </c>
      <c r="H707" s="11">
        <f t="shared" si="32"/>
        <v>0</v>
      </c>
      <c r="I707" s="34">
        <f>SUM(I708:I710)</f>
        <v>2821</v>
      </c>
    </row>
    <row r="708" spans="1:9" ht="20.25" hidden="1" customHeight="1">
      <c r="A708" s="20">
        <v>2100301</v>
      </c>
      <c r="B708" s="21" t="s">
        <v>615</v>
      </c>
      <c r="C708" s="35"/>
      <c r="D708" s="17">
        <f t="shared" si="30"/>
        <v>0</v>
      </c>
      <c r="E708" s="35"/>
      <c r="F708" s="17">
        <f t="shared" si="31"/>
        <v>0</v>
      </c>
      <c r="G708" s="35"/>
      <c r="H708" s="17">
        <f t="shared" si="32"/>
        <v>0</v>
      </c>
      <c r="I708" s="35"/>
    </row>
    <row r="709" spans="1:9" ht="20.25" customHeight="1">
      <c r="A709" s="20">
        <v>2100302</v>
      </c>
      <c r="B709" s="21" t="s">
        <v>616</v>
      </c>
      <c r="C709" s="35">
        <v>3920</v>
      </c>
      <c r="D709" s="17">
        <f t="shared" si="30"/>
        <v>0</v>
      </c>
      <c r="E709" s="35">
        <v>3920</v>
      </c>
      <c r="F709" s="17">
        <f t="shared" si="31"/>
        <v>-1394</v>
      </c>
      <c r="G709" s="35">
        <v>2526</v>
      </c>
      <c r="H709" s="17">
        <f t="shared" si="32"/>
        <v>0</v>
      </c>
      <c r="I709" s="35">
        <v>2526</v>
      </c>
    </row>
    <row r="710" spans="1:9" ht="20.25" customHeight="1">
      <c r="A710" s="20">
        <v>2100399</v>
      </c>
      <c r="B710" s="21" t="s">
        <v>617</v>
      </c>
      <c r="C710" s="35">
        <v>159</v>
      </c>
      <c r="D710" s="17">
        <f t="shared" si="30"/>
        <v>0</v>
      </c>
      <c r="E710" s="35">
        <v>159</v>
      </c>
      <c r="F710" s="17">
        <f t="shared" si="31"/>
        <v>136</v>
      </c>
      <c r="G710" s="35">
        <v>295</v>
      </c>
      <c r="H710" s="17">
        <f t="shared" si="32"/>
        <v>0</v>
      </c>
      <c r="I710" s="35">
        <v>295</v>
      </c>
    </row>
    <row r="711" spans="1:9" ht="20.25" customHeight="1">
      <c r="A711" s="23">
        <v>21004</v>
      </c>
      <c r="B711" s="23" t="s">
        <v>618</v>
      </c>
      <c r="C711" s="34">
        <f>SUM(C712:C722)</f>
        <v>3057</v>
      </c>
      <c r="D711" s="11">
        <f t="shared" si="30"/>
        <v>0</v>
      </c>
      <c r="E711" s="34">
        <f>SUM(E712:E722)</f>
        <v>3057</v>
      </c>
      <c r="F711" s="11">
        <f t="shared" si="31"/>
        <v>5623</v>
      </c>
      <c r="G711" s="34">
        <f>SUM(G712:G722)</f>
        <v>8680</v>
      </c>
      <c r="H711" s="11">
        <f t="shared" si="32"/>
        <v>0</v>
      </c>
      <c r="I711" s="34">
        <f>SUM(I712:I722)</f>
        <v>8680</v>
      </c>
    </row>
    <row r="712" spans="1:9" ht="20.25" customHeight="1">
      <c r="A712" s="20">
        <v>2100401</v>
      </c>
      <c r="B712" s="21" t="s">
        <v>619</v>
      </c>
      <c r="C712" s="35">
        <v>586</v>
      </c>
      <c r="D712" s="17">
        <f t="shared" ref="D712:D775" si="33">E712-C712</f>
        <v>0</v>
      </c>
      <c r="E712" s="35">
        <v>586</v>
      </c>
      <c r="F712" s="17">
        <f t="shared" ref="F712:F775" si="34">G712-E712</f>
        <v>85</v>
      </c>
      <c r="G712" s="35">
        <v>671</v>
      </c>
      <c r="H712" s="17">
        <f t="shared" ref="H712:H775" si="35">I712-G712</f>
        <v>0</v>
      </c>
      <c r="I712" s="35">
        <v>671</v>
      </c>
    </row>
    <row r="713" spans="1:9" ht="20.25" customHeight="1">
      <c r="A713" s="20">
        <v>2100402</v>
      </c>
      <c r="B713" s="21" t="s">
        <v>620</v>
      </c>
      <c r="C713" s="35">
        <v>438</v>
      </c>
      <c r="D713" s="17">
        <f t="shared" si="33"/>
        <v>0</v>
      </c>
      <c r="E713" s="35">
        <v>438</v>
      </c>
      <c r="F713" s="17">
        <f t="shared" si="34"/>
        <v>-28</v>
      </c>
      <c r="G713" s="35">
        <v>410</v>
      </c>
      <c r="H713" s="17">
        <f t="shared" si="35"/>
        <v>0</v>
      </c>
      <c r="I713" s="35">
        <v>410</v>
      </c>
    </row>
    <row r="714" spans="1:9" ht="20.25" hidden="1" customHeight="1">
      <c r="A714" s="20">
        <v>2100403</v>
      </c>
      <c r="B714" s="21" t="s">
        <v>621</v>
      </c>
      <c r="C714" s="35">
        <v>0</v>
      </c>
      <c r="D714" s="17">
        <f t="shared" si="33"/>
        <v>0</v>
      </c>
      <c r="E714" s="35">
        <v>0</v>
      </c>
      <c r="F714" s="17">
        <f t="shared" si="34"/>
        <v>0</v>
      </c>
      <c r="G714" s="35"/>
      <c r="H714" s="17">
        <f t="shared" si="35"/>
        <v>0</v>
      </c>
      <c r="I714" s="35"/>
    </row>
    <row r="715" spans="1:9" ht="20.25" hidden="1" customHeight="1">
      <c r="A715" s="20">
        <v>2100404</v>
      </c>
      <c r="B715" s="21" t="s">
        <v>622</v>
      </c>
      <c r="C715" s="35">
        <v>0</v>
      </c>
      <c r="D715" s="17">
        <f t="shared" si="33"/>
        <v>0</v>
      </c>
      <c r="E715" s="35">
        <v>0</v>
      </c>
      <c r="F715" s="17">
        <f t="shared" si="34"/>
        <v>0</v>
      </c>
      <c r="G715" s="35"/>
      <c r="H715" s="17">
        <f t="shared" si="35"/>
        <v>0</v>
      </c>
      <c r="I715" s="35"/>
    </row>
    <row r="716" spans="1:9" ht="20.25" hidden="1" customHeight="1">
      <c r="A716" s="20">
        <v>2100405</v>
      </c>
      <c r="B716" s="21" t="s">
        <v>623</v>
      </c>
      <c r="C716" s="35">
        <v>0</v>
      </c>
      <c r="D716" s="17">
        <f t="shared" si="33"/>
        <v>0</v>
      </c>
      <c r="E716" s="35">
        <v>0</v>
      </c>
      <c r="F716" s="17">
        <f t="shared" si="34"/>
        <v>0</v>
      </c>
      <c r="G716" s="35"/>
      <c r="H716" s="17">
        <f t="shared" si="35"/>
        <v>0</v>
      </c>
      <c r="I716" s="35"/>
    </row>
    <row r="717" spans="1:9" ht="20.25" hidden="1" customHeight="1">
      <c r="A717" s="20">
        <v>2100406</v>
      </c>
      <c r="B717" s="21" t="s">
        <v>624</v>
      </c>
      <c r="C717" s="35">
        <v>0</v>
      </c>
      <c r="D717" s="17">
        <f t="shared" si="33"/>
        <v>0</v>
      </c>
      <c r="E717" s="35">
        <v>0</v>
      </c>
      <c r="F717" s="17">
        <f t="shared" si="34"/>
        <v>0</v>
      </c>
      <c r="G717" s="35"/>
      <c r="H717" s="17">
        <f t="shared" si="35"/>
        <v>0</v>
      </c>
      <c r="I717" s="35"/>
    </row>
    <row r="718" spans="1:9" ht="20.25" customHeight="1">
      <c r="A718" s="20">
        <v>2100407</v>
      </c>
      <c r="B718" s="21" t="s">
        <v>625</v>
      </c>
      <c r="C718" s="35">
        <v>229</v>
      </c>
      <c r="D718" s="17">
        <f t="shared" si="33"/>
        <v>0</v>
      </c>
      <c r="E718" s="35">
        <v>229</v>
      </c>
      <c r="F718" s="17">
        <f t="shared" si="34"/>
        <v>-28</v>
      </c>
      <c r="G718" s="35">
        <v>201</v>
      </c>
      <c r="H718" s="17">
        <f t="shared" si="35"/>
        <v>0</v>
      </c>
      <c r="I718" s="35">
        <v>201</v>
      </c>
    </row>
    <row r="719" spans="1:9" ht="20.25" customHeight="1">
      <c r="A719" s="20">
        <v>2100408</v>
      </c>
      <c r="B719" s="21" t="s">
        <v>626</v>
      </c>
      <c r="C719" s="35">
        <v>784</v>
      </c>
      <c r="D719" s="17">
        <f t="shared" si="33"/>
        <v>0</v>
      </c>
      <c r="E719" s="35">
        <v>784</v>
      </c>
      <c r="F719" s="17">
        <f t="shared" si="34"/>
        <v>2046</v>
      </c>
      <c r="G719" s="35">
        <v>2830</v>
      </c>
      <c r="H719" s="17">
        <f t="shared" si="35"/>
        <v>0</v>
      </c>
      <c r="I719" s="35">
        <v>2830</v>
      </c>
    </row>
    <row r="720" spans="1:9" ht="20.25" customHeight="1">
      <c r="A720" s="20">
        <v>2100409</v>
      </c>
      <c r="B720" s="21" t="s">
        <v>627</v>
      </c>
      <c r="C720" s="35">
        <v>605</v>
      </c>
      <c r="D720" s="17">
        <f t="shared" si="33"/>
        <v>0</v>
      </c>
      <c r="E720" s="35">
        <v>605</v>
      </c>
      <c r="F720" s="17">
        <f t="shared" si="34"/>
        <v>255</v>
      </c>
      <c r="G720" s="35">
        <v>860</v>
      </c>
      <c r="H720" s="17">
        <f t="shared" si="35"/>
        <v>0</v>
      </c>
      <c r="I720" s="35">
        <v>860</v>
      </c>
    </row>
    <row r="721" spans="1:9" ht="20.25" customHeight="1">
      <c r="A721" s="20">
        <v>2100410</v>
      </c>
      <c r="B721" s="21" t="s">
        <v>628</v>
      </c>
      <c r="C721" s="35">
        <v>15</v>
      </c>
      <c r="D721" s="17">
        <f t="shared" si="33"/>
        <v>0</v>
      </c>
      <c r="E721" s="35">
        <v>15</v>
      </c>
      <c r="F721" s="17">
        <f t="shared" si="34"/>
        <v>3678</v>
      </c>
      <c r="G721" s="35">
        <v>3693</v>
      </c>
      <c r="H721" s="17">
        <f t="shared" si="35"/>
        <v>0</v>
      </c>
      <c r="I721" s="35">
        <v>3693</v>
      </c>
    </row>
    <row r="722" spans="1:9" ht="20.25" customHeight="1">
      <c r="A722" s="20">
        <v>2100499</v>
      </c>
      <c r="B722" s="21" t="s">
        <v>629</v>
      </c>
      <c r="C722" s="35">
        <v>400</v>
      </c>
      <c r="D722" s="17">
        <f t="shared" si="33"/>
        <v>0</v>
      </c>
      <c r="E722" s="35">
        <v>400</v>
      </c>
      <c r="F722" s="17">
        <f t="shared" si="34"/>
        <v>-385</v>
      </c>
      <c r="G722" s="35">
        <v>15</v>
      </c>
      <c r="H722" s="17">
        <f t="shared" si="35"/>
        <v>0</v>
      </c>
      <c r="I722" s="35">
        <v>15</v>
      </c>
    </row>
    <row r="723" spans="1:9" ht="20.25" customHeight="1">
      <c r="A723" s="23">
        <v>21006</v>
      </c>
      <c r="B723" s="23" t="s">
        <v>630</v>
      </c>
      <c r="C723" s="34">
        <f>SUM(C724:C725)</f>
        <v>110</v>
      </c>
      <c r="D723" s="11">
        <f t="shared" si="33"/>
        <v>0</v>
      </c>
      <c r="E723" s="34">
        <f>SUM(E724:E725)</f>
        <v>110</v>
      </c>
      <c r="F723" s="11">
        <f t="shared" si="34"/>
        <v>200</v>
      </c>
      <c r="G723" s="34">
        <f>SUM(G724:G725)</f>
        <v>310</v>
      </c>
      <c r="H723" s="11">
        <f t="shared" si="35"/>
        <v>0</v>
      </c>
      <c r="I723" s="34">
        <f>SUM(I724:I725)</f>
        <v>310</v>
      </c>
    </row>
    <row r="724" spans="1:9" ht="20.25" customHeight="1">
      <c r="A724" s="20">
        <v>2100601</v>
      </c>
      <c r="B724" s="21" t="s">
        <v>631</v>
      </c>
      <c r="C724" s="35">
        <v>110</v>
      </c>
      <c r="D724" s="17">
        <f t="shared" si="33"/>
        <v>0</v>
      </c>
      <c r="E724" s="35">
        <v>110</v>
      </c>
      <c r="F724" s="17">
        <f t="shared" si="34"/>
        <v>200</v>
      </c>
      <c r="G724" s="35">
        <v>310</v>
      </c>
      <c r="H724" s="17">
        <f t="shared" si="35"/>
        <v>0</v>
      </c>
      <c r="I724" s="35">
        <v>310</v>
      </c>
    </row>
    <row r="725" spans="1:9" ht="20.25" hidden="1" customHeight="1">
      <c r="A725" s="20">
        <v>2100699</v>
      </c>
      <c r="B725" s="21" t="s">
        <v>632</v>
      </c>
      <c r="C725" s="35"/>
      <c r="D725" s="17">
        <f t="shared" si="33"/>
        <v>0</v>
      </c>
      <c r="E725" s="35"/>
      <c r="F725" s="17">
        <f t="shared" si="34"/>
        <v>0</v>
      </c>
      <c r="G725" s="35"/>
      <c r="H725" s="17">
        <f t="shared" si="35"/>
        <v>0</v>
      </c>
      <c r="I725" s="35"/>
    </row>
    <row r="726" spans="1:9" ht="20.25" customHeight="1">
      <c r="A726" s="23">
        <v>21007</v>
      </c>
      <c r="B726" s="23" t="s">
        <v>633</v>
      </c>
      <c r="C726" s="34">
        <f>SUM(C727:C729)</f>
        <v>4154</v>
      </c>
      <c r="D726" s="11">
        <f t="shared" si="33"/>
        <v>0</v>
      </c>
      <c r="E726" s="34">
        <f>SUM(E727:E729)</f>
        <v>4154</v>
      </c>
      <c r="F726" s="11">
        <f t="shared" si="34"/>
        <v>-815</v>
      </c>
      <c r="G726" s="34">
        <f>SUM(G727:G729)</f>
        <v>3339</v>
      </c>
      <c r="H726" s="11">
        <f t="shared" si="35"/>
        <v>0</v>
      </c>
      <c r="I726" s="34">
        <f>SUM(I727:I729)</f>
        <v>3339</v>
      </c>
    </row>
    <row r="727" spans="1:9" ht="20.25" customHeight="1">
      <c r="A727" s="20">
        <v>2100716</v>
      </c>
      <c r="B727" s="21" t="s">
        <v>634</v>
      </c>
      <c r="C727" s="35">
        <v>215</v>
      </c>
      <c r="D727" s="17">
        <f t="shared" si="33"/>
        <v>0</v>
      </c>
      <c r="E727" s="35">
        <v>215</v>
      </c>
      <c r="F727" s="17">
        <f t="shared" si="34"/>
        <v>0</v>
      </c>
      <c r="G727" s="35">
        <v>215</v>
      </c>
      <c r="H727" s="17">
        <f t="shared" si="35"/>
        <v>0</v>
      </c>
      <c r="I727" s="35">
        <v>215</v>
      </c>
    </row>
    <row r="728" spans="1:9" ht="20.25" customHeight="1">
      <c r="A728" s="20">
        <v>2100717</v>
      </c>
      <c r="B728" s="21" t="s">
        <v>635</v>
      </c>
      <c r="C728" s="35">
        <v>3396</v>
      </c>
      <c r="D728" s="17">
        <f t="shared" si="33"/>
        <v>0</v>
      </c>
      <c r="E728" s="35">
        <v>3396</v>
      </c>
      <c r="F728" s="17">
        <f t="shared" si="34"/>
        <v>-894</v>
      </c>
      <c r="G728" s="35">
        <v>2502</v>
      </c>
      <c r="H728" s="17">
        <f t="shared" si="35"/>
        <v>0</v>
      </c>
      <c r="I728" s="35">
        <v>2502</v>
      </c>
    </row>
    <row r="729" spans="1:9" ht="20.25" customHeight="1">
      <c r="A729" s="20">
        <v>2100799</v>
      </c>
      <c r="B729" s="21" t="s">
        <v>636</v>
      </c>
      <c r="C729" s="35">
        <v>543</v>
      </c>
      <c r="D729" s="17">
        <f t="shared" si="33"/>
        <v>0</v>
      </c>
      <c r="E729" s="35">
        <v>543</v>
      </c>
      <c r="F729" s="17">
        <f t="shared" si="34"/>
        <v>79</v>
      </c>
      <c r="G729" s="35">
        <v>622</v>
      </c>
      <c r="H729" s="17">
        <f t="shared" si="35"/>
        <v>0</v>
      </c>
      <c r="I729" s="35">
        <v>622</v>
      </c>
    </row>
    <row r="730" spans="1:9" ht="20.25" customHeight="1">
      <c r="A730" s="23">
        <v>21011</v>
      </c>
      <c r="B730" s="23" t="s">
        <v>637</v>
      </c>
      <c r="C730" s="34">
        <f>C731+C732+C735+C736</f>
        <v>6694</v>
      </c>
      <c r="D730" s="11">
        <f t="shared" si="33"/>
        <v>0</v>
      </c>
      <c r="E730" s="34">
        <f>E731+E732+E735+E736</f>
        <v>6694</v>
      </c>
      <c r="F730" s="11">
        <f t="shared" si="34"/>
        <v>-670</v>
      </c>
      <c r="G730" s="34">
        <f>G731+G732+G735+G736</f>
        <v>6024</v>
      </c>
      <c r="H730" s="11">
        <f t="shared" si="35"/>
        <v>0</v>
      </c>
      <c r="I730" s="34">
        <f>I731+I732+I735+I736</f>
        <v>6024</v>
      </c>
    </row>
    <row r="731" spans="1:9" ht="20.25" customHeight="1">
      <c r="A731" s="20">
        <v>2101101</v>
      </c>
      <c r="B731" s="21" t="s">
        <v>638</v>
      </c>
      <c r="C731" s="35">
        <v>1020</v>
      </c>
      <c r="D731" s="17">
        <f t="shared" si="33"/>
        <v>0</v>
      </c>
      <c r="E731" s="35">
        <v>1020</v>
      </c>
      <c r="F731" s="17">
        <f t="shared" si="34"/>
        <v>-265</v>
      </c>
      <c r="G731" s="35">
        <v>755</v>
      </c>
      <c r="H731" s="17">
        <f t="shared" si="35"/>
        <v>0</v>
      </c>
      <c r="I731" s="35">
        <v>755</v>
      </c>
    </row>
    <row r="732" spans="1:9" ht="20.25" customHeight="1">
      <c r="A732" s="20">
        <v>2101102</v>
      </c>
      <c r="B732" s="21" t="s">
        <v>639</v>
      </c>
      <c r="C732" s="35">
        <v>1124</v>
      </c>
      <c r="D732" s="17">
        <f t="shared" si="33"/>
        <v>0</v>
      </c>
      <c r="E732" s="35">
        <v>1124</v>
      </c>
      <c r="F732" s="17">
        <f t="shared" si="34"/>
        <v>-253</v>
      </c>
      <c r="G732" s="35">
        <v>871</v>
      </c>
      <c r="H732" s="17">
        <f t="shared" si="35"/>
        <v>0</v>
      </c>
      <c r="I732" s="35">
        <v>871</v>
      </c>
    </row>
    <row r="733" spans="1:9" ht="20.25" hidden="1" customHeight="1">
      <c r="A733" s="20">
        <v>210110201</v>
      </c>
      <c r="B733" s="21" t="s">
        <v>640</v>
      </c>
      <c r="C733" s="35">
        <v>0</v>
      </c>
      <c r="D733" s="17">
        <f t="shared" si="33"/>
        <v>0</v>
      </c>
      <c r="E733" s="35">
        <v>0</v>
      </c>
      <c r="F733" s="17">
        <f t="shared" si="34"/>
        <v>0</v>
      </c>
      <c r="G733" s="35"/>
      <c r="H733" s="17">
        <f t="shared" si="35"/>
        <v>0</v>
      </c>
      <c r="I733" s="35"/>
    </row>
    <row r="734" spans="1:9" ht="20.25" hidden="1" customHeight="1">
      <c r="A734" s="20">
        <v>210110202</v>
      </c>
      <c r="B734" s="21" t="s">
        <v>641</v>
      </c>
      <c r="C734" s="35">
        <v>0</v>
      </c>
      <c r="D734" s="17">
        <f t="shared" si="33"/>
        <v>0</v>
      </c>
      <c r="E734" s="35">
        <v>0</v>
      </c>
      <c r="F734" s="17">
        <f t="shared" si="34"/>
        <v>0</v>
      </c>
      <c r="G734" s="35"/>
      <c r="H734" s="17">
        <f t="shared" si="35"/>
        <v>0</v>
      </c>
      <c r="I734" s="35"/>
    </row>
    <row r="735" spans="1:9" ht="20.25" customHeight="1">
      <c r="A735" s="20">
        <v>2101103</v>
      </c>
      <c r="B735" s="21" t="s">
        <v>642</v>
      </c>
      <c r="C735" s="35">
        <v>4550</v>
      </c>
      <c r="D735" s="17">
        <f t="shared" si="33"/>
        <v>0</v>
      </c>
      <c r="E735" s="35">
        <v>4550</v>
      </c>
      <c r="F735" s="17">
        <f t="shared" si="34"/>
        <v>-152</v>
      </c>
      <c r="G735" s="35">
        <v>4398</v>
      </c>
      <c r="H735" s="17">
        <f t="shared" si="35"/>
        <v>0</v>
      </c>
      <c r="I735" s="35">
        <v>4398</v>
      </c>
    </row>
    <row r="736" spans="1:9" ht="20.25" hidden="1" customHeight="1">
      <c r="A736" s="20">
        <v>2101199</v>
      </c>
      <c r="B736" s="21" t="s">
        <v>643</v>
      </c>
      <c r="C736" s="35"/>
      <c r="D736" s="17">
        <f t="shared" si="33"/>
        <v>0</v>
      </c>
      <c r="E736" s="35"/>
      <c r="F736" s="17">
        <f t="shared" si="34"/>
        <v>0</v>
      </c>
      <c r="G736" s="35"/>
      <c r="H736" s="17">
        <f t="shared" si="35"/>
        <v>0</v>
      </c>
      <c r="I736" s="35"/>
    </row>
    <row r="737" spans="1:9" ht="20.25" customHeight="1">
      <c r="A737" s="23">
        <v>21012</v>
      </c>
      <c r="B737" s="23" t="s">
        <v>644</v>
      </c>
      <c r="C737" s="34">
        <f>SUM(C738:C740)</f>
        <v>5779</v>
      </c>
      <c r="D737" s="11">
        <f t="shared" si="33"/>
        <v>0</v>
      </c>
      <c r="E737" s="34">
        <f>SUM(E738:E740)</f>
        <v>5779</v>
      </c>
      <c r="F737" s="11">
        <f t="shared" si="34"/>
        <v>-2546</v>
      </c>
      <c r="G737" s="34">
        <f>SUM(G738:G740)</f>
        <v>3233</v>
      </c>
      <c r="H737" s="11">
        <f t="shared" si="35"/>
        <v>0</v>
      </c>
      <c r="I737" s="34">
        <f>SUM(I738:I740)</f>
        <v>3233</v>
      </c>
    </row>
    <row r="738" spans="1:9" ht="20.25" hidden="1" customHeight="1">
      <c r="A738" s="20">
        <v>2101201</v>
      </c>
      <c r="B738" s="21" t="s">
        <v>645</v>
      </c>
      <c r="C738" s="35"/>
      <c r="D738" s="17">
        <f t="shared" si="33"/>
        <v>0</v>
      </c>
      <c r="E738" s="35"/>
      <c r="F738" s="17">
        <f t="shared" si="34"/>
        <v>0</v>
      </c>
      <c r="G738" s="35"/>
      <c r="H738" s="17">
        <f t="shared" si="35"/>
        <v>0</v>
      </c>
      <c r="I738" s="35"/>
    </row>
    <row r="739" spans="1:9" ht="39" customHeight="1">
      <c r="A739" s="20">
        <v>2101202</v>
      </c>
      <c r="B739" s="21" t="s">
        <v>646</v>
      </c>
      <c r="C739" s="35">
        <v>5779</v>
      </c>
      <c r="D739" s="17">
        <f t="shared" si="33"/>
        <v>0</v>
      </c>
      <c r="E739" s="35">
        <v>5779</v>
      </c>
      <c r="F739" s="17">
        <f t="shared" si="34"/>
        <v>-2546</v>
      </c>
      <c r="G739" s="35">
        <v>3233</v>
      </c>
      <c r="H739" s="17">
        <f t="shared" si="35"/>
        <v>0</v>
      </c>
      <c r="I739" s="35">
        <v>3233</v>
      </c>
    </row>
    <row r="740" spans="1:9" ht="20.25" hidden="1" customHeight="1">
      <c r="A740" s="20">
        <v>2101299</v>
      </c>
      <c r="B740" s="21" t="s">
        <v>647</v>
      </c>
      <c r="C740" s="35"/>
      <c r="D740" s="17">
        <f t="shared" si="33"/>
        <v>0</v>
      </c>
      <c r="E740" s="35"/>
      <c r="F740" s="17">
        <f t="shared" si="34"/>
        <v>0</v>
      </c>
      <c r="G740" s="35"/>
      <c r="H740" s="17">
        <f t="shared" si="35"/>
        <v>0</v>
      </c>
      <c r="I740" s="35"/>
    </row>
    <row r="741" spans="1:9" ht="20.25" customHeight="1">
      <c r="A741" s="23">
        <v>21013</v>
      </c>
      <c r="B741" s="23" t="s">
        <v>648</v>
      </c>
      <c r="C741" s="34">
        <f>SUM(C742:C744)</f>
        <v>634</v>
      </c>
      <c r="D741" s="11">
        <f t="shared" si="33"/>
        <v>0</v>
      </c>
      <c r="E741" s="34">
        <f>SUM(E742:E744)</f>
        <v>634</v>
      </c>
      <c r="F741" s="11">
        <f t="shared" si="34"/>
        <v>354</v>
      </c>
      <c r="G741" s="34">
        <f>SUM(G742:G744)</f>
        <v>988</v>
      </c>
      <c r="H741" s="11">
        <f t="shared" si="35"/>
        <v>0</v>
      </c>
      <c r="I741" s="34">
        <f>SUM(I742:I744)</f>
        <v>988</v>
      </c>
    </row>
    <row r="742" spans="1:9" ht="20.25" customHeight="1">
      <c r="A742" s="20">
        <v>2101301</v>
      </c>
      <c r="B742" s="21" t="s">
        <v>649</v>
      </c>
      <c r="C742" s="35">
        <v>102</v>
      </c>
      <c r="D742" s="17">
        <f t="shared" si="33"/>
        <v>0</v>
      </c>
      <c r="E742" s="35">
        <v>102</v>
      </c>
      <c r="F742" s="17">
        <f t="shared" si="34"/>
        <v>403</v>
      </c>
      <c r="G742" s="35">
        <v>505</v>
      </c>
      <c r="H742" s="17">
        <f t="shared" si="35"/>
        <v>0</v>
      </c>
      <c r="I742" s="35">
        <v>505</v>
      </c>
    </row>
    <row r="743" spans="1:9" ht="20.25" customHeight="1">
      <c r="A743" s="20">
        <v>2101302</v>
      </c>
      <c r="B743" s="21" t="s">
        <v>650</v>
      </c>
      <c r="C743" s="35">
        <v>40</v>
      </c>
      <c r="D743" s="17">
        <f t="shared" si="33"/>
        <v>0</v>
      </c>
      <c r="E743" s="35">
        <v>40</v>
      </c>
      <c r="F743" s="17">
        <f t="shared" si="34"/>
        <v>0</v>
      </c>
      <c r="G743" s="35">
        <v>40</v>
      </c>
      <c r="H743" s="17">
        <f t="shared" si="35"/>
        <v>0</v>
      </c>
      <c r="I743" s="35">
        <v>40</v>
      </c>
    </row>
    <row r="744" spans="1:9" ht="20.25" customHeight="1">
      <c r="A744" s="20">
        <v>2101399</v>
      </c>
      <c r="B744" s="21" t="s">
        <v>651</v>
      </c>
      <c r="C744" s="35">
        <v>492</v>
      </c>
      <c r="D744" s="17">
        <f t="shared" si="33"/>
        <v>0</v>
      </c>
      <c r="E744" s="35">
        <v>492</v>
      </c>
      <c r="F744" s="17">
        <f t="shared" si="34"/>
        <v>-49</v>
      </c>
      <c r="G744" s="35">
        <v>443</v>
      </c>
      <c r="H744" s="17">
        <f t="shared" si="35"/>
        <v>0</v>
      </c>
      <c r="I744" s="35">
        <v>443</v>
      </c>
    </row>
    <row r="745" spans="1:9" ht="20.25" customHeight="1">
      <c r="A745" s="23">
        <v>21014</v>
      </c>
      <c r="B745" s="23" t="s">
        <v>652</v>
      </c>
      <c r="C745" s="34">
        <f>SUM(C746:C747)</f>
        <v>46</v>
      </c>
      <c r="D745" s="11">
        <f t="shared" si="33"/>
        <v>0</v>
      </c>
      <c r="E745" s="34">
        <f>SUM(E746:E747)</f>
        <v>46</v>
      </c>
      <c r="F745" s="11">
        <f t="shared" si="34"/>
        <v>-17</v>
      </c>
      <c r="G745" s="34">
        <f>SUM(G746:G747)</f>
        <v>29</v>
      </c>
      <c r="H745" s="11">
        <f t="shared" si="35"/>
        <v>0</v>
      </c>
      <c r="I745" s="34">
        <f>SUM(I746:I747)</f>
        <v>29</v>
      </c>
    </row>
    <row r="746" spans="1:9" ht="20.25" customHeight="1">
      <c r="A746" s="20">
        <v>2101401</v>
      </c>
      <c r="B746" s="21" t="s">
        <v>653</v>
      </c>
      <c r="C746" s="35">
        <v>46</v>
      </c>
      <c r="D746" s="17">
        <f t="shared" si="33"/>
        <v>0</v>
      </c>
      <c r="E746" s="35">
        <v>46</v>
      </c>
      <c r="F746" s="17">
        <f t="shared" si="34"/>
        <v>-17</v>
      </c>
      <c r="G746" s="35">
        <v>29</v>
      </c>
      <c r="H746" s="17">
        <f t="shared" si="35"/>
        <v>0</v>
      </c>
      <c r="I746" s="35">
        <v>29</v>
      </c>
    </row>
    <row r="747" spans="1:9" ht="20.25" hidden="1" customHeight="1">
      <c r="A747" s="20">
        <v>2101499</v>
      </c>
      <c r="B747" s="21" t="s">
        <v>654</v>
      </c>
      <c r="C747" s="35"/>
      <c r="D747" s="17">
        <f t="shared" si="33"/>
        <v>0</v>
      </c>
      <c r="E747" s="35"/>
      <c r="F747" s="17">
        <f t="shared" si="34"/>
        <v>0</v>
      </c>
      <c r="G747" s="35"/>
      <c r="H747" s="17">
        <f t="shared" si="35"/>
        <v>0</v>
      </c>
      <c r="I747" s="35"/>
    </row>
    <row r="748" spans="1:9" ht="20.25" customHeight="1">
      <c r="A748" s="23">
        <v>21015</v>
      </c>
      <c r="B748" s="23" t="s">
        <v>655</v>
      </c>
      <c r="C748" s="34">
        <f>SUM(C749:C756)</f>
        <v>409</v>
      </c>
      <c r="D748" s="11">
        <f t="shared" si="33"/>
        <v>0</v>
      </c>
      <c r="E748" s="34">
        <f>SUM(E749:E756)</f>
        <v>409</v>
      </c>
      <c r="F748" s="11">
        <f t="shared" si="34"/>
        <v>-3</v>
      </c>
      <c r="G748" s="34">
        <f>SUM(G749:G756)</f>
        <v>406</v>
      </c>
      <c r="H748" s="11">
        <f t="shared" si="35"/>
        <v>0</v>
      </c>
      <c r="I748" s="34">
        <f>SUM(I749:I756)</f>
        <v>406</v>
      </c>
    </row>
    <row r="749" spans="1:9" ht="20.25" customHeight="1">
      <c r="A749" s="20">
        <v>2101501</v>
      </c>
      <c r="B749" s="21" t="s">
        <v>119</v>
      </c>
      <c r="C749" s="35">
        <v>194</v>
      </c>
      <c r="D749" s="17">
        <f t="shared" si="33"/>
        <v>0</v>
      </c>
      <c r="E749" s="35">
        <v>194</v>
      </c>
      <c r="F749" s="17">
        <f t="shared" si="34"/>
        <v>10</v>
      </c>
      <c r="G749" s="35">
        <v>204</v>
      </c>
      <c r="H749" s="17">
        <f t="shared" si="35"/>
        <v>0</v>
      </c>
      <c r="I749" s="35">
        <v>204</v>
      </c>
    </row>
    <row r="750" spans="1:9" ht="20.25" customHeight="1">
      <c r="A750" s="20">
        <v>2101502</v>
      </c>
      <c r="B750" s="21" t="s">
        <v>120</v>
      </c>
      <c r="C750" s="35">
        <v>18</v>
      </c>
      <c r="D750" s="17">
        <f t="shared" si="33"/>
        <v>0</v>
      </c>
      <c r="E750" s="35">
        <v>18</v>
      </c>
      <c r="F750" s="17">
        <f t="shared" si="34"/>
        <v>16</v>
      </c>
      <c r="G750" s="35">
        <v>34</v>
      </c>
      <c r="H750" s="17">
        <f t="shared" si="35"/>
        <v>0</v>
      </c>
      <c r="I750" s="35">
        <v>34</v>
      </c>
    </row>
    <row r="751" spans="1:9" ht="20.25" hidden="1" customHeight="1">
      <c r="A751" s="20">
        <v>2101503</v>
      </c>
      <c r="B751" s="21" t="s">
        <v>121</v>
      </c>
      <c r="C751" s="35">
        <v>0</v>
      </c>
      <c r="D751" s="17">
        <f t="shared" si="33"/>
        <v>0</v>
      </c>
      <c r="E751" s="35">
        <v>0</v>
      </c>
      <c r="F751" s="17">
        <f t="shared" si="34"/>
        <v>0</v>
      </c>
      <c r="G751" s="35"/>
      <c r="H751" s="17">
        <f t="shared" si="35"/>
        <v>0</v>
      </c>
      <c r="I751" s="35"/>
    </row>
    <row r="752" spans="1:9" ht="20.25" customHeight="1">
      <c r="A752" s="20">
        <v>2101504</v>
      </c>
      <c r="B752" s="21" t="s">
        <v>160</v>
      </c>
      <c r="C752" s="35">
        <v>64</v>
      </c>
      <c r="D752" s="17">
        <f t="shared" si="33"/>
        <v>0</v>
      </c>
      <c r="E752" s="35">
        <v>64</v>
      </c>
      <c r="F752" s="17">
        <f t="shared" si="34"/>
        <v>-26</v>
      </c>
      <c r="G752" s="35">
        <v>38</v>
      </c>
      <c r="H752" s="17">
        <f t="shared" si="35"/>
        <v>0</v>
      </c>
      <c r="I752" s="35">
        <v>38</v>
      </c>
    </row>
    <row r="753" spans="1:9" ht="20.25" customHeight="1">
      <c r="A753" s="20">
        <v>2101505</v>
      </c>
      <c r="B753" s="21" t="s">
        <v>656</v>
      </c>
      <c r="C753" s="35">
        <v>3</v>
      </c>
      <c r="D753" s="17">
        <f t="shared" si="33"/>
        <v>0</v>
      </c>
      <c r="E753" s="35">
        <v>3</v>
      </c>
      <c r="F753" s="17">
        <f t="shared" si="34"/>
        <v>-3</v>
      </c>
      <c r="G753" s="35">
        <v>0</v>
      </c>
      <c r="H753" s="17">
        <f t="shared" si="35"/>
        <v>0</v>
      </c>
      <c r="I753" s="35">
        <v>0</v>
      </c>
    </row>
    <row r="754" spans="1:9" ht="20.25" customHeight="1">
      <c r="A754" s="20">
        <v>2101506</v>
      </c>
      <c r="B754" s="21" t="s">
        <v>657</v>
      </c>
      <c r="C754" s="35">
        <v>130</v>
      </c>
      <c r="D754" s="17">
        <f t="shared" si="33"/>
        <v>0</v>
      </c>
      <c r="E754" s="35">
        <v>130</v>
      </c>
      <c r="F754" s="17">
        <f t="shared" si="34"/>
        <v>0</v>
      </c>
      <c r="G754" s="35">
        <v>130</v>
      </c>
      <c r="H754" s="17">
        <f t="shared" si="35"/>
        <v>0</v>
      </c>
      <c r="I754" s="35">
        <v>130</v>
      </c>
    </row>
    <row r="755" spans="1:9" ht="20.25" hidden="1" customHeight="1">
      <c r="A755" s="20">
        <v>2101550</v>
      </c>
      <c r="B755" s="21" t="s">
        <v>128</v>
      </c>
      <c r="C755" s="35"/>
      <c r="D755" s="17">
        <f t="shared" si="33"/>
        <v>0</v>
      </c>
      <c r="E755" s="35"/>
      <c r="F755" s="17">
        <f t="shared" si="34"/>
        <v>0</v>
      </c>
      <c r="G755" s="35"/>
      <c r="H755" s="17">
        <f t="shared" si="35"/>
        <v>0</v>
      </c>
      <c r="I755" s="35"/>
    </row>
    <row r="756" spans="1:9" ht="20.25" hidden="1" customHeight="1">
      <c r="A756" s="20">
        <v>2101599</v>
      </c>
      <c r="B756" s="21" t="s">
        <v>658</v>
      </c>
      <c r="C756" s="35"/>
      <c r="D756" s="17">
        <f t="shared" si="33"/>
        <v>0</v>
      </c>
      <c r="E756" s="35"/>
      <c r="F756" s="17">
        <f t="shared" si="34"/>
        <v>0</v>
      </c>
      <c r="G756" s="35"/>
      <c r="H756" s="17">
        <f t="shared" si="35"/>
        <v>0</v>
      </c>
      <c r="I756" s="35"/>
    </row>
    <row r="757" spans="1:9" ht="20.25" customHeight="1">
      <c r="A757" s="23">
        <v>21016</v>
      </c>
      <c r="B757" s="23" t="s">
        <v>659</v>
      </c>
      <c r="C757" s="34">
        <f>C758</f>
        <v>103</v>
      </c>
      <c r="D757" s="11">
        <f t="shared" si="33"/>
        <v>0</v>
      </c>
      <c r="E757" s="34">
        <f>E758</f>
        <v>103</v>
      </c>
      <c r="F757" s="11">
        <f t="shared" si="34"/>
        <v>-21</v>
      </c>
      <c r="G757" s="34">
        <f>G758</f>
        <v>82</v>
      </c>
      <c r="H757" s="11">
        <f t="shared" si="35"/>
        <v>0</v>
      </c>
      <c r="I757" s="34">
        <f>I758</f>
        <v>82</v>
      </c>
    </row>
    <row r="758" spans="1:9" ht="20.25" customHeight="1">
      <c r="A758" s="20">
        <v>2101601</v>
      </c>
      <c r="B758" s="21" t="s">
        <v>660</v>
      </c>
      <c r="C758" s="35">
        <v>103</v>
      </c>
      <c r="D758" s="17">
        <f t="shared" si="33"/>
        <v>0</v>
      </c>
      <c r="E758" s="35">
        <v>103</v>
      </c>
      <c r="F758" s="17">
        <f t="shared" si="34"/>
        <v>-21</v>
      </c>
      <c r="G758" s="35">
        <v>82</v>
      </c>
      <c r="H758" s="17">
        <f t="shared" si="35"/>
        <v>0</v>
      </c>
      <c r="I758" s="35">
        <v>82</v>
      </c>
    </row>
    <row r="759" spans="1:9" ht="20.25" customHeight="1">
      <c r="A759" s="23">
        <v>21099</v>
      </c>
      <c r="B759" s="23" t="s">
        <v>661</v>
      </c>
      <c r="C759" s="34">
        <f>C760</f>
        <v>628</v>
      </c>
      <c r="D759" s="11">
        <f t="shared" si="33"/>
        <v>0</v>
      </c>
      <c r="E759" s="34">
        <f>E760</f>
        <v>628</v>
      </c>
      <c r="F759" s="11">
        <f t="shared" si="34"/>
        <v>-458</v>
      </c>
      <c r="G759" s="34">
        <f>G760</f>
        <v>170</v>
      </c>
      <c r="H759" s="11">
        <f t="shared" si="35"/>
        <v>0</v>
      </c>
      <c r="I759" s="34">
        <f>I760</f>
        <v>170</v>
      </c>
    </row>
    <row r="760" spans="1:9" ht="20.25" customHeight="1">
      <c r="A760" s="20">
        <v>2109999</v>
      </c>
      <c r="B760" s="21" t="s">
        <v>662</v>
      </c>
      <c r="C760" s="35">
        <v>628</v>
      </c>
      <c r="D760" s="17">
        <f t="shared" si="33"/>
        <v>0</v>
      </c>
      <c r="E760" s="35">
        <v>628</v>
      </c>
      <c r="F760" s="17">
        <f t="shared" si="34"/>
        <v>-458</v>
      </c>
      <c r="G760" s="35">
        <v>170</v>
      </c>
      <c r="H760" s="17">
        <f t="shared" si="35"/>
        <v>0</v>
      </c>
      <c r="I760" s="35">
        <v>170</v>
      </c>
    </row>
    <row r="761" spans="1:9" ht="20.25" customHeight="1">
      <c r="A761" s="23">
        <v>211</v>
      </c>
      <c r="B761" s="23" t="s">
        <v>33</v>
      </c>
      <c r="C761" s="34">
        <f>C762+C772+C776+C785+C790+C797+C803+C806+C809+C811+C813+C819+C821+C823+C838</f>
        <v>5071</v>
      </c>
      <c r="D761" s="11">
        <f t="shared" si="33"/>
        <v>0</v>
      </c>
      <c r="E761" s="34">
        <f>E762+E772+E776+E785+E790+E797+E803+E806+E809+E811+E813+E819+E821+E823+E838</f>
        <v>5071</v>
      </c>
      <c r="F761" s="11">
        <f t="shared" si="34"/>
        <v>1006.2691999999997</v>
      </c>
      <c r="G761" s="34">
        <f>G762+G772+G776+G785+G790+G797+G803+G806+G809+G811+G813+G819+G821+G823+G838</f>
        <v>6077.2691999999997</v>
      </c>
      <c r="H761" s="11">
        <f t="shared" si="35"/>
        <v>0</v>
      </c>
      <c r="I761" s="34">
        <f>I762+I772+I776+I785+I790+I797+I803+I806+I809+I811+I813+I819+I821+I823+I838</f>
        <v>6077.2691999999997</v>
      </c>
    </row>
    <row r="762" spans="1:9" ht="20.25" customHeight="1">
      <c r="A762" s="23">
        <v>21101</v>
      </c>
      <c r="B762" s="23" t="s">
        <v>663</v>
      </c>
      <c r="C762" s="34">
        <f>SUM(C763:C771)</f>
        <v>891</v>
      </c>
      <c r="D762" s="11">
        <f t="shared" si="33"/>
        <v>0</v>
      </c>
      <c r="E762" s="34">
        <f>SUM(E763:E771)</f>
        <v>891</v>
      </c>
      <c r="F762" s="11">
        <f t="shared" si="34"/>
        <v>81</v>
      </c>
      <c r="G762" s="34">
        <f>SUM(G763:G771)</f>
        <v>972</v>
      </c>
      <c r="H762" s="11">
        <f t="shared" si="35"/>
        <v>0</v>
      </c>
      <c r="I762" s="34">
        <f>SUM(I763:I771)</f>
        <v>972</v>
      </c>
    </row>
    <row r="763" spans="1:9" ht="20.25" customHeight="1">
      <c r="A763" s="20">
        <v>2110101</v>
      </c>
      <c r="B763" s="21" t="s">
        <v>119</v>
      </c>
      <c r="C763" s="35">
        <v>490</v>
      </c>
      <c r="D763" s="17">
        <f t="shared" si="33"/>
        <v>0</v>
      </c>
      <c r="E763" s="35">
        <v>490</v>
      </c>
      <c r="F763" s="17">
        <f t="shared" si="34"/>
        <v>73</v>
      </c>
      <c r="G763" s="35">
        <v>563</v>
      </c>
      <c r="H763" s="17">
        <f t="shared" si="35"/>
        <v>0</v>
      </c>
      <c r="I763" s="35">
        <v>563</v>
      </c>
    </row>
    <row r="764" spans="1:9" ht="20.25" customHeight="1">
      <c r="A764" s="20">
        <v>2110102</v>
      </c>
      <c r="B764" s="21" t="s">
        <v>120</v>
      </c>
      <c r="C764" s="35">
        <v>47</v>
      </c>
      <c r="D764" s="17">
        <f t="shared" si="33"/>
        <v>0</v>
      </c>
      <c r="E764" s="35">
        <v>47</v>
      </c>
      <c r="F764" s="17">
        <f t="shared" si="34"/>
        <v>-3</v>
      </c>
      <c r="G764" s="35">
        <v>44</v>
      </c>
      <c r="H764" s="17">
        <f t="shared" si="35"/>
        <v>0</v>
      </c>
      <c r="I764" s="35">
        <v>44</v>
      </c>
    </row>
    <row r="765" spans="1:9" ht="20.25" customHeight="1">
      <c r="A765" s="20">
        <v>2110103</v>
      </c>
      <c r="B765" s="21" t="s">
        <v>121</v>
      </c>
      <c r="C765" s="35">
        <v>159</v>
      </c>
      <c r="D765" s="17">
        <f t="shared" si="33"/>
        <v>0</v>
      </c>
      <c r="E765" s="35">
        <v>159</v>
      </c>
      <c r="F765" s="17">
        <f t="shared" si="34"/>
        <v>10</v>
      </c>
      <c r="G765" s="35">
        <v>169</v>
      </c>
      <c r="H765" s="17">
        <f t="shared" si="35"/>
        <v>0</v>
      </c>
      <c r="I765" s="35">
        <v>169</v>
      </c>
    </row>
    <row r="766" spans="1:9" ht="20.25" customHeight="1">
      <c r="A766" s="20">
        <v>2110104</v>
      </c>
      <c r="B766" s="21" t="s">
        <v>664</v>
      </c>
      <c r="C766" s="35">
        <v>5</v>
      </c>
      <c r="D766" s="17">
        <f t="shared" si="33"/>
        <v>0</v>
      </c>
      <c r="E766" s="35">
        <v>5</v>
      </c>
      <c r="F766" s="17">
        <f t="shared" si="34"/>
        <v>14</v>
      </c>
      <c r="G766" s="35">
        <v>19</v>
      </c>
      <c r="H766" s="17">
        <f t="shared" si="35"/>
        <v>0</v>
      </c>
      <c r="I766" s="35">
        <v>19</v>
      </c>
    </row>
    <row r="767" spans="1:9" ht="20.25" customHeight="1">
      <c r="A767" s="20">
        <v>2110105</v>
      </c>
      <c r="B767" s="21" t="s">
        <v>665</v>
      </c>
      <c r="C767" s="35">
        <v>14</v>
      </c>
      <c r="D767" s="17">
        <f t="shared" si="33"/>
        <v>0</v>
      </c>
      <c r="E767" s="35">
        <v>14</v>
      </c>
      <c r="F767" s="17">
        <f t="shared" si="34"/>
        <v>-6</v>
      </c>
      <c r="G767" s="35">
        <v>8</v>
      </c>
      <c r="H767" s="17">
        <f t="shared" si="35"/>
        <v>0</v>
      </c>
      <c r="I767" s="35">
        <v>8</v>
      </c>
    </row>
    <row r="768" spans="1:9" ht="20.25" hidden="1" customHeight="1">
      <c r="A768" s="20">
        <v>2110106</v>
      </c>
      <c r="B768" s="21" t="s">
        <v>666</v>
      </c>
      <c r="C768" s="35">
        <v>0</v>
      </c>
      <c r="D768" s="17">
        <f t="shared" si="33"/>
        <v>0</v>
      </c>
      <c r="E768" s="35">
        <v>0</v>
      </c>
      <c r="F768" s="17">
        <f t="shared" si="34"/>
        <v>0</v>
      </c>
      <c r="G768" s="35"/>
      <c r="H768" s="17">
        <f t="shared" si="35"/>
        <v>0</v>
      </c>
      <c r="I768" s="35"/>
    </row>
    <row r="769" spans="1:9" ht="20.25" customHeight="1">
      <c r="A769" s="20">
        <v>2110107</v>
      </c>
      <c r="B769" s="21" t="s">
        <v>667</v>
      </c>
      <c r="C769" s="35">
        <v>70</v>
      </c>
      <c r="D769" s="17">
        <f t="shared" si="33"/>
        <v>0</v>
      </c>
      <c r="E769" s="35">
        <v>70</v>
      </c>
      <c r="F769" s="17">
        <f t="shared" si="34"/>
        <v>0</v>
      </c>
      <c r="G769" s="35">
        <v>70</v>
      </c>
      <c r="H769" s="17">
        <f t="shared" si="35"/>
        <v>0</v>
      </c>
      <c r="I769" s="35">
        <v>70</v>
      </c>
    </row>
    <row r="770" spans="1:9" ht="20.25" hidden="1" customHeight="1">
      <c r="A770" s="20">
        <v>2110108</v>
      </c>
      <c r="B770" s="21" t="s">
        <v>668</v>
      </c>
      <c r="C770" s="35">
        <v>0</v>
      </c>
      <c r="D770" s="17">
        <f t="shared" si="33"/>
        <v>0</v>
      </c>
      <c r="E770" s="35">
        <v>0</v>
      </c>
      <c r="F770" s="17">
        <f t="shared" si="34"/>
        <v>0</v>
      </c>
      <c r="G770" s="35"/>
      <c r="H770" s="17">
        <f t="shared" si="35"/>
        <v>0</v>
      </c>
      <c r="I770" s="35"/>
    </row>
    <row r="771" spans="1:9" ht="20.25" customHeight="1">
      <c r="A771" s="20">
        <v>2110199</v>
      </c>
      <c r="B771" s="21" t="s">
        <v>669</v>
      </c>
      <c r="C771" s="35">
        <v>106</v>
      </c>
      <c r="D771" s="17">
        <f t="shared" si="33"/>
        <v>0</v>
      </c>
      <c r="E771" s="35">
        <v>106</v>
      </c>
      <c r="F771" s="17">
        <f t="shared" si="34"/>
        <v>-7</v>
      </c>
      <c r="G771" s="35">
        <v>99</v>
      </c>
      <c r="H771" s="17">
        <f t="shared" si="35"/>
        <v>0</v>
      </c>
      <c r="I771" s="35">
        <v>99</v>
      </c>
    </row>
    <row r="772" spans="1:9" ht="20.25" customHeight="1">
      <c r="A772" s="23">
        <v>21102</v>
      </c>
      <c r="B772" s="23" t="s">
        <v>670</v>
      </c>
      <c r="C772" s="34">
        <f>SUM(C773:C775)</f>
        <v>995</v>
      </c>
      <c r="D772" s="11">
        <f t="shared" si="33"/>
        <v>0</v>
      </c>
      <c r="E772" s="34">
        <f>SUM(E773:E775)</f>
        <v>995</v>
      </c>
      <c r="F772" s="11">
        <f t="shared" si="34"/>
        <v>-331</v>
      </c>
      <c r="G772" s="34">
        <f>SUM(G773:G775)</f>
        <v>664</v>
      </c>
      <c r="H772" s="11">
        <f t="shared" si="35"/>
        <v>0</v>
      </c>
      <c r="I772" s="34">
        <f>SUM(I773:I775)</f>
        <v>664</v>
      </c>
    </row>
    <row r="773" spans="1:9" ht="20.25" customHeight="1">
      <c r="A773" s="20">
        <v>2110203</v>
      </c>
      <c r="B773" s="21" t="s">
        <v>671</v>
      </c>
      <c r="C773" s="35">
        <v>150</v>
      </c>
      <c r="D773" s="17">
        <f t="shared" si="33"/>
        <v>0</v>
      </c>
      <c r="E773" s="35">
        <v>150</v>
      </c>
      <c r="F773" s="17">
        <f t="shared" si="34"/>
        <v>7</v>
      </c>
      <c r="G773" s="35">
        <v>157</v>
      </c>
      <c r="H773" s="17">
        <f t="shared" si="35"/>
        <v>0</v>
      </c>
      <c r="I773" s="35">
        <v>157</v>
      </c>
    </row>
    <row r="774" spans="1:9" ht="20.25" hidden="1" customHeight="1">
      <c r="A774" s="20">
        <v>2110204</v>
      </c>
      <c r="B774" s="21" t="s">
        <v>672</v>
      </c>
      <c r="C774" s="35">
        <v>0</v>
      </c>
      <c r="D774" s="17">
        <f t="shared" si="33"/>
        <v>0</v>
      </c>
      <c r="E774" s="35">
        <v>0</v>
      </c>
      <c r="F774" s="17">
        <f t="shared" si="34"/>
        <v>0</v>
      </c>
      <c r="G774" s="35"/>
      <c r="H774" s="17">
        <f t="shared" si="35"/>
        <v>0</v>
      </c>
      <c r="I774" s="35"/>
    </row>
    <row r="775" spans="1:9" ht="20.25" customHeight="1">
      <c r="A775" s="20">
        <v>2110299</v>
      </c>
      <c r="B775" s="21" t="s">
        <v>673</v>
      </c>
      <c r="C775" s="35">
        <v>845</v>
      </c>
      <c r="D775" s="17">
        <f t="shared" si="33"/>
        <v>0</v>
      </c>
      <c r="E775" s="35">
        <v>845</v>
      </c>
      <c r="F775" s="17">
        <f t="shared" si="34"/>
        <v>-338</v>
      </c>
      <c r="G775" s="35">
        <v>507</v>
      </c>
      <c r="H775" s="17">
        <f t="shared" si="35"/>
        <v>0</v>
      </c>
      <c r="I775" s="35">
        <v>507</v>
      </c>
    </row>
    <row r="776" spans="1:9" ht="20.25" customHeight="1">
      <c r="A776" s="23">
        <v>21103</v>
      </c>
      <c r="B776" s="23" t="s">
        <v>674</v>
      </c>
      <c r="C776" s="34">
        <f>SUM(C777:C784)</f>
        <v>1386</v>
      </c>
      <c r="D776" s="11">
        <f t="shared" ref="D776:D839" si="36">E776-C776</f>
        <v>0</v>
      </c>
      <c r="E776" s="34">
        <f>SUM(E777:E784)</f>
        <v>1386</v>
      </c>
      <c r="F776" s="11">
        <f t="shared" ref="F776:F839" si="37">G776-E776</f>
        <v>692.26919999999973</v>
      </c>
      <c r="G776" s="34">
        <f>SUM(G777:G784)</f>
        <v>2078.2691999999997</v>
      </c>
      <c r="H776" s="11">
        <f t="shared" ref="H776:H839" si="38">I776-G776</f>
        <v>0</v>
      </c>
      <c r="I776" s="34">
        <f>SUM(I777:I784)</f>
        <v>2078.2691999999997</v>
      </c>
    </row>
    <row r="777" spans="1:9" ht="20.25" customHeight="1">
      <c r="A777" s="20">
        <v>2110301</v>
      </c>
      <c r="B777" s="21" t="s">
        <v>675</v>
      </c>
      <c r="C777" s="35">
        <v>44</v>
      </c>
      <c r="D777" s="17">
        <f t="shared" si="36"/>
        <v>0</v>
      </c>
      <c r="E777" s="35">
        <v>44</v>
      </c>
      <c r="F777" s="17">
        <f t="shared" si="37"/>
        <v>137</v>
      </c>
      <c r="G777" s="35">
        <v>181</v>
      </c>
      <c r="H777" s="17">
        <f t="shared" si="38"/>
        <v>0</v>
      </c>
      <c r="I777" s="35">
        <v>181</v>
      </c>
    </row>
    <row r="778" spans="1:9" ht="20.25" customHeight="1">
      <c r="A778" s="20">
        <v>2110302</v>
      </c>
      <c r="B778" s="21" t="s">
        <v>676</v>
      </c>
      <c r="C778" s="35">
        <v>107</v>
      </c>
      <c r="D778" s="17">
        <f t="shared" si="36"/>
        <v>0</v>
      </c>
      <c r="E778" s="35">
        <v>107</v>
      </c>
      <c r="F778" s="17">
        <f t="shared" si="37"/>
        <v>1064.2692</v>
      </c>
      <c r="G778" s="35">
        <v>1171.2692</v>
      </c>
      <c r="H778" s="17">
        <f t="shared" si="38"/>
        <v>0</v>
      </c>
      <c r="I778" s="35">
        <v>1171.2692</v>
      </c>
    </row>
    <row r="779" spans="1:9" ht="20.25" hidden="1" customHeight="1">
      <c r="A779" s="20">
        <v>2110303</v>
      </c>
      <c r="B779" s="21" t="s">
        <v>677</v>
      </c>
      <c r="C779" s="35">
        <v>0</v>
      </c>
      <c r="D779" s="17">
        <f t="shared" si="36"/>
        <v>0</v>
      </c>
      <c r="E779" s="35">
        <v>0</v>
      </c>
      <c r="F779" s="17">
        <f t="shared" si="37"/>
        <v>0</v>
      </c>
      <c r="G779" s="35"/>
      <c r="H779" s="17">
        <f t="shared" si="38"/>
        <v>0</v>
      </c>
      <c r="I779" s="35"/>
    </row>
    <row r="780" spans="1:9" ht="20.25" customHeight="1">
      <c r="A780" s="20">
        <v>2110304</v>
      </c>
      <c r="B780" s="21" t="s">
        <v>678</v>
      </c>
      <c r="C780" s="35">
        <v>1235</v>
      </c>
      <c r="D780" s="17">
        <f t="shared" si="36"/>
        <v>0</v>
      </c>
      <c r="E780" s="35">
        <v>1235</v>
      </c>
      <c r="F780" s="17">
        <f t="shared" si="37"/>
        <v>-526</v>
      </c>
      <c r="G780" s="35">
        <v>709</v>
      </c>
      <c r="H780" s="17">
        <f t="shared" si="38"/>
        <v>0</v>
      </c>
      <c r="I780" s="35">
        <v>709</v>
      </c>
    </row>
    <row r="781" spans="1:9" ht="20.25" hidden="1" customHeight="1">
      <c r="A781" s="20">
        <v>2110305</v>
      </c>
      <c r="B781" s="21" t="s">
        <v>679</v>
      </c>
      <c r="C781" s="35"/>
      <c r="D781" s="17">
        <f t="shared" si="36"/>
        <v>0</v>
      </c>
      <c r="E781" s="35"/>
      <c r="F781" s="17">
        <f t="shared" si="37"/>
        <v>0</v>
      </c>
      <c r="G781" s="35"/>
      <c r="H781" s="17">
        <f t="shared" si="38"/>
        <v>0</v>
      </c>
      <c r="I781" s="35"/>
    </row>
    <row r="782" spans="1:9" ht="20.25" hidden="1" customHeight="1">
      <c r="A782" s="20">
        <v>2110306</v>
      </c>
      <c r="B782" s="21" t="s">
        <v>680</v>
      </c>
      <c r="C782" s="35"/>
      <c r="D782" s="17">
        <f t="shared" si="36"/>
        <v>0</v>
      </c>
      <c r="E782" s="35"/>
      <c r="F782" s="17">
        <f t="shared" si="37"/>
        <v>0</v>
      </c>
      <c r="G782" s="35"/>
      <c r="H782" s="17">
        <f t="shared" si="38"/>
        <v>0</v>
      </c>
      <c r="I782" s="35"/>
    </row>
    <row r="783" spans="1:9" ht="20.25" hidden="1" customHeight="1">
      <c r="A783" s="20">
        <v>2110307</v>
      </c>
      <c r="B783" s="21" t="s">
        <v>681</v>
      </c>
      <c r="C783" s="35"/>
      <c r="D783" s="17">
        <f t="shared" si="36"/>
        <v>0</v>
      </c>
      <c r="E783" s="35"/>
      <c r="F783" s="17">
        <f t="shared" si="37"/>
        <v>0</v>
      </c>
      <c r="G783" s="35"/>
      <c r="H783" s="17">
        <f t="shared" si="38"/>
        <v>0</v>
      </c>
      <c r="I783" s="35"/>
    </row>
    <row r="784" spans="1:9" ht="20.25" customHeight="1">
      <c r="A784" s="20">
        <v>2110399</v>
      </c>
      <c r="B784" s="21" t="s">
        <v>682</v>
      </c>
      <c r="C784" s="35">
        <v>0</v>
      </c>
      <c r="D784" s="17">
        <f t="shared" si="36"/>
        <v>0</v>
      </c>
      <c r="E784" s="35">
        <v>0</v>
      </c>
      <c r="F784" s="17">
        <f t="shared" si="37"/>
        <v>17</v>
      </c>
      <c r="G784" s="35">
        <v>17</v>
      </c>
      <c r="H784" s="17">
        <f t="shared" si="38"/>
        <v>0</v>
      </c>
      <c r="I784" s="35">
        <v>17</v>
      </c>
    </row>
    <row r="785" spans="1:9" ht="20.25" customHeight="1">
      <c r="A785" s="23">
        <v>21104</v>
      </c>
      <c r="B785" s="23" t="s">
        <v>683</v>
      </c>
      <c r="C785" s="34">
        <f>SUM(C786:C789)</f>
        <v>13</v>
      </c>
      <c r="D785" s="11">
        <f t="shared" si="36"/>
        <v>0</v>
      </c>
      <c r="E785" s="34">
        <f>SUM(E786:E789)</f>
        <v>13</v>
      </c>
      <c r="F785" s="11">
        <f t="shared" si="37"/>
        <v>0</v>
      </c>
      <c r="G785" s="34">
        <f>SUM(G786:G789)</f>
        <v>13</v>
      </c>
      <c r="H785" s="11">
        <f t="shared" si="38"/>
        <v>0</v>
      </c>
      <c r="I785" s="34">
        <f>SUM(I786:I789)</f>
        <v>13</v>
      </c>
    </row>
    <row r="786" spans="1:9" ht="20.25" customHeight="1">
      <c r="A786" s="20">
        <v>2110401</v>
      </c>
      <c r="B786" s="21" t="s">
        <v>684</v>
      </c>
      <c r="C786" s="35">
        <v>5</v>
      </c>
      <c r="D786" s="17">
        <f t="shared" si="36"/>
        <v>0</v>
      </c>
      <c r="E786" s="35">
        <v>5</v>
      </c>
      <c r="F786" s="17">
        <f t="shared" si="37"/>
        <v>0</v>
      </c>
      <c r="G786" s="35">
        <v>5</v>
      </c>
      <c r="H786" s="17">
        <f t="shared" si="38"/>
        <v>0</v>
      </c>
      <c r="I786" s="35">
        <v>5</v>
      </c>
    </row>
    <row r="787" spans="1:9" ht="20.25" customHeight="1">
      <c r="A787" s="20">
        <v>2110402</v>
      </c>
      <c r="B787" s="21" t="s">
        <v>685</v>
      </c>
      <c r="C787" s="35">
        <v>8</v>
      </c>
      <c r="D787" s="17">
        <f t="shared" si="36"/>
        <v>0</v>
      </c>
      <c r="E787" s="35">
        <v>8</v>
      </c>
      <c r="F787" s="17">
        <f t="shared" si="37"/>
        <v>0</v>
      </c>
      <c r="G787" s="35">
        <v>8</v>
      </c>
      <c r="H787" s="17">
        <f t="shared" si="38"/>
        <v>0</v>
      </c>
      <c r="I787" s="35">
        <v>8</v>
      </c>
    </row>
    <row r="788" spans="1:9" ht="20.25" hidden="1" customHeight="1">
      <c r="A788" s="20">
        <v>2110404</v>
      </c>
      <c r="B788" s="21" t="s">
        <v>686</v>
      </c>
      <c r="C788" s="35"/>
      <c r="D788" s="17">
        <f t="shared" si="36"/>
        <v>0</v>
      </c>
      <c r="E788" s="35"/>
      <c r="F788" s="17">
        <f t="shared" si="37"/>
        <v>0</v>
      </c>
      <c r="G788" s="35"/>
      <c r="H788" s="17">
        <f t="shared" si="38"/>
        <v>0</v>
      </c>
      <c r="I788" s="35"/>
    </row>
    <row r="789" spans="1:9" ht="20.25" hidden="1" customHeight="1">
      <c r="A789" s="20">
        <v>2110499</v>
      </c>
      <c r="B789" s="21" t="s">
        <v>687</v>
      </c>
      <c r="C789" s="35"/>
      <c r="D789" s="17">
        <f t="shared" si="36"/>
        <v>0</v>
      </c>
      <c r="E789" s="35"/>
      <c r="F789" s="17">
        <f t="shared" si="37"/>
        <v>0</v>
      </c>
      <c r="G789" s="35"/>
      <c r="H789" s="17">
        <f t="shared" si="38"/>
        <v>0</v>
      </c>
      <c r="I789" s="35"/>
    </row>
    <row r="790" spans="1:9" ht="20.25" hidden="1" customHeight="1">
      <c r="A790" s="23">
        <v>21105</v>
      </c>
      <c r="B790" s="23" t="s">
        <v>688</v>
      </c>
      <c r="C790" s="34">
        <f>SUM(C791:C796)</f>
        <v>0</v>
      </c>
      <c r="D790" s="11">
        <f t="shared" si="36"/>
        <v>0</v>
      </c>
      <c r="E790" s="34">
        <f>SUM(E791:E796)</f>
        <v>0</v>
      </c>
      <c r="F790" s="11">
        <f t="shared" si="37"/>
        <v>0</v>
      </c>
      <c r="G790" s="34">
        <f>SUM(G791:G796)</f>
        <v>0</v>
      </c>
      <c r="H790" s="11">
        <f t="shared" si="38"/>
        <v>0</v>
      </c>
      <c r="I790" s="34">
        <f>SUM(I791:I796)</f>
        <v>0</v>
      </c>
    </row>
    <row r="791" spans="1:9" ht="20.25" hidden="1" customHeight="1">
      <c r="A791" s="20">
        <v>2110501</v>
      </c>
      <c r="B791" s="21" t="s">
        <v>689</v>
      </c>
      <c r="C791" s="35"/>
      <c r="D791" s="17">
        <f t="shared" si="36"/>
        <v>0</v>
      </c>
      <c r="E791" s="35"/>
      <c r="F791" s="17">
        <f t="shared" si="37"/>
        <v>0</v>
      </c>
      <c r="G791" s="35"/>
      <c r="H791" s="17">
        <f t="shared" si="38"/>
        <v>0</v>
      </c>
      <c r="I791" s="35"/>
    </row>
    <row r="792" spans="1:9" ht="20.25" hidden="1" customHeight="1">
      <c r="A792" s="20">
        <v>2110502</v>
      </c>
      <c r="B792" s="21" t="s">
        <v>690</v>
      </c>
      <c r="C792" s="35"/>
      <c r="D792" s="17">
        <f t="shared" si="36"/>
        <v>0</v>
      </c>
      <c r="E792" s="35"/>
      <c r="F792" s="17">
        <f t="shared" si="37"/>
        <v>0</v>
      </c>
      <c r="G792" s="35"/>
      <c r="H792" s="17">
        <f t="shared" si="38"/>
        <v>0</v>
      </c>
      <c r="I792" s="35"/>
    </row>
    <row r="793" spans="1:9" ht="20.25" hidden="1" customHeight="1">
      <c r="A793" s="20">
        <v>2110503</v>
      </c>
      <c r="B793" s="21" t="s">
        <v>691</v>
      </c>
      <c r="C793" s="35"/>
      <c r="D793" s="17">
        <f t="shared" si="36"/>
        <v>0</v>
      </c>
      <c r="E793" s="35"/>
      <c r="F793" s="17">
        <f t="shared" si="37"/>
        <v>0</v>
      </c>
      <c r="G793" s="35"/>
      <c r="H793" s="17">
        <f t="shared" si="38"/>
        <v>0</v>
      </c>
      <c r="I793" s="35"/>
    </row>
    <row r="794" spans="1:9" ht="20.25" hidden="1" customHeight="1">
      <c r="A794" s="20">
        <v>2110506</v>
      </c>
      <c r="B794" s="21" t="s">
        <v>692</v>
      </c>
      <c r="C794" s="35"/>
      <c r="D794" s="17">
        <f t="shared" si="36"/>
        <v>0</v>
      </c>
      <c r="E794" s="35"/>
      <c r="F794" s="17">
        <f t="shared" si="37"/>
        <v>0</v>
      </c>
      <c r="G794" s="35"/>
      <c r="H794" s="17">
        <f t="shared" si="38"/>
        <v>0</v>
      </c>
      <c r="I794" s="35"/>
    </row>
    <row r="795" spans="1:9" ht="20.25" hidden="1" customHeight="1">
      <c r="A795" s="20">
        <v>2110507</v>
      </c>
      <c r="B795" s="21" t="s">
        <v>693</v>
      </c>
      <c r="C795" s="35"/>
      <c r="D795" s="17">
        <f t="shared" si="36"/>
        <v>0</v>
      </c>
      <c r="E795" s="35"/>
      <c r="F795" s="17">
        <f t="shared" si="37"/>
        <v>0</v>
      </c>
      <c r="G795" s="35"/>
      <c r="H795" s="17">
        <f t="shared" si="38"/>
        <v>0</v>
      </c>
      <c r="I795" s="35"/>
    </row>
    <row r="796" spans="1:9" ht="20.25" hidden="1" customHeight="1">
      <c r="A796" s="20">
        <v>2110599</v>
      </c>
      <c r="B796" s="21" t="s">
        <v>694</v>
      </c>
      <c r="C796" s="35"/>
      <c r="D796" s="17">
        <f t="shared" si="36"/>
        <v>0</v>
      </c>
      <c r="E796" s="35"/>
      <c r="F796" s="17">
        <f t="shared" si="37"/>
        <v>0</v>
      </c>
      <c r="G796" s="35"/>
      <c r="H796" s="17">
        <f t="shared" si="38"/>
        <v>0</v>
      </c>
      <c r="I796" s="35"/>
    </row>
    <row r="797" spans="1:9" ht="20.25" hidden="1" customHeight="1">
      <c r="A797" s="23">
        <v>21106</v>
      </c>
      <c r="B797" s="23" t="s">
        <v>695</v>
      </c>
      <c r="C797" s="34">
        <f>SUM(C798:C802)</f>
        <v>0</v>
      </c>
      <c r="D797" s="11">
        <f t="shared" si="36"/>
        <v>0</v>
      </c>
      <c r="E797" s="34">
        <f>SUM(E798:E802)</f>
        <v>0</v>
      </c>
      <c r="F797" s="11">
        <f t="shared" si="37"/>
        <v>0</v>
      </c>
      <c r="G797" s="34">
        <f>SUM(G798:G802)</f>
        <v>0</v>
      </c>
      <c r="H797" s="11">
        <f t="shared" si="38"/>
        <v>0</v>
      </c>
      <c r="I797" s="34">
        <f>SUM(I798:I802)</f>
        <v>0</v>
      </c>
    </row>
    <row r="798" spans="1:9" ht="20.25" hidden="1" customHeight="1">
      <c r="A798" s="20">
        <v>2110602</v>
      </c>
      <c r="B798" s="21" t="s">
        <v>696</v>
      </c>
      <c r="C798" s="35"/>
      <c r="D798" s="17">
        <f t="shared" si="36"/>
        <v>0</v>
      </c>
      <c r="E798" s="35"/>
      <c r="F798" s="17">
        <f t="shared" si="37"/>
        <v>0</v>
      </c>
      <c r="G798" s="35"/>
      <c r="H798" s="17">
        <f t="shared" si="38"/>
        <v>0</v>
      </c>
      <c r="I798" s="35"/>
    </row>
    <row r="799" spans="1:9" ht="20.25" hidden="1" customHeight="1">
      <c r="A799" s="20">
        <v>2110603</v>
      </c>
      <c r="B799" s="21" t="s">
        <v>697</v>
      </c>
      <c r="C799" s="35"/>
      <c r="D799" s="17">
        <f t="shared" si="36"/>
        <v>0</v>
      </c>
      <c r="E799" s="35"/>
      <c r="F799" s="17">
        <f t="shared" si="37"/>
        <v>0</v>
      </c>
      <c r="G799" s="35"/>
      <c r="H799" s="17">
        <f t="shared" si="38"/>
        <v>0</v>
      </c>
      <c r="I799" s="35"/>
    </row>
    <row r="800" spans="1:9" ht="20.25" hidden="1" customHeight="1">
      <c r="A800" s="20">
        <v>2110604</v>
      </c>
      <c r="B800" s="21" t="s">
        <v>698</v>
      </c>
      <c r="C800" s="35"/>
      <c r="D800" s="17">
        <f t="shared" si="36"/>
        <v>0</v>
      </c>
      <c r="E800" s="35"/>
      <c r="F800" s="17">
        <f t="shared" si="37"/>
        <v>0</v>
      </c>
      <c r="G800" s="35"/>
      <c r="H800" s="17">
        <f t="shared" si="38"/>
        <v>0</v>
      </c>
      <c r="I800" s="35"/>
    </row>
    <row r="801" spans="1:9" ht="20.25" hidden="1" customHeight="1">
      <c r="A801" s="20">
        <v>2110605</v>
      </c>
      <c r="B801" s="21" t="s">
        <v>699</v>
      </c>
      <c r="C801" s="35"/>
      <c r="D801" s="17">
        <f t="shared" si="36"/>
        <v>0</v>
      </c>
      <c r="E801" s="35"/>
      <c r="F801" s="17">
        <f t="shared" si="37"/>
        <v>0</v>
      </c>
      <c r="G801" s="35"/>
      <c r="H801" s="17">
        <f t="shared" si="38"/>
        <v>0</v>
      </c>
      <c r="I801" s="35"/>
    </row>
    <row r="802" spans="1:9" ht="20.25" hidden="1" customHeight="1">
      <c r="A802" s="20">
        <v>2110699</v>
      </c>
      <c r="B802" s="21" t="s">
        <v>700</v>
      </c>
      <c r="C802" s="35"/>
      <c r="D802" s="17">
        <f t="shared" si="36"/>
        <v>0</v>
      </c>
      <c r="E802" s="35"/>
      <c r="F802" s="17">
        <f t="shared" si="37"/>
        <v>0</v>
      </c>
      <c r="G802" s="35"/>
      <c r="H802" s="17">
        <f t="shared" si="38"/>
        <v>0</v>
      </c>
      <c r="I802" s="35"/>
    </row>
    <row r="803" spans="1:9" ht="20.25" hidden="1" customHeight="1">
      <c r="A803" s="23">
        <v>21107</v>
      </c>
      <c r="B803" s="23" t="s">
        <v>701</v>
      </c>
      <c r="C803" s="34">
        <f>SUM(C804:C805)</f>
        <v>0</v>
      </c>
      <c r="D803" s="11">
        <f t="shared" si="36"/>
        <v>0</v>
      </c>
      <c r="E803" s="34">
        <f>SUM(E804:E805)</f>
        <v>0</v>
      </c>
      <c r="F803" s="11">
        <f t="shared" si="37"/>
        <v>0</v>
      </c>
      <c r="G803" s="34">
        <f>SUM(G804:G805)</f>
        <v>0</v>
      </c>
      <c r="H803" s="11">
        <f t="shared" si="38"/>
        <v>0</v>
      </c>
      <c r="I803" s="34">
        <f>SUM(I804:I805)</f>
        <v>0</v>
      </c>
    </row>
    <row r="804" spans="1:9" ht="20.25" hidden="1" customHeight="1">
      <c r="A804" s="20">
        <v>2110704</v>
      </c>
      <c r="B804" s="21" t="s">
        <v>702</v>
      </c>
      <c r="C804" s="35"/>
      <c r="D804" s="17">
        <f t="shared" si="36"/>
        <v>0</v>
      </c>
      <c r="E804" s="35"/>
      <c r="F804" s="17">
        <f t="shared" si="37"/>
        <v>0</v>
      </c>
      <c r="G804" s="35"/>
      <c r="H804" s="17">
        <f t="shared" si="38"/>
        <v>0</v>
      </c>
      <c r="I804" s="35"/>
    </row>
    <row r="805" spans="1:9" ht="20.25" hidden="1" customHeight="1">
      <c r="A805" s="20">
        <v>2110799</v>
      </c>
      <c r="B805" s="21" t="s">
        <v>703</v>
      </c>
      <c r="C805" s="35"/>
      <c r="D805" s="17">
        <f t="shared" si="36"/>
        <v>0</v>
      </c>
      <c r="E805" s="35"/>
      <c r="F805" s="17">
        <f t="shared" si="37"/>
        <v>0</v>
      </c>
      <c r="G805" s="35"/>
      <c r="H805" s="17">
        <f t="shared" si="38"/>
        <v>0</v>
      </c>
      <c r="I805" s="35"/>
    </row>
    <row r="806" spans="1:9" ht="20.25" hidden="1" customHeight="1">
      <c r="A806" s="23">
        <v>21108</v>
      </c>
      <c r="B806" s="23" t="s">
        <v>704</v>
      </c>
      <c r="C806" s="34">
        <f>SUM(C807:C808)</f>
        <v>0</v>
      </c>
      <c r="D806" s="11">
        <f t="shared" si="36"/>
        <v>0</v>
      </c>
      <c r="E806" s="34">
        <f>SUM(E807:E808)</f>
        <v>0</v>
      </c>
      <c r="F806" s="11">
        <f t="shared" si="37"/>
        <v>0</v>
      </c>
      <c r="G806" s="34">
        <f>SUM(G807:G808)</f>
        <v>0</v>
      </c>
      <c r="H806" s="11">
        <f t="shared" si="38"/>
        <v>0</v>
      </c>
      <c r="I806" s="34">
        <f>SUM(I807:I808)</f>
        <v>0</v>
      </c>
    </row>
    <row r="807" spans="1:9" ht="20.25" hidden="1" customHeight="1">
      <c r="A807" s="20">
        <v>2110804</v>
      </c>
      <c r="B807" s="21" t="s">
        <v>705</v>
      </c>
      <c r="C807" s="35"/>
      <c r="D807" s="17">
        <f t="shared" si="36"/>
        <v>0</v>
      </c>
      <c r="E807" s="35"/>
      <c r="F807" s="17">
        <f t="shared" si="37"/>
        <v>0</v>
      </c>
      <c r="G807" s="35"/>
      <c r="H807" s="17">
        <f t="shared" si="38"/>
        <v>0</v>
      </c>
      <c r="I807" s="35"/>
    </row>
    <row r="808" spans="1:9" ht="20.25" hidden="1" customHeight="1">
      <c r="A808" s="20">
        <v>2110899</v>
      </c>
      <c r="B808" s="21" t="s">
        <v>706</v>
      </c>
      <c r="C808" s="35"/>
      <c r="D808" s="17">
        <f t="shared" si="36"/>
        <v>0</v>
      </c>
      <c r="E808" s="35"/>
      <c r="F808" s="17">
        <f t="shared" si="37"/>
        <v>0</v>
      </c>
      <c r="G808" s="35"/>
      <c r="H808" s="17">
        <f t="shared" si="38"/>
        <v>0</v>
      </c>
      <c r="I808" s="35"/>
    </row>
    <row r="809" spans="1:9" ht="20.25" hidden="1" customHeight="1">
      <c r="A809" s="23">
        <v>21109</v>
      </c>
      <c r="B809" s="23" t="s">
        <v>707</v>
      </c>
      <c r="C809" s="34">
        <f>C810</f>
        <v>0</v>
      </c>
      <c r="D809" s="11">
        <f t="shared" si="36"/>
        <v>0</v>
      </c>
      <c r="E809" s="34">
        <f>E810</f>
        <v>0</v>
      </c>
      <c r="F809" s="11">
        <f t="shared" si="37"/>
        <v>0</v>
      </c>
      <c r="G809" s="34">
        <f>G810</f>
        <v>0</v>
      </c>
      <c r="H809" s="11">
        <f t="shared" si="38"/>
        <v>0</v>
      </c>
      <c r="I809" s="34">
        <f>I810</f>
        <v>0</v>
      </c>
    </row>
    <row r="810" spans="1:9" ht="20.25" hidden="1" customHeight="1">
      <c r="A810" s="20">
        <v>2110901</v>
      </c>
      <c r="B810" s="21" t="s">
        <v>708</v>
      </c>
      <c r="C810" s="35"/>
      <c r="D810" s="17">
        <f t="shared" si="36"/>
        <v>0</v>
      </c>
      <c r="E810" s="35"/>
      <c r="F810" s="17">
        <f t="shared" si="37"/>
        <v>0</v>
      </c>
      <c r="G810" s="35"/>
      <c r="H810" s="17">
        <f t="shared" si="38"/>
        <v>0</v>
      </c>
      <c r="I810" s="35"/>
    </row>
    <row r="811" spans="1:9" ht="20.25" customHeight="1">
      <c r="A811" s="23">
        <v>21110</v>
      </c>
      <c r="B811" s="23" t="s">
        <v>709</v>
      </c>
      <c r="C811" s="34">
        <f>C812</f>
        <v>39</v>
      </c>
      <c r="D811" s="11">
        <f t="shared" si="36"/>
        <v>0</v>
      </c>
      <c r="E811" s="34">
        <f>E812</f>
        <v>39</v>
      </c>
      <c r="F811" s="11">
        <f t="shared" si="37"/>
        <v>42</v>
      </c>
      <c r="G811" s="34">
        <f>G812</f>
        <v>81</v>
      </c>
      <c r="H811" s="11">
        <f t="shared" si="38"/>
        <v>0</v>
      </c>
      <c r="I811" s="34">
        <f>I812</f>
        <v>81</v>
      </c>
    </row>
    <row r="812" spans="1:9" ht="20.25" customHeight="1">
      <c r="A812" s="20">
        <v>2111001</v>
      </c>
      <c r="B812" s="21" t="s">
        <v>710</v>
      </c>
      <c r="C812" s="35">
        <v>39</v>
      </c>
      <c r="D812" s="17">
        <f t="shared" si="36"/>
        <v>0</v>
      </c>
      <c r="E812" s="35">
        <v>39</v>
      </c>
      <c r="F812" s="17">
        <f t="shared" si="37"/>
        <v>42</v>
      </c>
      <c r="G812" s="35">
        <v>81</v>
      </c>
      <c r="H812" s="17">
        <f t="shared" si="38"/>
        <v>0</v>
      </c>
      <c r="I812" s="35">
        <v>81</v>
      </c>
    </row>
    <row r="813" spans="1:9" ht="20.25" customHeight="1">
      <c r="A813" s="23">
        <v>21111</v>
      </c>
      <c r="B813" s="23" t="s">
        <v>711</v>
      </c>
      <c r="C813" s="34">
        <f>SUM(C814:C818)</f>
        <v>297</v>
      </c>
      <c r="D813" s="11">
        <f t="shared" si="36"/>
        <v>0</v>
      </c>
      <c r="E813" s="34">
        <f>SUM(E814:E818)</f>
        <v>297</v>
      </c>
      <c r="F813" s="11">
        <f t="shared" si="37"/>
        <v>-25</v>
      </c>
      <c r="G813" s="34">
        <f>SUM(G814:G818)</f>
        <v>272</v>
      </c>
      <c r="H813" s="11">
        <f t="shared" si="38"/>
        <v>0</v>
      </c>
      <c r="I813" s="34">
        <f>SUM(I814:I818)</f>
        <v>272</v>
      </c>
    </row>
    <row r="814" spans="1:9" ht="20.25" customHeight="1">
      <c r="A814" s="20">
        <v>2111101</v>
      </c>
      <c r="B814" s="21" t="s">
        <v>712</v>
      </c>
      <c r="C814" s="35">
        <v>16</v>
      </c>
      <c r="D814" s="17">
        <f t="shared" si="36"/>
        <v>0</v>
      </c>
      <c r="E814" s="35">
        <v>16</v>
      </c>
      <c r="F814" s="17">
        <f t="shared" si="37"/>
        <v>11</v>
      </c>
      <c r="G814" s="35">
        <v>27</v>
      </c>
      <c r="H814" s="17">
        <f t="shared" si="38"/>
        <v>0</v>
      </c>
      <c r="I814" s="35">
        <v>27</v>
      </c>
    </row>
    <row r="815" spans="1:9" ht="20.25" customHeight="1">
      <c r="A815" s="20">
        <v>2111102</v>
      </c>
      <c r="B815" s="21" t="s">
        <v>713</v>
      </c>
      <c r="C815" s="35">
        <v>261</v>
      </c>
      <c r="D815" s="17">
        <f t="shared" si="36"/>
        <v>0</v>
      </c>
      <c r="E815" s="35">
        <v>261</v>
      </c>
      <c r="F815" s="17">
        <f t="shared" si="37"/>
        <v>-33</v>
      </c>
      <c r="G815" s="35">
        <v>228</v>
      </c>
      <c r="H815" s="17">
        <f t="shared" si="38"/>
        <v>0</v>
      </c>
      <c r="I815" s="35">
        <v>228</v>
      </c>
    </row>
    <row r="816" spans="1:9" ht="20.25" customHeight="1">
      <c r="A816" s="20">
        <v>2111103</v>
      </c>
      <c r="B816" s="21" t="s">
        <v>714</v>
      </c>
      <c r="C816" s="35">
        <v>0</v>
      </c>
      <c r="D816" s="17">
        <f t="shared" si="36"/>
        <v>0</v>
      </c>
      <c r="E816" s="35">
        <v>0</v>
      </c>
      <c r="F816" s="17">
        <f t="shared" si="37"/>
        <v>6</v>
      </c>
      <c r="G816" s="35">
        <v>6</v>
      </c>
      <c r="H816" s="17">
        <f t="shared" si="38"/>
        <v>0</v>
      </c>
      <c r="I816" s="35">
        <v>6</v>
      </c>
    </row>
    <row r="817" spans="1:9" ht="20.25" customHeight="1">
      <c r="A817" s="20">
        <v>2111104</v>
      </c>
      <c r="B817" s="21" t="s">
        <v>715</v>
      </c>
      <c r="C817" s="35">
        <v>20</v>
      </c>
      <c r="D817" s="17">
        <f t="shared" si="36"/>
        <v>0</v>
      </c>
      <c r="E817" s="35">
        <v>20</v>
      </c>
      <c r="F817" s="17">
        <f t="shared" si="37"/>
        <v>-9</v>
      </c>
      <c r="G817" s="35">
        <v>11</v>
      </c>
      <c r="H817" s="17">
        <f t="shared" si="38"/>
        <v>0</v>
      </c>
      <c r="I817" s="35">
        <v>11</v>
      </c>
    </row>
    <row r="818" spans="1:9" ht="20.25" hidden="1" customHeight="1">
      <c r="A818" s="20">
        <v>2111199</v>
      </c>
      <c r="B818" s="21" t="s">
        <v>716</v>
      </c>
      <c r="C818" s="35"/>
      <c r="D818" s="17">
        <f t="shared" si="36"/>
        <v>0</v>
      </c>
      <c r="E818" s="35"/>
      <c r="F818" s="17">
        <f t="shared" si="37"/>
        <v>0</v>
      </c>
      <c r="G818" s="35"/>
      <c r="H818" s="17">
        <f t="shared" si="38"/>
        <v>0</v>
      </c>
      <c r="I818" s="35"/>
    </row>
    <row r="819" spans="1:9" ht="20.25" hidden="1" customHeight="1">
      <c r="A819" s="20">
        <v>21112</v>
      </c>
      <c r="B819" s="23" t="s">
        <v>717</v>
      </c>
      <c r="C819" s="34">
        <f>C820</f>
        <v>0</v>
      </c>
      <c r="D819" s="11">
        <f t="shared" si="36"/>
        <v>0</v>
      </c>
      <c r="E819" s="34">
        <f>E820</f>
        <v>0</v>
      </c>
      <c r="F819" s="11">
        <f t="shared" si="37"/>
        <v>0</v>
      </c>
      <c r="G819" s="34">
        <f>G820</f>
        <v>0</v>
      </c>
      <c r="H819" s="11">
        <f t="shared" si="38"/>
        <v>0</v>
      </c>
      <c r="I819" s="34">
        <f>I820</f>
        <v>0</v>
      </c>
    </row>
    <row r="820" spans="1:9" ht="20.25" hidden="1" customHeight="1">
      <c r="A820" s="20">
        <v>2111201</v>
      </c>
      <c r="B820" s="21" t="s">
        <v>718</v>
      </c>
      <c r="C820" s="35"/>
      <c r="D820" s="17">
        <f t="shared" si="36"/>
        <v>0</v>
      </c>
      <c r="E820" s="35"/>
      <c r="F820" s="17">
        <f t="shared" si="37"/>
        <v>0</v>
      </c>
      <c r="G820" s="35"/>
      <c r="H820" s="17">
        <f t="shared" si="38"/>
        <v>0</v>
      </c>
      <c r="I820" s="35"/>
    </row>
    <row r="821" spans="1:9" ht="20.25" customHeight="1">
      <c r="A821" s="23">
        <v>21113</v>
      </c>
      <c r="B821" s="23" t="s">
        <v>719</v>
      </c>
      <c r="C821" s="34">
        <f>C822</f>
        <v>1450</v>
      </c>
      <c r="D821" s="11">
        <f t="shared" si="36"/>
        <v>0</v>
      </c>
      <c r="E821" s="34">
        <f>E822</f>
        <v>1450</v>
      </c>
      <c r="F821" s="11">
        <f t="shared" si="37"/>
        <v>0</v>
      </c>
      <c r="G821" s="34">
        <f>G822</f>
        <v>1450</v>
      </c>
      <c r="H821" s="11">
        <f t="shared" si="38"/>
        <v>0</v>
      </c>
      <c r="I821" s="34">
        <f>I822</f>
        <v>1450</v>
      </c>
    </row>
    <row r="822" spans="1:9" ht="20.25" customHeight="1">
      <c r="A822" s="20">
        <v>2111301</v>
      </c>
      <c r="B822" s="21" t="s">
        <v>720</v>
      </c>
      <c r="C822" s="35">
        <v>1450</v>
      </c>
      <c r="D822" s="17">
        <f t="shared" si="36"/>
        <v>0</v>
      </c>
      <c r="E822" s="35">
        <v>1450</v>
      </c>
      <c r="F822" s="17">
        <f t="shared" si="37"/>
        <v>0</v>
      </c>
      <c r="G822" s="35">
        <v>1450</v>
      </c>
      <c r="H822" s="17">
        <f t="shared" si="38"/>
        <v>0</v>
      </c>
      <c r="I822" s="35">
        <v>1450</v>
      </c>
    </row>
    <row r="823" spans="1:9" ht="20.25" hidden="1" customHeight="1">
      <c r="A823" s="23">
        <v>21114</v>
      </c>
      <c r="B823" s="23" t="s">
        <v>721</v>
      </c>
      <c r="C823" s="34">
        <f>SUM(C824:C837)</f>
        <v>0</v>
      </c>
      <c r="D823" s="11">
        <f t="shared" si="36"/>
        <v>0</v>
      </c>
      <c r="E823" s="34">
        <f>SUM(E824:E837)</f>
        <v>0</v>
      </c>
      <c r="F823" s="11">
        <f t="shared" si="37"/>
        <v>0</v>
      </c>
      <c r="G823" s="34">
        <f>SUM(G824:G837)</f>
        <v>0</v>
      </c>
      <c r="H823" s="11">
        <f t="shared" si="38"/>
        <v>0</v>
      </c>
      <c r="I823" s="34">
        <f>SUM(I824:I837)</f>
        <v>0</v>
      </c>
    </row>
    <row r="824" spans="1:9" ht="20.25" hidden="1" customHeight="1">
      <c r="A824" s="20">
        <v>2111401</v>
      </c>
      <c r="B824" s="21" t="s">
        <v>119</v>
      </c>
      <c r="C824" s="35"/>
      <c r="D824" s="17">
        <f t="shared" si="36"/>
        <v>0</v>
      </c>
      <c r="E824" s="35"/>
      <c r="F824" s="17">
        <f t="shared" si="37"/>
        <v>0</v>
      </c>
      <c r="G824" s="35"/>
      <c r="H824" s="17">
        <f t="shared" si="38"/>
        <v>0</v>
      </c>
      <c r="I824" s="35"/>
    </row>
    <row r="825" spans="1:9" ht="20.25" hidden="1" customHeight="1">
      <c r="A825" s="20">
        <v>2111402</v>
      </c>
      <c r="B825" s="21" t="s">
        <v>120</v>
      </c>
      <c r="C825" s="35"/>
      <c r="D825" s="17">
        <f t="shared" si="36"/>
        <v>0</v>
      </c>
      <c r="E825" s="35"/>
      <c r="F825" s="17">
        <f t="shared" si="37"/>
        <v>0</v>
      </c>
      <c r="G825" s="35"/>
      <c r="H825" s="17">
        <f t="shared" si="38"/>
        <v>0</v>
      </c>
      <c r="I825" s="35"/>
    </row>
    <row r="826" spans="1:9" ht="20.25" hidden="1" customHeight="1">
      <c r="A826" s="20">
        <v>2111403</v>
      </c>
      <c r="B826" s="21" t="s">
        <v>121</v>
      </c>
      <c r="C826" s="35"/>
      <c r="D826" s="17">
        <f t="shared" si="36"/>
        <v>0</v>
      </c>
      <c r="E826" s="35"/>
      <c r="F826" s="17">
        <f t="shared" si="37"/>
        <v>0</v>
      </c>
      <c r="G826" s="35"/>
      <c r="H826" s="17">
        <f t="shared" si="38"/>
        <v>0</v>
      </c>
      <c r="I826" s="35"/>
    </row>
    <row r="827" spans="1:9" ht="20.25" hidden="1" customHeight="1">
      <c r="A827" s="20">
        <v>2111404</v>
      </c>
      <c r="B827" s="21" t="s">
        <v>722</v>
      </c>
      <c r="C827" s="35"/>
      <c r="D827" s="17">
        <f t="shared" si="36"/>
        <v>0</v>
      </c>
      <c r="E827" s="35"/>
      <c r="F827" s="17">
        <f t="shared" si="37"/>
        <v>0</v>
      </c>
      <c r="G827" s="35"/>
      <c r="H827" s="17">
        <f t="shared" si="38"/>
        <v>0</v>
      </c>
      <c r="I827" s="35"/>
    </row>
    <row r="828" spans="1:9" ht="20.25" hidden="1" customHeight="1">
      <c r="A828" s="20">
        <v>2111405</v>
      </c>
      <c r="B828" s="21" t="s">
        <v>723</v>
      </c>
      <c r="C828" s="35"/>
      <c r="D828" s="17">
        <f t="shared" si="36"/>
        <v>0</v>
      </c>
      <c r="E828" s="35"/>
      <c r="F828" s="17">
        <f t="shared" si="37"/>
        <v>0</v>
      </c>
      <c r="G828" s="35"/>
      <c r="H828" s="17">
        <f t="shared" si="38"/>
        <v>0</v>
      </c>
      <c r="I828" s="35"/>
    </row>
    <row r="829" spans="1:9" ht="20.25" hidden="1" customHeight="1">
      <c r="A829" s="20">
        <v>2111406</v>
      </c>
      <c r="B829" s="21" t="s">
        <v>724</v>
      </c>
      <c r="C829" s="35"/>
      <c r="D829" s="17">
        <f t="shared" si="36"/>
        <v>0</v>
      </c>
      <c r="E829" s="35"/>
      <c r="F829" s="17">
        <f t="shared" si="37"/>
        <v>0</v>
      </c>
      <c r="G829" s="35"/>
      <c r="H829" s="17">
        <f t="shared" si="38"/>
        <v>0</v>
      </c>
      <c r="I829" s="35"/>
    </row>
    <row r="830" spans="1:9" ht="20.25" hidden="1" customHeight="1">
      <c r="A830" s="20">
        <v>2111407</v>
      </c>
      <c r="B830" s="21" t="s">
        <v>725</v>
      </c>
      <c r="C830" s="35"/>
      <c r="D830" s="17">
        <f t="shared" si="36"/>
        <v>0</v>
      </c>
      <c r="E830" s="35"/>
      <c r="F830" s="17">
        <f t="shared" si="37"/>
        <v>0</v>
      </c>
      <c r="G830" s="35"/>
      <c r="H830" s="17">
        <f t="shared" si="38"/>
        <v>0</v>
      </c>
      <c r="I830" s="35"/>
    </row>
    <row r="831" spans="1:9" ht="20.25" hidden="1" customHeight="1">
      <c r="A831" s="20">
        <v>2111408</v>
      </c>
      <c r="B831" s="21" t="s">
        <v>726</v>
      </c>
      <c r="C831" s="35"/>
      <c r="D831" s="17">
        <f t="shared" si="36"/>
        <v>0</v>
      </c>
      <c r="E831" s="35"/>
      <c r="F831" s="17">
        <f t="shared" si="37"/>
        <v>0</v>
      </c>
      <c r="G831" s="35"/>
      <c r="H831" s="17">
        <f t="shared" si="38"/>
        <v>0</v>
      </c>
      <c r="I831" s="35"/>
    </row>
    <row r="832" spans="1:9" ht="20.25" hidden="1" customHeight="1">
      <c r="A832" s="20">
        <v>2111409</v>
      </c>
      <c r="B832" s="21" t="s">
        <v>727</v>
      </c>
      <c r="C832" s="35"/>
      <c r="D832" s="17">
        <f t="shared" si="36"/>
        <v>0</v>
      </c>
      <c r="E832" s="35"/>
      <c r="F832" s="17">
        <f t="shared" si="37"/>
        <v>0</v>
      </c>
      <c r="G832" s="35"/>
      <c r="H832" s="17">
        <f t="shared" si="38"/>
        <v>0</v>
      </c>
      <c r="I832" s="35"/>
    </row>
    <row r="833" spans="1:9" ht="20.25" hidden="1" customHeight="1">
      <c r="A833" s="20">
        <v>2111410</v>
      </c>
      <c r="B833" s="21" t="s">
        <v>728</v>
      </c>
      <c r="C833" s="35"/>
      <c r="D833" s="17">
        <f t="shared" si="36"/>
        <v>0</v>
      </c>
      <c r="E833" s="35"/>
      <c r="F833" s="17">
        <f t="shared" si="37"/>
        <v>0</v>
      </c>
      <c r="G833" s="35"/>
      <c r="H833" s="17">
        <f t="shared" si="38"/>
        <v>0</v>
      </c>
      <c r="I833" s="35"/>
    </row>
    <row r="834" spans="1:9" ht="20.25" hidden="1" customHeight="1">
      <c r="A834" s="20">
        <v>2111411</v>
      </c>
      <c r="B834" s="21" t="s">
        <v>160</v>
      </c>
      <c r="C834" s="35"/>
      <c r="D834" s="17">
        <f t="shared" si="36"/>
        <v>0</v>
      </c>
      <c r="E834" s="35"/>
      <c r="F834" s="17">
        <f t="shared" si="37"/>
        <v>0</v>
      </c>
      <c r="G834" s="35"/>
      <c r="H834" s="17">
        <f t="shared" si="38"/>
        <v>0</v>
      </c>
      <c r="I834" s="35"/>
    </row>
    <row r="835" spans="1:9" ht="20.25" hidden="1" customHeight="1">
      <c r="A835" s="20">
        <v>2111413</v>
      </c>
      <c r="B835" s="21" t="s">
        <v>729</v>
      </c>
      <c r="C835" s="35"/>
      <c r="D835" s="17">
        <f t="shared" si="36"/>
        <v>0</v>
      </c>
      <c r="E835" s="35"/>
      <c r="F835" s="17">
        <f t="shared" si="37"/>
        <v>0</v>
      </c>
      <c r="G835" s="35"/>
      <c r="H835" s="17">
        <f t="shared" si="38"/>
        <v>0</v>
      </c>
      <c r="I835" s="35"/>
    </row>
    <row r="836" spans="1:9" ht="20.25" hidden="1" customHeight="1">
      <c r="A836" s="20">
        <v>2111450</v>
      </c>
      <c r="B836" s="21" t="s">
        <v>128</v>
      </c>
      <c r="C836" s="35"/>
      <c r="D836" s="17">
        <f t="shared" si="36"/>
        <v>0</v>
      </c>
      <c r="E836" s="35"/>
      <c r="F836" s="17">
        <f t="shared" si="37"/>
        <v>0</v>
      </c>
      <c r="G836" s="35"/>
      <c r="H836" s="17">
        <f t="shared" si="38"/>
        <v>0</v>
      </c>
      <c r="I836" s="35"/>
    </row>
    <row r="837" spans="1:9" ht="20.25" hidden="1" customHeight="1">
      <c r="A837" s="20">
        <v>2111499</v>
      </c>
      <c r="B837" s="21" t="s">
        <v>730</v>
      </c>
      <c r="C837" s="35"/>
      <c r="D837" s="17">
        <f t="shared" si="36"/>
        <v>0</v>
      </c>
      <c r="E837" s="35"/>
      <c r="F837" s="17">
        <f t="shared" si="37"/>
        <v>0</v>
      </c>
      <c r="G837" s="35"/>
      <c r="H837" s="17">
        <f t="shared" si="38"/>
        <v>0</v>
      </c>
      <c r="I837" s="35"/>
    </row>
    <row r="838" spans="1:9" ht="20.25" customHeight="1">
      <c r="A838" s="23">
        <v>21199</v>
      </c>
      <c r="B838" s="23" t="s">
        <v>731</v>
      </c>
      <c r="C838" s="34">
        <f>C839</f>
        <v>0</v>
      </c>
      <c r="D838" s="11">
        <f t="shared" si="36"/>
        <v>0</v>
      </c>
      <c r="E838" s="34">
        <f>E839</f>
        <v>0</v>
      </c>
      <c r="F838" s="11">
        <f t="shared" si="37"/>
        <v>547</v>
      </c>
      <c r="G838" s="34">
        <f>G839</f>
        <v>547</v>
      </c>
      <c r="H838" s="11">
        <f t="shared" si="38"/>
        <v>0</v>
      </c>
      <c r="I838" s="34">
        <f>I839</f>
        <v>547</v>
      </c>
    </row>
    <row r="839" spans="1:9" ht="20.25" customHeight="1">
      <c r="A839" s="20">
        <v>2119999</v>
      </c>
      <c r="B839" s="21" t="s">
        <v>732</v>
      </c>
      <c r="C839" s="35">
        <v>0</v>
      </c>
      <c r="D839" s="17">
        <f t="shared" si="36"/>
        <v>0</v>
      </c>
      <c r="E839" s="35">
        <v>0</v>
      </c>
      <c r="F839" s="17">
        <f t="shared" si="37"/>
        <v>547</v>
      </c>
      <c r="G839" s="35">
        <v>547</v>
      </c>
      <c r="H839" s="17">
        <f t="shared" si="38"/>
        <v>0</v>
      </c>
      <c r="I839" s="35">
        <v>547</v>
      </c>
    </row>
    <row r="840" spans="1:9" ht="20.25" customHeight="1">
      <c r="A840" s="23">
        <v>212</v>
      </c>
      <c r="B840" s="23" t="s">
        <v>35</v>
      </c>
      <c r="C840" s="34">
        <f>C841+C852+C854+C857+C859+C861</f>
        <v>11307</v>
      </c>
      <c r="D840" s="11">
        <f t="shared" ref="D840:D903" si="39">E840-C840</f>
        <v>0</v>
      </c>
      <c r="E840" s="34">
        <f>E841+E852+E854+E857+E859+E861</f>
        <v>11307</v>
      </c>
      <c r="F840" s="11">
        <f t="shared" ref="F840:F903" si="40">G840-E840</f>
        <v>-603</v>
      </c>
      <c r="G840" s="34">
        <f>G841+G852+G854+G857+G859+G861</f>
        <v>10704</v>
      </c>
      <c r="H840" s="11">
        <f t="shared" ref="H840:H903" si="41">I840-G840</f>
        <v>0</v>
      </c>
      <c r="I840" s="34">
        <f>I841+I852+I854+I857+I859+I861</f>
        <v>10704</v>
      </c>
    </row>
    <row r="841" spans="1:9" ht="20.25" customHeight="1">
      <c r="A841" s="23">
        <v>21201</v>
      </c>
      <c r="B841" s="23" t="s">
        <v>733</v>
      </c>
      <c r="C841" s="34">
        <f>SUM(C842:C851)</f>
        <v>3673</v>
      </c>
      <c r="D841" s="11">
        <f t="shared" si="39"/>
        <v>0</v>
      </c>
      <c r="E841" s="34">
        <f>SUM(E842:E851)</f>
        <v>3673</v>
      </c>
      <c r="F841" s="11">
        <f t="shared" si="40"/>
        <v>576</v>
      </c>
      <c r="G841" s="34">
        <f>SUM(G842:G851)</f>
        <v>4249</v>
      </c>
      <c r="H841" s="11">
        <f t="shared" si="41"/>
        <v>0</v>
      </c>
      <c r="I841" s="34">
        <f>SUM(I842:I851)</f>
        <v>4249</v>
      </c>
    </row>
    <row r="842" spans="1:9" ht="20.25" customHeight="1">
      <c r="A842" s="20">
        <v>2120101</v>
      </c>
      <c r="B842" s="21" t="s">
        <v>119</v>
      </c>
      <c r="C842" s="35">
        <v>1116</v>
      </c>
      <c r="D842" s="17">
        <f t="shared" si="39"/>
        <v>0</v>
      </c>
      <c r="E842" s="35">
        <v>1116</v>
      </c>
      <c r="F842" s="17">
        <f t="shared" si="40"/>
        <v>125</v>
      </c>
      <c r="G842" s="35">
        <v>1241</v>
      </c>
      <c r="H842" s="17">
        <f t="shared" si="41"/>
        <v>0</v>
      </c>
      <c r="I842" s="35">
        <v>1241</v>
      </c>
    </row>
    <row r="843" spans="1:9" ht="20.25" customHeight="1">
      <c r="A843" s="20">
        <v>2120102</v>
      </c>
      <c r="B843" s="21" t="s">
        <v>120</v>
      </c>
      <c r="C843" s="35">
        <v>352</v>
      </c>
      <c r="D843" s="17">
        <f t="shared" si="39"/>
        <v>0</v>
      </c>
      <c r="E843" s="35">
        <v>352</v>
      </c>
      <c r="F843" s="17">
        <f t="shared" si="40"/>
        <v>-86</v>
      </c>
      <c r="G843" s="35">
        <v>266</v>
      </c>
      <c r="H843" s="17">
        <f t="shared" si="41"/>
        <v>0</v>
      </c>
      <c r="I843" s="35">
        <v>266</v>
      </c>
    </row>
    <row r="844" spans="1:9" ht="20.25" customHeight="1">
      <c r="A844" s="20">
        <v>2120103</v>
      </c>
      <c r="B844" s="21" t="s">
        <v>121</v>
      </c>
      <c r="C844" s="35">
        <v>569</v>
      </c>
      <c r="D844" s="17">
        <f t="shared" si="39"/>
        <v>0</v>
      </c>
      <c r="E844" s="35">
        <v>569</v>
      </c>
      <c r="F844" s="17">
        <f t="shared" si="40"/>
        <v>-54</v>
      </c>
      <c r="G844" s="35">
        <v>515</v>
      </c>
      <c r="H844" s="17">
        <f t="shared" si="41"/>
        <v>0</v>
      </c>
      <c r="I844" s="35">
        <v>515</v>
      </c>
    </row>
    <row r="845" spans="1:9" ht="20.25" customHeight="1">
      <c r="A845" s="20">
        <v>2120104</v>
      </c>
      <c r="B845" s="21" t="s">
        <v>734</v>
      </c>
      <c r="C845" s="35">
        <v>961</v>
      </c>
      <c r="D845" s="17">
        <f t="shared" si="39"/>
        <v>0</v>
      </c>
      <c r="E845" s="35">
        <v>961</v>
      </c>
      <c r="F845" s="17">
        <f t="shared" si="40"/>
        <v>-22</v>
      </c>
      <c r="G845" s="35">
        <v>939</v>
      </c>
      <c r="H845" s="17">
        <f t="shared" si="41"/>
        <v>0</v>
      </c>
      <c r="I845" s="35">
        <v>939</v>
      </c>
    </row>
    <row r="846" spans="1:9" ht="20.25" hidden="1" customHeight="1">
      <c r="A846" s="20">
        <v>2120105</v>
      </c>
      <c r="B846" s="21" t="s">
        <v>735</v>
      </c>
      <c r="C846" s="35">
        <v>0</v>
      </c>
      <c r="D846" s="17">
        <f t="shared" si="39"/>
        <v>0</v>
      </c>
      <c r="E846" s="35">
        <v>0</v>
      </c>
      <c r="F846" s="17">
        <f t="shared" si="40"/>
        <v>0</v>
      </c>
      <c r="G846" s="35"/>
      <c r="H846" s="17">
        <f t="shared" si="41"/>
        <v>0</v>
      </c>
      <c r="I846" s="35"/>
    </row>
    <row r="847" spans="1:9" ht="20.25" customHeight="1">
      <c r="A847" s="20">
        <v>2120106</v>
      </c>
      <c r="B847" s="21" t="s">
        <v>736</v>
      </c>
      <c r="C847" s="35">
        <v>188</v>
      </c>
      <c r="D847" s="17">
        <f t="shared" si="39"/>
        <v>0</v>
      </c>
      <c r="E847" s="35">
        <v>188</v>
      </c>
      <c r="F847" s="17">
        <f t="shared" si="40"/>
        <v>-11</v>
      </c>
      <c r="G847" s="35">
        <v>177</v>
      </c>
      <c r="H847" s="17">
        <f t="shared" si="41"/>
        <v>0</v>
      </c>
      <c r="I847" s="35">
        <v>177</v>
      </c>
    </row>
    <row r="848" spans="1:9" ht="20.25" hidden="1" customHeight="1">
      <c r="A848" s="20">
        <v>2120107</v>
      </c>
      <c r="B848" s="21" t="s">
        <v>737</v>
      </c>
      <c r="C848" s="35">
        <v>0</v>
      </c>
      <c r="D848" s="17">
        <f t="shared" si="39"/>
        <v>0</v>
      </c>
      <c r="E848" s="35">
        <v>0</v>
      </c>
      <c r="F848" s="17">
        <f t="shared" si="40"/>
        <v>0</v>
      </c>
      <c r="G848" s="35"/>
      <c r="H848" s="17">
        <f t="shared" si="41"/>
        <v>0</v>
      </c>
      <c r="I848" s="35"/>
    </row>
    <row r="849" spans="1:9" ht="20.25" customHeight="1">
      <c r="A849" s="20">
        <v>2120109</v>
      </c>
      <c r="B849" s="21" t="s">
        <v>738</v>
      </c>
      <c r="C849" s="35">
        <v>80</v>
      </c>
      <c r="D849" s="17">
        <f t="shared" si="39"/>
        <v>0</v>
      </c>
      <c r="E849" s="35">
        <v>80</v>
      </c>
      <c r="F849" s="17">
        <f t="shared" si="40"/>
        <v>-55</v>
      </c>
      <c r="G849" s="35">
        <v>25</v>
      </c>
      <c r="H849" s="17">
        <f t="shared" si="41"/>
        <v>0</v>
      </c>
      <c r="I849" s="35">
        <v>25</v>
      </c>
    </row>
    <row r="850" spans="1:9" ht="20.25" hidden="1" customHeight="1">
      <c r="A850" s="20">
        <v>2120110</v>
      </c>
      <c r="B850" s="21" t="s">
        <v>739</v>
      </c>
      <c r="C850" s="35">
        <v>0</v>
      </c>
      <c r="D850" s="17">
        <f t="shared" si="39"/>
        <v>0</v>
      </c>
      <c r="E850" s="35">
        <v>0</v>
      </c>
      <c r="F850" s="17">
        <f t="shared" si="40"/>
        <v>0</v>
      </c>
      <c r="G850" s="35"/>
      <c r="H850" s="17">
        <f t="shared" si="41"/>
        <v>0</v>
      </c>
      <c r="I850" s="35"/>
    </row>
    <row r="851" spans="1:9" ht="20.25" customHeight="1">
      <c r="A851" s="20">
        <v>2120199</v>
      </c>
      <c r="B851" s="21" t="s">
        <v>740</v>
      </c>
      <c r="C851" s="35">
        <v>407</v>
      </c>
      <c r="D851" s="17">
        <f t="shared" si="39"/>
        <v>0</v>
      </c>
      <c r="E851" s="35">
        <v>407</v>
      </c>
      <c r="F851" s="17">
        <f t="shared" si="40"/>
        <v>679</v>
      </c>
      <c r="G851" s="35">
        <v>1086</v>
      </c>
      <c r="H851" s="17">
        <f t="shared" si="41"/>
        <v>0</v>
      </c>
      <c r="I851" s="35">
        <v>1086</v>
      </c>
    </row>
    <row r="852" spans="1:9" ht="20.25" customHeight="1">
      <c r="A852" s="23">
        <v>21202</v>
      </c>
      <c r="B852" s="23" t="s">
        <v>741</v>
      </c>
      <c r="C852" s="34">
        <f>C853</f>
        <v>12</v>
      </c>
      <c r="D852" s="11">
        <f t="shared" si="39"/>
        <v>0</v>
      </c>
      <c r="E852" s="34">
        <f>E853</f>
        <v>12</v>
      </c>
      <c r="F852" s="11">
        <f t="shared" si="40"/>
        <v>-5</v>
      </c>
      <c r="G852" s="34">
        <f>G853</f>
        <v>7</v>
      </c>
      <c r="H852" s="11">
        <f t="shared" si="41"/>
        <v>0</v>
      </c>
      <c r="I852" s="34">
        <f>I853</f>
        <v>7</v>
      </c>
    </row>
    <row r="853" spans="1:9" ht="20.25" customHeight="1">
      <c r="A853" s="20">
        <v>2120201</v>
      </c>
      <c r="B853" s="21" t="s">
        <v>742</v>
      </c>
      <c r="C853" s="35">
        <v>12</v>
      </c>
      <c r="D853" s="17">
        <f t="shared" si="39"/>
        <v>0</v>
      </c>
      <c r="E853" s="35">
        <v>12</v>
      </c>
      <c r="F853" s="17">
        <f t="shared" si="40"/>
        <v>-5</v>
      </c>
      <c r="G853" s="35">
        <v>7</v>
      </c>
      <c r="H853" s="17">
        <f t="shared" si="41"/>
        <v>0</v>
      </c>
      <c r="I853" s="35">
        <v>7</v>
      </c>
    </row>
    <row r="854" spans="1:9" ht="20.25" customHeight="1">
      <c r="A854" s="23">
        <v>21203</v>
      </c>
      <c r="B854" s="23" t="s">
        <v>743</v>
      </c>
      <c r="C854" s="34">
        <f>SUM(C855:C856)</f>
        <v>3551</v>
      </c>
      <c r="D854" s="11">
        <f t="shared" si="39"/>
        <v>0</v>
      </c>
      <c r="E854" s="34">
        <f>SUM(E855:E856)</f>
        <v>3551</v>
      </c>
      <c r="F854" s="11">
        <f t="shared" si="40"/>
        <v>-271</v>
      </c>
      <c r="G854" s="34">
        <f>SUM(G855:G856)</f>
        <v>3280</v>
      </c>
      <c r="H854" s="11">
        <f t="shared" si="41"/>
        <v>0</v>
      </c>
      <c r="I854" s="34">
        <f>SUM(I855:I856)</f>
        <v>3280</v>
      </c>
    </row>
    <row r="855" spans="1:9" ht="20.25" hidden="1" customHeight="1">
      <c r="A855" s="20">
        <v>2120303</v>
      </c>
      <c r="B855" s="21" t="s">
        <v>744</v>
      </c>
      <c r="C855" s="35"/>
      <c r="D855" s="17">
        <f t="shared" si="39"/>
        <v>0</v>
      </c>
      <c r="E855" s="35"/>
      <c r="F855" s="17">
        <f t="shared" si="40"/>
        <v>0</v>
      </c>
      <c r="G855" s="35"/>
      <c r="H855" s="17">
        <f t="shared" si="41"/>
        <v>0</v>
      </c>
      <c r="I855" s="35"/>
    </row>
    <row r="856" spans="1:9" ht="20.25" customHeight="1">
      <c r="A856" s="20">
        <v>2120399</v>
      </c>
      <c r="B856" s="21" t="s">
        <v>745</v>
      </c>
      <c r="C856" s="35">
        <v>3551</v>
      </c>
      <c r="D856" s="17">
        <f t="shared" si="39"/>
        <v>0</v>
      </c>
      <c r="E856" s="35">
        <v>3551</v>
      </c>
      <c r="F856" s="17">
        <f t="shared" si="40"/>
        <v>-271</v>
      </c>
      <c r="G856" s="35">
        <v>3280</v>
      </c>
      <c r="H856" s="17">
        <f t="shared" si="41"/>
        <v>0</v>
      </c>
      <c r="I856" s="35">
        <v>3280</v>
      </c>
    </row>
    <row r="857" spans="1:9" ht="20.25" customHeight="1">
      <c r="A857" s="23">
        <v>21205</v>
      </c>
      <c r="B857" s="23" t="s">
        <v>746</v>
      </c>
      <c r="C857" s="34">
        <f>C858</f>
        <v>378</v>
      </c>
      <c r="D857" s="11">
        <f t="shared" si="39"/>
        <v>0</v>
      </c>
      <c r="E857" s="34">
        <f>E858</f>
        <v>378</v>
      </c>
      <c r="F857" s="11">
        <f t="shared" si="40"/>
        <v>3</v>
      </c>
      <c r="G857" s="34">
        <f>G858</f>
        <v>381</v>
      </c>
      <c r="H857" s="11">
        <f t="shared" si="41"/>
        <v>0</v>
      </c>
      <c r="I857" s="34">
        <f>I858</f>
        <v>381</v>
      </c>
    </row>
    <row r="858" spans="1:9" ht="20.25" customHeight="1">
      <c r="A858" s="20">
        <v>2120501</v>
      </c>
      <c r="B858" s="21" t="s">
        <v>747</v>
      </c>
      <c r="C858" s="35">
        <v>378</v>
      </c>
      <c r="D858" s="17">
        <f t="shared" si="39"/>
        <v>0</v>
      </c>
      <c r="E858" s="35">
        <v>378</v>
      </c>
      <c r="F858" s="17">
        <f t="shared" si="40"/>
        <v>3</v>
      </c>
      <c r="G858" s="35">
        <v>381</v>
      </c>
      <c r="H858" s="17">
        <f t="shared" si="41"/>
        <v>0</v>
      </c>
      <c r="I858" s="35">
        <v>381</v>
      </c>
    </row>
    <row r="859" spans="1:9" ht="20.25" customHeight="1">
      <c r="A859" s="23">
        <v>21206</v>
      </c>
      <c r="B859" s="23" t="s">
        <v>748</v>
      </c>
      <c r="C859" s="34">
        <f>C860</f>
        <v>693</v>
      </c>
      <c r="D859" s="11">
        <f t="shared" si="39"/>
        <v>0</v>
      </c>
      <c r="E859" s="34">
        <f>E860</f>
        <v>693</v>
      </c>
      <c r="F859" s="11">
        <f t="shared" si="40"/>
        <v>40</v>
      </c>
      <c r="G859" s="34">
        <f>G860</f>
        <v>733</v>
      </c>
      <c r="H859" s="11">
        <f t="shared" si="41"/>
        <v>0</v>
      </c>
      <c r="I859" s="34">
        <f>I860</f>
        <v>733</v>
      </c>
    </row>
    <row r="860" spans="1:9" ht="20.25" customHeight="1">
      <c r="A860" s="20">
        <v>2120601</v>
      </c>
      <c r="B860" s="21" t="s">
        <v>749</v>
      </c>
      <c r="C860" s="35">
        <v>693</v>
      </c>
      <c r="D860" s="17">
        <f t="shared" si="39"/>
        <v>0</v>
      </c>
      <c r="E860" s="35">
        <v>693</v>
      </c>
      <c r="F860" s="17">
        <f t="shared" si="40"/>
        <v>40</v>
      </c>
      <c r="G860" s="35">
        <v>733</v>
      </c>
      <c r="H860" s="17">
        <f t="shared" si="41"/>
        <v>0</v>
      </c>
      <c r="I860" s="35">
        <v>733</v>
      </c>
    </row>
    <row r="861" spans="1:9" ht="20.25" customHeight="1">
      <c r="A861" s="23">
        <v>21299</v>
      </c>
      <c r="B861" s="23" t="s">
        <v>750</v>
      </c>
      <c r="C861" s="34">
        <f>C862</f>
        <v>3000</v>
      </c>
      <c r="D861" s="11">
        <f t="shared" si="39"/>
        <v>0</v>
      </c>
      <c r="E861" s="34">
        <f>E862</f>
        <v>3000</v>
      </c>
      <c r="F861" s="11">
        <f t="shared" si="40"/>
        <v>-946</v>
      </c>
      <c r="G861" s="34">
        <f>G862</f>
        <v>2054</v>
      </c>
      <c r="H861" s="11">
        <f t="shared" si="41"/>
        <v>0</v>
      </c>
      <c r="I861" s="34">
        <f>I862</f>
        <v>2054</v>
      </c>
    </row>
    <row r="862" spans="1:9" ht="20.25" customHeight="1">
      <c r="A862" s="20">
        <v>2129999</v>
      </c>
      <c r="B862" s="21" t="s">
        <v>751</v>
      </c>
      <c r="C862" s="35">
        <v>3000</v>
      </c>
      <c r="D862" s="17">
        <f t="shared" si="39"/>
        <v>0</v>
      </c>
      <c r="E862" s="35">
        <v>3000</v>
      </c>
      <c r="F862" s="17">
        <f t="shared" si="40"/>
        <v>-946</v>
      </c>
      <c r="G862" s="35">
        <v>2054</v>
      </c>
      <c r="H862" s="17">
        <f t="shared" si="41"/>
        <v>0</v>
      </c>
      <c r="I862" s="35">
        <v>2054</v>
      </c>
    </row>
    <row r="863" spans="1:9" ht="20.25" customHeight="1">
      <c r="A863" s="23">
        <v>213</v>
      </c>
      <c r="B863" s="23" t="s">
        <v>37</v>
      </c>
      <c r="C863" s="34">
        <f>C864+C890+C915+C943+C954+C961+C968+C971</f>
        <v>21435</v>
      </c>
      <c r="D863" s="11">
        <f t="shared" si="39"/>
        <v>2326</v>
      </c>
      <c r="E863" s="34">
        <f>E864+E890+E915+E943+E954+E961+E968+E971</f>
        <v>23761</v>
      </c>
      <c r="F863" s="11">
        <f t="shared" si="40"/>
        <v>16195</v>
      </c>
      <c r="G863" s="34">
        <f>G864+G890+G915+G943+G954+G961+G968+G971</f>
        <v>39956</v>
      </c>
      <c r="H863" s="11">
        <f t="shared" si="41"/>
        <v>0</v>
      </c>
      <c r="I863" s="34">
        <f>I864+I890+I915+I943+I954+I961+I968+I971</f>
        <v>39956</v>
      </c>
    </row>
    <row r="864" spans="1:9" ht="20.25" customHeight="1">
      <c r="A864" s="23">
        <v>21301</v>
      </c>
      <c r="B864" s="23" t="s">
        <v>752</v>
      </c>
      <c r="C864" s="34">
        <f>SUM(C865:C889)</f>
        <v>8910</v>
      </c>
      <c r="D864" s="11">
        <f t="shared" si="39"/>
        <v>0</v>
      </c>
      <c r="E864" s="34">
        <f>SUM(E865:E889)</f>
        <v>8910</v>
      </c>
      <c r="F864" s="11">
        <f t="shared" si="40"/>
        <v>-2042</v>
      </c>
      <c r="G864" s="34">
        <f>SUM(G865:G889)</f>
        <v>6868</v>
      </c>
      <c r="H864" s="11">
        <f t="shared" si="41"/>
        <v>0</v>
      </c>
      <c r="I864" s="34">
        <f>SUM(I865:I889)</f>
        <v>6868</v>
      </c>
    </row>
    <row r="865" spans="1:9" ht="20.25" customHeight="1">
      <c r="A865" s="20">
        <v>2130101</v>
      </c>
      <c r="B865" s="21" t="s">
        <v>119</v>
      </c>
      <c r="C865" s="35">
        <v>1325</v>
      </c>
      <c r="D865" s="17">
        <f t="shared" si="39"/>
        <v>0</v>
      </c>
      <c r="E865" s="35">
        <v>1325</v>
      </c>
      <c r="F865" s="17">
        <f t="shared" si="40"/>
        <v>263</v>
      </c>
      <c r="G865" s="35">
        <v>1588</v>
      </c>
      <c r="H865" s="17">
        <f t="shared" si="41"/>
        <v>0</v>
      </c>
      <c r="I865" s="35">
        <v>1588</v>
      </c>
    </row>
    <row r="866" spans="1:9" ht="20.25" customHeight="1">
      <c r="A866" s="20">
        <v>2130102</v>
      </c>
      <c r="B866" s="21" t="s">
        <v>120</v>
      </c>
      <c r="C866" s="35">
        <v>182</v>
      </c>
      <c r="D866" s="17">
        <f t="shared" si="39"/>
        <v>0</v>
      </c>
      <c r="E866" s="35">
        <v>182</v>
      </c>
      <c r="F866" s="17">
        <f t="shared" si="40"/>
        <v>13</v>
      </c>
      <c r="G866" s="35">
        <v>195</v>
      </c>
      <c r="H866" s="17">
        <f t="shared" si="41"/>
        <v>0</v>
      </c>
      <c r="I866" s="35">
        <v>195</v>
      </c>
    </row>
    <row r="867" spans="1:9" ht="20.25" customHeight="1">
      <c r="A867" s="20">
        <v>2130103</v>
      </c>
      <c r="B867" s="21" t="s">
        <v>121</v>
      </c>
      <c r="C867" s="35">
        <v>553</v>
      </c>
      <c r="D867" s="17">
        <f t="shared" si="39"/>
        <v>0</v>
      </c>
      <c r="E867" s="35">
        <v>553</v>
      </c>
      <c r="F867" s="17">
        <f t="shared" si="40"/>
        <v>-404</v>
      </c>
      <c r="G867" s="35">
        <v>149</v>
      </c>
      <c r="H867" s="17">
        <f t="shared" si="41"/>
        <v>0</v>
      </c>
      <c r="I867" s="35">
        <v>149</v>
      </c>
    </row>
    <row r="868" spans="1:9" ht="20.25" customHeight="1">
      <c r="A868" s="20">
        <v>2130104</v>
      </c>
      <c r="B868" s="21" t="s">
        <v>128</v>
      </c>
      <c r="C868" s="35">
        <v>638</v>
      </c>
      <c r="D868" s="17">
        <f t="shared" si="39"/>
        <v>0</v>
      </c>
      <c r="E868" s="35">
        <v>638</v>
      </c>
      <c r="F868" s="17">
        <f t="shared" si="40"/>
        <v>118</v>
      </c>
      <c r="G868" s="35">
        <v>756</v>
      </c>
      <c r="H868" s="17">
        <f t="shared" si="41"/>
        <v>0</v>
      </c>
      <c r="I868" s="35">
        <v>756</v>
      </c>
    </row>
    <row r="869" spans="1:9" ht="20.25" hidden="1" customHeight="1">
      <c r="A869" s="20">
        <v>2130105</v>
      </c>
      <c r="B869" s="21" t="s">
        <v>753</v>
      </c>
      <c r="C869" s="35">
        <v>0</v>
      </c>
      <c r="D869" s="17">
        <f t="shared" si="39"/>
        <v>0</v>
      </c>
      <c r="E869" s="35">
        <v>0</v>
      </c>
      <c r="F869" s="17">
        <f t="shared" si="40"/>
        <v>0</v>
      </c>
      <c r="G869" s="35"/>
      <c r="H869" s="17">
        <f t="shared" si="41"/>
        <v>0</v>
      </c>
      <c r="I869" s="35"/>
    </row>
    <row r="870" spans="1:9" ht="20.25" customHeight="1">
      <c r="A870" s="20">
        <v>2130106</v>
      </c>
      <c r="B870" s="21" t="s">
        <v>754</v>
      </c>
      <c r="C870" s="35">
        <v>46</v>
      </c>
      <c r="D870" s="17">
        <f t="shared" si="39"/>
        <v>0</v>
      </c>
      <c r="E870" s="35">
        <v>46</v>
      </c>
      <c r="F870" s="17">
        <f t="shared" si="40"/>
        <v>39</v>
      </c>
      <c r="G870" s="35">
        <v>85</v>
      </c>
      <c r="H870" s="17">
        <f t="shared" si="41"/>
        <v>0</v>
      </c>
      <c r="I870" s="35">
        <v>85</v>
      </c>
    </row>
    <row r="871" spans="1:9" ht="20.25" customHeight="1">
      <c r="A871" s="20">
        <v>2130108</v>
      </c>
      <c r="B871" s="21" t="s">
        <v>755</v>
      </c>
      <c r="C871" s="35">
        <v>255</v>
      </c>
      <c r="D871" s="17">
        <f t="shared" si="39"/>
        <v>0</v>
      </c>
      <c r="E871" s="35">
        <v>255</v>
      </c>
      <c r="F871" s="17">
        <f t="shared" si="40"/>
        <v>63</v>
      </c>
      <c r="G871" s="35">
        <v>318</v>
      </c>
      <c r="H871" s="17">
        <f t="shared" si="41"/>
        <v>0</v>
      </c>
      <c r="I871" s="35">
        <v>318</v>
      </c>
    </row>
    <row r="872" spans="1:9" ht="20.25" customHeight="1">
      <c r="A872" s="20">
        <v>2130109</v>
      </c>
      <c r="B872" s="21" t="s">
        <v>756</v>
      </c>
      <c r="C872" s="35">
        <v>167</v>
      </c>
      <c r="D872" s="17">
        <f t="shared" si="39"/>
        <v>0</v>
      </c>
      <c r="E872" s="35">
        <v>167</v>
      </c>
      <c r="F872" s="17">
        <f t="shared" si="40"/>
        <v>-71</v>
      </c>
      <c r="G872" s="35">
        <v>96</v>
      </c>
      <c r="H872" s="17">
        <f t="shared" si="41"/>
        <v>0</v>
      </c>
      <c r="I872" s="35">
        <v>96</v>
      </c>
    </row>
    <row r="873" spans="1:9" ht="20.25" customHeight="1">
      <c r="A873" s="20">
        <v>2130110</v>
      </c>
      <c r="B873" s="21" t="s">
        <v>757</v>
      </c>
      <c r="C873" s="35">
        <v>0</v>
      </c>
      <c r="D873" s="17">
        <f t="shared" si="39"/>
        <v>0</v>
      </c>
      <c r="E873" s="35">
        <v>0</v>
      </c>
      <c r="F873" s="17">
        <f t="shared" si="40"/>
        <v>79</v>
      </c>
      <c r="G873" s="35">
        <v>79</v>
      </c>
      <c r="H873" s="17">
        <f t="shared" si="41"/>
        <v>0</v>
      </c>
      <c r="I873" s="35">
        <v>79</v>
      </c>
    </row>
    <row r="874" spans="1:9" ht="20.25" hidden="1" customHeight="1">
      <c r="A874" s="20">
        <v>2130111</v>
      </c>
      <c r="B874" s="21" t="s">
        <v>758</v>
      </c>
      <c r="C874" s="35">
        <v>0</v>
      </c>
      <c r="D874" s="17">
        <f t="shared" si="39"/>
        <v>0</v>
      </c>
      <c r="E874" s="35">
        <v>0</v>
      </c>
      <c r="F874" s="17">
        <f t="shared" si="40"/>
        <v>0</v>
      </c>
      <c r="G874" s="35"/>
      <c r="H874" s="17">
        <f t="shared" si="41"/>
        <v>0</v>
      </c>
      <c r="I874" s="35"/>
    </row>
    <row r="875" spans="1:9" ht="20.25" customHeight="1">
      <c r="A875" s="20">
        <v>2130112</v>
      </c>
      <c r="B875" s="21" t="s">
        <v>759</v>
      </c>
      <c r="C875" s="35">
        <v>539</v>
      </c>
      <c r="D875" s="17">
        <f t="shared" si="39"/>
        <v>0</v>
      </c>
      <c r="E875" s="35">
        <v>539</v>
      </c>
      <c r="F875" s="17">
        <f t="shared" si="40"/>
        <v>-156</v>
      </c>
      <c r="G875" s="35">
        <v>383</v>
      </c>
      <c r="H875" s="17">
        <f t="shared" si="41"/>
        <v>0</v>
      </c>
      <c r="I875" s="35">
        <v>383</v>
      </c>
    </row>
    <row r="876" spans="1:9" ht="20.25" hidden="1" customHeight="1">
      <c r="A876" s="20">
        <v>2130114</v>
      </c>
      <c r="B876" s="21" t="s">
        <v>760</v>
      </c>
      <c r="C876" s="35">
        <v>0</v>
      </c>
      <c r="D876" s="17">
        <f t="shared" si="39"/>
        <v>0</v>
      </c>
      <c r="E876" s="35">
        <v>0</v>
      </c>
      <c r="F876" s="17">
        <f t="shared" si="40"/>
        <v>0</v>
      </c>
      <c r="G876" s="35"/>
      <c r="H876" s="17">
        <f t="shared" si="41"/>
        <v>0</v>
      </c>
      <c r="I876" s="35"/>
    </row>
    <row r="877" spans="1:9" ht="20.25" customHeight="1">
      <c r="A877" s="20">
        <v>2130119</v>
      </c>
      <c r="B877" s="21" t="s">
        <v>761</v>
      </c>
      <c r="C877" s="35">
        <v>0</v>
      </c>
      <c r="D877" s="17">
        <f t="shared" si="39"/>
        <v>0</v>
      </c>
      <c r="E877" s="35">
        <v>0</v>
      </c>
      <c r="F877" s="17">
        <f t="shared" si="40"/>
        <v>149</v>
      </c>
      <c r="G877" s="35">
        <v>149</v>
      </c>
      <c r="H877" s="17">
        <f t="shared" si="41"/>
        <v>0</v>
      </c>
      <c r="I877" s="35">
        <v>149</v>
      </c>
    </row>
    <row r="878" spans="1:9" ht="20.25" hidden="1" customHeight="1">
      <c r="A878" s="20">
        <v>2130120</v>
      </c>
      <c r="B878" s="21" t="s">
        <v>762</v>
      </c>
      <c r="C878" s="35">
        <v>0</v>
      </c>
      <c r="D878" s="17">
        <f t="shared" si="39"/>
        <v>0</v>
      </c>
      <c r="E878" s="35">
        <v>0</v>
      </c>
      <c r="F878" s="17">
        <f t="shared" si="40"/>
        <v>0</v>
      </c>
      <c r="G878" s="35"/>
      <c r="H878" s="17">
        <f t="shared" si="41"/>
        <v>0</v>
      </c>
      <c r="I878" s="35"/>
    </row>
    <row r="879" spans="1:9" ht="20.25" customHeight="1">
      <c r="A879" s="20">
        <v>2130121</v>
      </c>
      <c r="B879" s="21" t="s">
        <v>763</v>
      </c>
      <c r="C879" s="35">
        <v>0</v>
      </c>
      <c r="D879" s="17">
        <f t="shared" si="39"/>
        <v>0</v>
      </c>
      <c r="E879" s="35">
        <v>0</v>
      </c>
      <c r="F879" s="17">
        <f t="shared" si="40"/>
        <v>51</v>
      </c>
      <c r="G879" s="35">
        <v>51</v>
      </c>
      <c r="H879" s="17">
        <f t="shared" si="41"/>
        <v>0</v>
      </c>
      <c r="I879" s="35">
        <v>51</v>
      </c>
    </row>
    <row r="880" spans="1:9" ht="20.25" hidden="1" customHeight="1">
      <c r="A880" s="20">
        <v>2130122</v>
      </c>
      <c r="B880" s="21" t="s">
        <v>764</v>
      </c>
      <c r="C880" s="35">
        <v>0</v>
      </c>
      <c r="D880" s="17">
        <f t="shared" si="39"/>
        <v>0</v>
      </c>
      <c r="E880" s="35">
        <v>0</v>
      </c>
      <c r="F880" s="17">
        <f t="shared" si="40"/>
        <v>0</v>
      </c>
      <c r="G880" s="35"/>
      <c r="H880" s="17">
        <f t="shared" si="41"/>
        <v>0</v>
      </c>
      <c r="I880" s="35"/>
    </row>
    <row r="881" spans="1:9" ht="20.25" customHeight="1">
      <c r="A881" s="20">
        <v>2130124</v>
      </c>
      <c r="B881" s="21" t="s">
        <v>765</v>
      </c>
      <c r="C881" s="35">
        <v>136</v>
      </c>
      <c r="D881" s="17">
        <f t="shared" si="39"/>
        <v>0</v>
      </c>
      <c r="E881" s="35">
        <v>136</v>
      </c>
      <c r="F881" s="17">
        <f t="shared" si="40"/>
        <v>-136</v>
      </c>
      <c r="G881" s="35">
        <v>0</v>
      </c>
      <c r="H881" s="17">
        <f t="shared" si="41"/>
        <v>0</v>
      </c>
      <c r="I881" s="35">
        <v>0</v>
      </c>
    </row>
    <row r="882" spans="1:9" ht="20.25" customHeight="1">
      <c r="A882" s="20">
        <v>2130125</v>
      </c>
      <c r="B882" s="21" t="s">
        <v>766</v>
      </c>
      <c r="C882" s="35">
        <v>0</v>
      </c>
      <c r="D882" s="17">
        <f t="shared" si="39"/>
        <v>0</v>
      </c>
      <c r="E882" s="35">
        <v>0</v>
      </c>
      <c r="F882" s="17">
        <f t="shared" si="40"/>
        <v>18</v>
      </c>
      <c r="G882" s="35">
        <v>18</v>
      </c>
      <c r="H882" s="17">
        <f t="shared" si="41"/>
        <v>0</v>
      </c>
      <c r="I882" s="35">
        <v>18</v>
      </c>
    </row>
    <row r="883" spans="1:9" ht="20.25" customHeight="1">
      <c r="A883" s="20">
        <v>2130126</v>
      </c>
      <c r="B883" s="21" t="s">
        <v>767</v>
      </c>
      <c r="C883" s="35">
        <v>3781</v>
      </c>
      <c r="D883" s="17">
        <f t="shared" si="39"/>
        <v>0</v>
      </c>
      <c r="E883" s="35">
        <v>3781</v>
      </c>
      <c r="F883" s="17">
        <f t="shared" si="40"/>
        <v>-1393</v>
      </c>
      <c r="G883" s="35">
        <v>2388</v>
      </c>
      <c r="H883" s="17">
        <f t="shared" si="41"/>
        <v>0</v>
      </c>
      <c r="I883" s="35">
        <v>2388</v>
      </c>
    </row>
    <row r="884" spans="1:9" ht="20.25" hidden="1" customHeight="1">
      <c r="A884" s="20">
        <v>2130135</v>
      </c>
      <c r="B884" s="21" t="s">
        <v>768</v>
      </c>
      <c r="C884" s="35">
        <v>0</v>
      </c>
      <c r="D884" s="17">
        <f t="shared" si="39"/>
        <v>0</v>
      </c>
      <c r="E884" s="35">
        <v>0</v>
      </c>
      <c r="F884" s="17">
        <f t="shared" si="40"/>
        <v>0</v>
      </c>
      <c r="G884" s="35"/>
      <c r="H884" s="17">
        <f t="shared" si="41"/>
        <v>0</v>
      </c>
      <c r="I884" s="35"/>
    </row>
    <row r="885" spans="1:9" ht="20.25" customHeight="1">
      <c r="A885" s="20">
        <v>2130142</v>
      </c>
      <c r="B885" s="21" t="s">
        <v>769</v>
      </c>
      <c r="C885" s="35">
        <v>0</v>
      </c>
      <c r="D885" s="17">
        <f t="shared" si="39"/>
        <v>0</v>
      </c>
      <c r="E885" s="35">
        <v>0</v>
      </c>
      <c r="F885" s="17">
        <f t="shared" si="40"/>
        <v>214</v>
      </c>
      <c r="G885" s="35">
        <v>214</v>
      </c>
      <c r="H885" s="17">
        <f t="shared" si="41"/>
        <v>0</v>
      </c>
      <c r="I885" s="35">
        <v>214</v>
      </c>
    </row>
    <row r="886" spans="1:9" ht="20.25" customHeight="1">
      <c r="A886" s="20">
        <v>2130148</v>
      </c>
      <c r="B886" s="21" t="s">
        <v>770</v>
      </c>
      <c r="C886" s="35">
        <v>97</v>
      </c>
      <c r="D886" s="17">
        <f t="shared" si="39"/>
        <v>0</v>
      </c>
      <c r="E886" s="35">
        <v>97</v>
      </c>
      <c r="F886" s="17">
        <f t="shared" si="40"/>
        <v>-63</v>
      </c>
      <c r="G886" s="35">
        <v>34</v>
      </c>
      <c r="H886" s="17">
        <f t="shared" si="41"/>
        <v>0</v>
      </c>
      <c r="I886" s="35">
        <v>34</v>
      </c>
    </row>
    <row r="887" spans="1:9" ht="20.25" hidden="1" customHeight="1">
      <c r="A887" s="20">
        <v>2130152</v>
      </c>
      <c r="B887" s="21" t="s">
        <v>771</v>
      </c>
      <c r="C887" s="35">
        <v>0</v>
      </c>
      <c r="D887" s="17">
        <f t="shared" si="39"/>
        <v>0</v>
      </c>
      <c r="E887" s="35">
        <v>0</v>
      </c>
      <c r="F887" s="17">
        <f t="shared" si="40"/>
        <v>0</v>
      </c>
      <c r="G887" s="35"/>
      <c r="H887" s="17">
        <f t="shared" si="41"/>
        <v>0</v>
      </c>
      <c r="I887" s="35"/>
    </row>
    <row r="888" spans="1:9" ht="20.25" hidden="1" customHeight="1">
      <c r="A888" s="20">
        <v>2130153</v>
      </c>
      <c r="B888" s="21" t="s">
        <v>772</v>
      </c>
      <c r="C888" s="35">
        <v>0</v>
      </c>
      <c r="D888" s="17">
        <f t="shared" si="39"/>
        <v>0</v>
      </c>
      <c r="E888" s="35">
        <v>0</v>
      </c>
      <c r="F888" s="17">
        <f t="shared" si="40"/>
        <v>0</v>
      </c>
      <c r="G888" s="35"/>
      <c r="H888" s="17">
        <f t="shared" si="41"/>
        <v>0</v>
      </c>
      <c r="I888" s="35"/>
    </row>
    <row r="889" spans="1:9" ht="20.25" customHeight="1">
      <c r="A889" s="20">
        <v>2130199</v>
      </c>
      <c r="B889" s="21" t="s">
        <v>773</v>
      </c>
      <c r="C889" s="35">
        <v>1191</v>
      </c>
      <c r="D889" s="17">
        <f t="shared" si="39"/>
        <v>0</v>
      </c>
      <c r="E889" s="35">
        <v>1191</v>
      </c>
      <c r="F889" s="17">
        <f t="shared" si="40"/>
        <v>-826</v>
      </c>
      <c r="G889" s="35">
        <v>365</v>
      </c>
      <c r="H889" s="17">
        <f t="shared" si="41"/>
        <v>0</v>
      </c>
      <c r="I889" s="35">
        <v>365</v>
      </c>
    </row>
    <row r="890" spans="1:9" ht="20.25" customHeight="1">
      <c r="A890" s="23">
        <v>21302</v>
      </c>
      <c r="B890" s="23" t="s">
        <v>774</v>
      </c>
      <c r="C890" s="34">
        <f>SUM(C891:C914)</f>
        <v>2300</v>
      </c>
      <c r="D890" s="11">
        <f t="shared" si="39"/>
        <v>0</v>
      </c>
      <c r="E890" s="34">
        <f>SUM(E891:E914)</f>
        <v>2300</v>
      </c>
      <c r="F890" s="11">
        <f t="shared" si="40"/>
        <v>-607</v>
      </c>
      <c r="G890" s="34">
        <f>SUM(G891:G914)</f>
        <v>1693</v>
      </c>
      <c r="H890" s="11">
        <f t="shared" si="41"/>
        <v>0</v>
      </c>
      <c r="I890" s="34">
        <f>SUM(I891:I914)</f>
        <v>1693</v>
      </c>
    </row>
    <row r="891" spans="1:9" ht="20.25" customHeight="1">
      <c r="A891" s="20">
        <v>2130201</v>
      </c>
      <c r="B891" s="21" t="s">
        <v>119</v>
      </c>
      <c r="C891" s="35">
        <v>524</v>
      </c>
      <c r="D891" s="17">
        <f t="shared" si="39"/>
        <v>0</v>
      </c>
      <c r="E891" s="35">
        <v>524</v>
      </c>
      <c r="F891" s="17">
        <f t="shared" si="40"/>
        <v>-68</v>
      </c>
      <c r="G891" s="35">
        <v>456</v>
      </c>
      <c r="H891" s="17">
        <f t="shared" si="41"/>
        <v>0</v>
      </c>
      <c r="I891" s="35">
        <v>456</v>
      </c>
    </row>
    <row r="892" spans="1:9" ht="20.25" customHeight="1">
      <c r="A892" s="20">
        <v>2130202</v>
      </c>
      <c r="B892" s="21" t="s">
        <v>120</v>
      </c>
      <c r="C892" s="35">
        <v>109</v>
      </c>
      <c r="D892" s="17">
        <f t="shared" si="39"/>
        <v>0</v>
      </c>
      <c r="E892" s="35">
        <v>109</v>
      </c>
      <c r="F892" s="17">
        <f t="shared" si="40"/>
        <v>-30</v>
      </c>
      <c r="G892" s="35">
        <v>79</v>
      </c>
      <c r="H892" s="17">
        <f t="shared" si="41"/>
        <v>0</v>
      </c>
      <c r="I892" s="35">
        <v>79</v>
      </c>
    </row>
    <row r="893" spans="1:9" ht="20.25" hidden="1" customHeight="1">
      <c r="A893" s="20">
        <v>2130203</v>
      </c>
      <c r="B893" s="21" t="s">
        <v>121</v>
      </c>
      <c r="C893" s="35">
        <v>0</v>
      </c>
      <c r="D893" s="17">
        <f t="shared" si="39"/>
        <v>0</v>
      </c>
      <c r="E893" s="35">
        <v>0</v>
      </c>
      <c r="F893" s="17">
        <f t="shared" si="40"/>
        <v>0</v>
      </c>
      <c r="G893" s="35"/>
      <c r="H893" s="17">
        <f t="shared" si="41"/>
        <v>0</v>
      </c>
      <c r="I893" s="35"/>
    </row>
    <row r="894" spans="1:9" ht="20.25" customHeight="1">
      <c r="A894" s="20">
        <v>2130204</v>
      </c>
      <c r="B894" s="21" t="s">
        <v>775</v>
      </c>
      <c r="C894" s="35">
        <v>11</v>
      </c>
      <c r="D894" s="17">
        <f t="shared" si="39"/>
        <v>0</v>
      </c>
      <c r="E894" s="35">
        <v>11</v>
      </c>
      <c r="F894" s="17">
        <f t="shared" si="40"/>
        <v>31</v>
      </c>
      <c r="G894" s="35">
        <v>42</v>
      </c>
      <c r="H894" s="17">
        <f t="shared" si="41"/>
        <v>0</v>
      </c>
      <c r="I894" s="35">
        <v>42</v>
      </c>
    </row>
    <row r="895" spans="1:9" ht="20.25" customHeight="1">
      <c r="A895" s="20">
        <v>2130205</v>
      </c>
      <c r="B895" s="21" t="s">
        <v>776</v>
      </c>
      <c r="C895" s="35">
        <v>789</v>
      </c>
      <c r="D895" s="17">
        <f t="shared" si="39"/>
        <v>0</v>
      </c>
      <c r="E895" s="35">
        <v>789</v>
      </c>
      <c r="F895" s="17">
        <f t="shared" si="40"/>
        <v>-419</v>
      </c>
      <c r="G895" s="35">
        <v>370</v>
      </c>
      <c r="H895" s="17">
        <f t="shared" si="41"/>
        <v>0</v>
      </c>
      <c r="I895" s="35">
        <v>370</v>
      </c>
    </row>
    <row r="896" spans="1:9" ht="20.25" hidden="1" customHeight="1">
      <c r="A896" s="20">
        <v>2130206</v>
      </c>
      <c r="B896" s="21" t="s">
        <v>777</v>
      </c>
      <c r="C896" s="35">
        <v>0</v>
      </c>
      <c r="D896" s="17">
        <f t="shared" si="39"/>
        <v>0</v>
      </c>
      <c r="E896" s="35">
        <v>0</v>
      </c>
      <c r="F896" s="17">
        <f t="shared" si="40"/>
        <v>0</v>
      </c>
      <c r="G896" s="35"/>
      <c r="H896" s="17">
        <f t="shared" si="41"/>
        <v>0</v>
      </c>
      <c r="I896" s="35"/>
    </row>
    <row r="897" spans="1:9" ht="20.25" customHeight="1">
      <c r="A897" s="20">
        <v>2130207</v>
      </c>
      <c r="B897" s="21" t="s">
        <v>778</v>
      </c>
      <c r="C897" s="35">
        <v>8</v>
      </c>
      <c r="D897" s="17">
        <f t="shared" si="39"/>
        <v>0</v>
      </c>
      <c r="E897" s="35">
        <v>8</v>
      </c>
      <c r="F897" s="17">
        <f t="shared" si="40"/>
        <v>0</v>
      </c>
      <c r="G897" s="35">
        <v>8</v>
      </c>
      <c r="H897" s="17">
        <f t="shared" si="41"/>
        <v>0</v>
      </c>
      <c r="I897" s="35">
        <v>8</v>
      </c>
    </row>
    <row r="898" spans="1:9" ht="20.25" customHeight="1">
      <c r="A898" s="20">
        <v>2130209</v>
      </c>
      <c r="B898" s="21" t="s">
        <v>779</v>
      </c>
      <c r="C898" s="35">
        <v>379</v>
      </c>
      <c r="D898" s="17">
        <f t="shared" si="39"/>
        <v>0</v>
      </c>
      <c r="E898" s="35">
        <v>379</v>
      </c>
      <c r="F898" s="17">
        <f t="shared" si="40"/>
        <v>-1</v>
      </c>
      <c r="G898" s="35">
        <v>378</v>
      </c>
      <c r="H898" s="17">
        <f t="shared" si="41"/>
        <v>0</v>
      </c>
      <c r="I898" s="35">
        <v>378</v>
      </c>
    </row>
    <row r="899" spans="1:9" ht="20.25" hidden="1" customHeight="1">
      <c r="A899" s="20">
        <v>2130210</v>
      </c>
      <c r="B899" s="21" t="s">
        <v>780</v>
      </c>
      <c r="C899" s="35">
        <v>0</v>
      </c>
      <c r="D899" s="17">
        <f t="shared" si="39"/>
        <v>0</v>
      </c>
      <c r="E899" s="35">
        <v>0</v>
      </c>
      <c r="F899" s="17">
        <f t="shared" si="40"/>
        <v>0</v>
      </c>
      <c r="G899" s="35"/>
      <c r="H899" s="17">
        <f t="shared" si="41"/>
        <v>0</v>
      </c>
      <c r="I899" s="35"/>
    </row>
    <row r="900" spans="1:9" ht="20.25" hidden="1" customHeight="1">
      <c r="A900" s="20">
        <v>2130211</v>
      </c>
      <c r="B900" s="21" t="s">
        <v>781</v>
      </c>
      <c r="C900" s="35">
        <v>0</v>
      </c>
      <c r="D900" s="17">
        <f t="shared" si="39"/>
        <v>0</v>
      </c>
      <c r="E900" s="35">
        <v>0</v>
      </c>
      <c r="F900" s="17">
        <f t="shared" si="40"/>
        <v>0</v>
      </c>
      <c r="G900" s="35"/>
      <c r="H900" s="17">
        <f t="shared" si="41"/>
        <v>0</v>
      </c>
      <c r="I900" s="35"/>
    </row>
    <row r="901" spans="1:9" ht="20.25" hidden="1" customHeight="1">
      <c r="A901" s="20">
        <v>2130212</v>
      </c>
      <c r="B901" s="21" t="s">
        <v>782</v>
      </c>
      <c r="C901" s="35">
        <v>0</v>
      </c>
      <c r="D901" s="17">
        <f t="shared" si="39"/>
        <v>0</v>
      </c>
      <c r="E901" s="35">
        <v>0</v>
      </c>
      <c r="F901" s="17">
        <f t="shared" si="40"/>
        <v>0</v>
      </c>
      <c r="G901" s="35"/>
      <c r="H901" s="17">
        <f t="shared" si="41"/>
        <v>0</v>
      </c>
      <c r="I901" s="35"/>
    </row>
    <row r="902" spans="1:9" ht="20.25" customHeight="1">
      <c r="A902" s="20">
        <v>2130213</v>
      </c>
      <c r="B902" s="21" t="s">
        <v>783</v>
      </c>
      <c r="C902" s="35">
        <v>29</v>
      </c>
      <c r="D902" s="17">
        <f t="shared" si="39"/>
        <v>0</v>
      </c>
      <c r="E902" s="35">
        <v>29</v>
      </c>
      <c r="F902" s="17">
        <f t="shared" si="40"/>
        <v>-19</v>
      </c>
      <c r="G902" s="35">
        <v>10</v>
      </c>
      <c r="H902" s="17">
        <f t="shared" si="41"/>
        <v>0</v>
      </c>
      <c r="I902" s="35">
        <v>10</v>
      </c>
    </row>
    <row r="903" spans="1:9" ht="20.25" hidden="1" customHeight="1">
      <c r="A903" s="20">
        <v>2130217</v>
      </c>
      <c r="B903" s="21" t="s">
        <v>784</v>
      </c>
      <c r="C903" s="35">
        <v>0</v>
      </c>
      <c r="D903" s="17">
        <f t="shared" si="39"/>
        <v>0</v>
      </c>
      <c r="E903" s="35">
        <v>0</v>
      </c>
      <c r="F903" s="17">
        <f t="shared" si="40"/>
        <v>0</v>
      </c>
      <c r="G903" s="35"/>
      <c r="H903" s="17">
        <f t="shared" si="41"/>
        <v>0</v>
      </c>
      <c r="I903" s="35"/>
    </row>
    <row r="904" spans="1:9" ht="20.25" hidden="1" customHeight="1">
      <c r="A904" s="20">
        <v>2130220</v>
      </c>
      <c r="B904" s="21" t="s">
        <v>785</v>
      </c>
      <c r="C904" s="35">
        <v>0</v>
      </c>
      <c r="D904" s="17">
        <f t="shared" ref="D904:D967" si="42">E904-C904</f>
        <v>0</v>
      </c>
      <c r="E904" s="35">
        <v>0</v>
      </c>
      <c r="F904" s="17">
        <f t="shared" ref="F904:F967" si="43">G904-E904</f>
        <v>0</v>
      </c>
      <c r="G904" s="35"/>
      <c r="H904" s="17">
        <f t="shared" ref="H904:H967" si="44">I904-G904</f>
        <v>0</v>
      </c>
      <c r="I904" s="35"/>
    </row>
    <row r="905" spans="1:9" ht="20.25" hidden="1" customHeight="1">
      <c r="A905" s="20">
        <v>2130221</v>
      </c>
      <c r="B905" s="21" t="s">
        <v>786</v>
      </c>
      <c r="C905" s="35">
        <v>0</v>
      </c>
      <c r="D905" s="17">
        <f t="shared" si="42"/>
        <v>0</v>
      </c>
      <c r="E905" s="35">
        <v>0</v>
      </c>
      <c r="F905" s="17">
        <f t="shared" si="43"/>
        <v>0</v>
      </c>
      <c r="G905" s="35"/>
      <c r="H905" s="17">
        <f t="shared" si="44"/>
        <v>0</v>
      </c>
      <c r="I905" s="35"/>
    </row>
    <row r="906" spans="1:9" ht="20.25" hidden="1" customHeight="1">
      <c r="A906" s="20">
        <v>2130223</v>
      </c>
      <c r="B906" s="21" t="s">
        <v>787</v>
      </c>
      <c r="C906" s="35">
        <v>0</v>
      </c>
      <c r="D906" s="17">
        <f t="shared" si="42"/>
        <v>0</v>
      </c>
      <c r="E906" s="35">
        <v>0</v>
      </c>
      <c r="F906" s="17">
        <f t="shared" si="43"/>
        <v>0</v>
      </c>
      <c r="G906" s="35"/>
      <c r="H906" s="17">
        <f t="shared" si="44"/>
        <v>0</v>
      </c>
      <c r="I906" s="35"/>
    </row>
    <row r="907" spans="1:9" ht="20.25" hidden="1" customHeight="1">
      <c r="A907" s="20">
        <v>2130226</v>
      </c>
      <c r="B907" s="21" t="s">
        <v>788</v>
      </c>
      <c r="C907" s="35">
        <v>0</v>
      </c>
      <c r="D907" s="17">
        <f t="shared" si="42"/>
        <v>0</v>
      </c>
      <c r="E907" s="35">
        <v>0</v>
      </c>
      <c r="F907" s="17">
        <f t="shared" si="43"/>
        <v>0</v>
      </c>
      <c r="G907" s="35"/>
      <c r="H907" s="17">
        <f t="shared" si="44"/>
        <v>0</v>
      </c>
      <c r="I907" s="35"/>
    </row>
    <row r="908" spans="1:9" ht="20.25" hidden="1" customHeight="1">
      <c r="A908" s="20">
        <v>2130227</v>
      </c>
      <c r="B908" s="21" t="s">
        <v>789</v>
      </c>
      <c r="C908" s="35">
        <v>0</v>
      </c>
      <c r="D908" s="17">
        <f t="shared" si="42"/>
        <v>0</v>
      </c>
      <c r="E908" s="35">
        <v>0</v>
      </c>
      <c r="F908" s="17">
        <f t="shared" si="43"/>
        <v>0</v>
      </c>
      <c r="G908" s="35"/>
      <c r="H908" s="17">
        <f t="shared" si="44"/>
        <v>0</v>
      </c>
      <c r="I908" s="35"/>
    </row>
    <row r="909" spans="1:9" ht="20.25" hidden="1" customHeight="1">
      <c r="A909" s="20">
        <v>2130232</v>
      </c>
      <c r="B909" s="21" t="s">
        <v>790</v>
      </c>
      <c r="C909" s="35">
        <v>0</v>
      </c>
      <c r="D909" s="17">
        <f t="shared" si="42"/>
        <v>0</v>
      </c>
      <c r="E909" s="35">
        <v>0</v>
      </c>
      <c r="F909" s="17">
        <f t="shared" si="43"/>
        <v>0</v>
      </c>
      <c r="G909" s="35"/>
      <c r="H909" s="17">
        <f t="shared" si="44"/>
        <v>0</v>
      </c>
      <c r="I909" s="35"/>
    </row>
    <row r="910" spans="1:9" ht="20.25" customHeight="1">
      <c r="A910" s="20">
        <v>2130234</v>
      </c>
      <c r="B910" s="21" t="s">
        <v>791</v>
      </c>
      <c r="C910" s="35">
        <v>253</v>
      </c>
      <c r="D910" s="17">
        <f t="shared" si="42"/>
        <v>0</v>
      </c>
      <c r="E910" s="35">
        <v>253</v>
      </c>
      <c r="F910" s="17">
        <f t="shared" si="43"/>
        <v>-117</v>
      </c>
      <c r="G910" s="35">
        <v>136</v>
      </c>
      <c r="H910" s="17">
        <f t="shared" si="44"/>
        <v>0</v>
      </c>
      <c r="I910" s="35">
        <v>136</v>
      </c>
    </row>
    <row r="911" spans="1:9" ht="20.25" hidden="1" customHeight="1">
      <c r="A911" s="20">
        <v>2130235</v>
      </c>
      <c r="B911" s="21" t="s">
        <v>792</v>
      </c>
      <c r="C911" s="35">
        <v>0</v>
      </c>
      <c r="D911" s="17">
        <f t="shared" si="42"/>
        <v>0</v>
      </c>
      <c r="E911" s="35">
        <v>0</v>
      </c>
      <c r="F911" s="17">
        <f t="shared" si="43"/>
        <v>0</v>
      </c>
      <c r="G911" s="35"/>
      <c r="H911" s="17">
        <f t="shared" si="44"/>
        <v>0</v>
      </c>
      <c r="I911" s="35"/>
    </row>
    <row r="912" spans="1:9" ht="20.25" hidden="1" customHeight="1">
      <c r="A912" s="20">
        <v>2130236</v>
      </c>
      <c r="B912" s="21" t="s">
        <v>793</v>
      </c>
      <c r="C912" s="35">
        <v>0</v>
      </c>
      <c r="D912" s="17">
        <f t="shared" si="42"/>
        <v>0</v>
      </c>
      <c r="E912" s="35">
        <v>0</v>
      </c>
      <c r="F912" s="17">
        <f t="shared" si="43"/>
        <v>0</v>
      </c>
      <c r="G912" s="35"/>
      <c r="H912" s="17">
        <f t="shared" si="44"/>
        <v>0</v>
      </c>
      <c r="I912" s="35"/>
    </row>
    <row r="913" spans="1:9" ht="20.25" hidden="1" customHeight="1">
      <c r="A913" s="20">
        <v>2130237</v>
      </c>
      <c r="B913" s="21" t="s">
        <v>759</v>
      </c>
      <c r="C913" s="35">
        <v>0</v>
      </c>
      <c r="D913" s="17">
        <f t="shared" si="42"/>
        <v>0</v>
      </c>
      <c r="E913" s="35">
        <v>0</v>
      </c>
      <c r="F913" s="17">
        <f t="shared" si="43"/>
        <v>0</v>
      </c>
      <c r="G913" s="35"/>
      <c r="H913" s="17">
        <f t="shared" si="44"/>
        <v>0</v>
      </c>
      <c r="I913" s="35"/>
    </row>
    <row r="914" spans="1:9" ht="20.25" customHeight="1">
      <c r="A914" s="20">
        <v>2130299</v>
      </c>
      <c r="B914" s="21" t="s">
        <v>794</v>
      </c>
      <c r="C914" s="35">
        <v>198</v>
      </c>
      <c r="D914" s="17">
        <f t="shared" si="42"/>
        <v>0</v>
      </c>
      <c r="E914" s="35">
        <v>198</v>
      </c>
      <c r="F914" s="17">
        <f t="shared" si="43"/>
        <v>16</v>
      </c>
      <c r="G914" s="35">
        <v>214</v>
      </c>
      <c r="H914" s="17">
        <f t="shared" si="44"/>
        <v>0</v>
      </c>
      <c r="I914" s="35">
        <v>214</v>
      </c>
    </row>
    <row r="915" spans="1:9" ht="20.25" customHeight="1">
      <c r="A915" s="23">
        <v>21303</v>
      </c>
      <c r="B915" s="23" t="s">
        <v>795</v>
      </c>
      <c r="C915" s="34">
        <f>SUM(C916:C942)</f>
        <v>7269</v>
      </c>
      <c r="D915" s="11">
        <f t="shared" si="42"/>
        <v>2326</v>
      </c>
      <c r="E915" s="34">
        <f>SUM(E916:E942)</f>
        <v>9595</v>
      </c>
      <c r="F915" s="11">
        <f t="shared" si="43"/>
        <v>19493</v>
      </c>
      <c r="G915" s="34">
        <f>SUM(G916:G942)</f>
        <v>29088</v>
      </c>
      <c r="H915" s="11">
        <f t="shared" si="44"/>
        <v>0</v>
      </c>
      <c r="I915" s="34">
        <f>SUM(I916:I942)</f>
        <v>29088</v>
      </c>
    </row>
    <row r="916" spans="1:9" ht="20.25" customHeight="1">
      <c r="A916" s="20">
        <v>2130301</v>
      </c>
      <c r="B916" s="21" t="s">
        <v>119</v>
      </c>
      <c r="C916" s="35">
        <v>702</v>
      </c>
      <c r="D916" s="17">
        <f t="shared" si="42"/>
        <v>0</v>
      </c>
      <c r="E916" s="35">
        <v>702</v>
      </c>
      <c r="F916" s="17">
        <f t="shared" si="43"/>
        <v>200</v>
      </c>
      <c r="G916" s="35">
        <v>902</v>
      </c>
      <c r="H916" s="17">
        <f t="shared" si="44"/>
        <v>0</v>
      </c>
      <c r="I916" s="35">
        <v>902</v>
      </c>
    </row>
    <row r="917" spans="1:9" ht="20.25" customHeight="1">
      <c r="A917" s="20">
        <v>2130302</v>
      </c>
      <c r="B917" s="21" t="s">
        <v>120</v>
      </c>
      <c r="C917" s="35">
        <v>26</v>
      </c>
      <c r="D917" s="17">
        <f t="shared" si="42"/>
        <v>0</v>
      </c>
      <c r="E917" s="35">
        <v>26</v>
      </c>
      <c r="F917" s="17">
        <f t="shared" si="43"/>
        <v>15</v>
      </c>
      <c r="G917" s="35">
        <v>41</v>
      </c>
      <c r="H917" s="17">
        <f t="shared" si="44"/>
        <v>0</v>
      </c>
      <c r="I917" s="35">
        <v>41</v>
      </c>
    </row>
    <row r="918" spans="1:9" ht="20.25" customHeight="1">
      <c r="A918" s="20">
        <v>2130303</v>
      </c>
      <c r="B918" s="21" t="s">
        <v>121</v>
      </c>
      <c r="C918" s="35">
        <v>432</v>
      </c>
      <c r="D918" s="17">
        <f t="shared" si="42"/>
        <v>0</v>
      </c>
      <c r="E918" s="35">
        <v>432</v>
      </c>
      <c r="F918" s="17">
        <f t="shared" si="43"/>
        <v>455</v>
      </c>
      <c r="G918" s="35">
        <v>887</v>
      </c>
      <c r="H918" s="17">
        <f t="shared" si="44"/>
        <v>0</v>
      </c>
      <c r="I918" s="35">
        <v>887</v>
      </c>
    </row>
    <row r="919" spans="1:9" ht="20.25" customHeight="1">
      <c r="A919" s="20">
        <v>2130304</v>
      </c>
      <c r="B919" s="21" t="s">
        <v>796</v>
      </c>
      <c r="C919" s="35">
        <v>493</v>
      </c>
      <c r="D919" s="17">
        <f t="shared" si="42"/>
        <v>0</v>
      </c>
      <c r="E919" s="35">
        <v>493</v>
      </c>
      <c r="F919" s="17">
        <f t="shared" si="43"/>
        <v>-158</v>
      </c>
      <c r="G919" s="35">
        <v>335</v>
      </c>
      <c r="H919" s="17">
        <f t="shared" si="44"/>
        <v>0</v>
      </c>
      <c r="I919" s="35">
        <v>335</v>
      </c>
    </row>
    <row r="920" spans="1:9" ht="20.25" customHeight="1">
      <c r="A920" s="20">
        <v>2130305</v>
      </c>
      <c r="B920" s="21" t="s">
        <v>797</v>
      </c>
      <c r="C920" s="35">
        <v>2984</v>
      </c>
      <c r="D920" s="17">
        <f t="shared" si="42"/>
        <v>2326</v>
      </c>
      <c r="E920" s="35">
        <v>5310</v>
      </c>
      <c r="F920" s="17">
        <f t="shared" si="43"/>
        <v>19321</v>
      </c>
      <c r="G920" s="35">
        <v>24631</v>
      </c>
      <c r="H920" s="17">
        <f t="shared" si="44"/>
        <v>0</v>
      </c>
      <c r="I920" s="35">
        <v>24631</v>
      </c>
    </row>
    <row r="921" spans="1:9" ht="20.25" customHeight="1">
      <c r="A921" s="20">
        <v>2130306</v>
      </c>
      <c r="B921" s="21" t="s">
        <v>798</v>
      </c>
      <c r="C921" s="35">
        <v>1025</v>
      </c>
      <c r="D921" s="17">
        <f t="shared" si="42"/>
        <v>0</v>
      </c>
      <c r="E921" s="35">
        <v>1025</v>
      </c>
      <c r="F921" s="17">
        <f t="shared" si="43"/>
        <v>104</v>
      </c>
      <c r="G921" s="35">
        <v>1129</v>
      </c>
      <c r="H921" s="17">
        <f t="shared" si="44"/>
        <v>0</v>
      </c>
      <c r="I921" s="35">
        <v>1129</v>
      </c>
    </row>
    <row r="922" spans="1:9" ht="20.25" hidden="1" customHeight="1">
      <c r="A922" s="20">
        <v>2130307</v>
      </c>
      <c r="B922" s="21" t="s">
        <v>799</v>
      </c>
      <c r="C922" s="35">
        <v>0</v>
      </c>
      <c r="D922" s="17">
        <f t="shared" si="42"/>
        <v>0</v>
      </c>
      <c r="E922" s="35">
        <v>0</v>
      </c>
      <c r="F922" s="17">
        <f t="shared" si="43"/>
        <v>0</v>
      </c>
      <c r="G922" s="35"/>
      <c r="H922" s="17">
        <f t="shared" si="44"/>
        <v>0</v>
      </c>
      <c r="I922" s="35"/>
    </row>
    <row r="923" spans="1:9" ht="20.25" customHeight="1">
      <c r="A923" s="20">
        <v>2130308</v>
      </c>
      <c r="B923" s="21" t="s">
        <v>800</v>
      </c>
      <c r="C923" s="35">
        <v>0</v>
      </c>
      <c r="D923" s="17">
        <f t="shared" si="42"/>
        <v>0</v>
      </c>
      <c r="E923" s="35">
        <v>0</v>
      </c>
      <c r="F923" s="17">
        <f t="shared" si="43"/>
        <v>170</v>
      </c>
      <c r="G923" s="35">
        <v>170</v>
      </c>
      <c r="H923" s="17">
        <f t="shared" si="44"/>
        <v>0</v>
      </c>
      <c r="I923" s="35">
        <v>170</v>
      </c>
    </row>
    <row r="924" spans="1:9" ht="20.25" customHeight="1">
      <c r="A924" s="20">
        <v>2130309</v>
      </c>
      <c r="B924" s="21" t="s">
        <v>801</v>
      </c>
      <c r="C924" s="35">
        <v>285</v>
      </c>
      <c r="D924" s="17">
        <f t="shared" si="42"/>
        <v>0</v>
      </c>
      <c r="E924" s="35">
        <v>285</v>
      </c>
      <c r="F924" s="17">
        <f t="shared" si="43"/>
        <v>-126</v>
      </c>
      <c r="G924" s="35">
        <v>159</v>
      </c>
      <c r="H924" s="17">
        <f t="shared" si="44"/>
        <v>0</v>
      </c>
      <c r="I924" s="35">
        <v>159</v>
      </c>
    </row>
    <row r="925" spans="1:9" ht="20.25" customHeight="1">
      <c r="A925" s="20">
        <v>2130310</v>
      </c>
      <c r="B925" s="21" t="s">
        <v>802</v>
      </c>
      <c r="C925" s="35">
        <v>30</v>
      </c>
      <c r="D925" s="17">
        <f t="shared" si="42"/>
        <v>0</v>
      </c>
      <c r="E925" s="35">
        <v>30</v>
      </c>
      <c r="F925" s="17">
        <f t="shared" si="43"/>
        <v>0</v>
      </c>
      <c r="G925" s="35">
        <v>30</v>
      </c>
      <c r="H925" s="17">
        <f t="shared" si="44"/>
        <v>0</v>
      </c>
      <c r="I925" s="35">
        <v>30</v>
      </c>
    </row>
    <row r="926" spans="1:9" ht="20.25" customHeight="1">
      <c r="A926" s="20">
        <v>2130311</v>
      </c>
      <c r="B926" s="21" t="s">
        <v>803</v>
      </c>
      <c r="C926" s="35">
        <v>542</v>
      </c>
      <c r="D926" s="17">
        <f t="shared" si="42"/>
        <v>0</v>
      </c>
      <c r="E926" s="35">
        <v>542</v>
      </c>
      <c r="F926" s="17">
        <f t="shared" si="43"/>
        <v>-195</v>
      </c>
      <c r="G926" s="35">
        <v>347</v>
      </c>
      <c r="H926" s="17">
        <f t="shared" si="44"/>
        <v>0</v>
      </c>
      <c r="I926" s="35">
        <v>347</v>
      </c>
    </row>
    <row r="927" spans="1:9" ht="20.25" customHeight="1">
      <c r="A927" s="20">
        <v>2130312</v>
      </c>
      <c r="B927" s="21" t="s">
        <v>804</v>
      </c>
      <c r="C927" s="35">
        <v>152</v>
      </c>
      <c r="D927" s="17">
        <f t="shared" si="42"/>
        <v>0</v>
      </c>
      <c r="E927" s="35">
        <v>152</v>
      </c>
      <c r="F927" s="17">
        <f t="shared" si="43"/>
        <v>-30</v>
      </c>
      <c r="G927" s="35">
        <v>122</v>
      </c>
      <c r="H927" s="17">
        <f t="shared" si="44"/>
        <v>0</v>
      </c>
      <c r="I927" s="35">
        <v>122</v>
      </c>
    </row>
    <row r="928" spans="1:9" ht="20.25" hidden="1" customHeight="1">
      <c r="A928" s="20">
        <v>2130313</v>
      </c>
      <c r="B928" s="21" t="s">
        <v>805</v>
      </c>
      <c r="C928" s="35">
        <v>0</v>
      </c>
      <c r="D928" s="17">
        <f t="shared" si="42"/>
        <v>0</v>
      </c>
      <c r="E928" s="35">
        <v>0</v>
      </c>
      <c r="F928" s="17">
        <f t="shared" si="43"/>
        <v>0</v>
      </c>
      <c r="G928" s="35"/>
      <c r="H928" s="17">
        <f t="shared" si="44"/>
        <v>0</v>
      </c>
      <c r="I928" s="35"/>
    </row>
    <row r="929" spans="1:9" ht="20.25" customHeight="1">
      <c r="A929" s="20">
        <v>2130314</v>
      </c>
      <c r="B929" s="21" t="s">
        <v>806</v>
      </c>
      <c r="C929" s="35">
        <v>230</v>
      </c>
      <c r="D929" s="17">
        <f t="shared" si="42"/>
        <v>0</v>
      </c>
      <c r="E929" s="35">
        <v>230</v>
      </c>
      <c r="F929" s="17">
        <f t="shared" si="43"/>
        <v>-99</v>
      </c>
      <c r="G929" s="35">
        <v>131</v>
      </c>
      <c r="H929" s="17">
        <f t="shared" si="44"/>
        <v>0</v>
      </c>
      <c r="I929" s="35">
        <v>131</v>
      </c>
    </row>
    <row r="930" spans="1:9" ht="20.25" hidden="1" customHeight="1">
      <c r="A930" s="20">
        <v>2130315</v>
      </c>
      <c r="B930" s="21" t="s">
        <v>807</v>
      </c>
      <c r="C930" s="35">
        <v>0</v>
      </c>
      <c r="D930" s="17">
        <f t="shared" si="42"/>
        <v>0</v>
      </c>
      <c r="E930" s="35">
        <v>0</v>
      </c>
      <c r="F930" s="17">
        <f t="shared" si="43"/>
        <v>0</v>
      </c>
      <c r="G930" s="35"/>
      <c r="H930" s="17">
        <f t="shared" si="44"/>
        <v>0</v>
      </c>
      <c r="I930" s="35"/>
    </row>
    <row r="931" spans="1:9" ht="20.25" hidden="1" customHeight="1">
      <c r="A931" s="20">
        <v>2130316</v>
      </c>
      <c r="B931" s="21" t="s">
        <v>808</v>
      </c>
      <c r="C931" s="35">
        <v>0</v>
      </c>
      <c r="D931" s="17">
        <f t="shared" si="42"/>
        <v>0</v>
      </c>
      <c r="E931" s="35">
        <v>0</v>
      </c>
      <c r="F931" s="17">
        <f t="shared" si="43"/>
        <v>0</v>
      </c>
      <c r="G931" s="35"/>
      <c r="H931" s="17">
        <f t="shared" si="44"/>
        <v>0</v>
      </c>
      <c r="I931" s="35"/>
    </row>
    <row r="932" spans="1:9" ht="20.25" hidden="1" customHeight="1">
      <c r="A932" s="20">
        <v>2130317</v>
      </c>
      <c r="B932" s="21" t="s">
        <v>809</v>
      </c>
      <c r="C932" s="35">
        <v>0</v>
      </c>
      <c r="D932" s="17">
        <f t="shared" si="42"/>
        <v>0</v>
      </c>
      <c r="E932" s="35">
        <v>0</v>
      </c>
      <c r="F932" s="17">
        <f t="shared" si="43"/>
        <v>0</v>
      </c>
      <c r="G932" s="35"/>
      <c r="H932" s="17">
        <f t="shared" si="44"/>
        <v>0</v>
      </c>
      <c r="I932" s="35"/>
    </row>
    <row r="933" spans="1:9" ht="20.25" hidden="1" customHeight="1">
      <c r="A933" s="20">
        <v>2130318</v>
      </c>
      <c r="B933" s="21" t="s">
        <v>810</v>
      </c>
      <c r="C933" s="35">
        <v>0</v>
      </c>
      <c r="D933" s="17">
        <f t="shared" si="42"/>
        <v>0</v>
      </c>
      <c r="E933" s="35">
        <v>0</v>
      </c>
      <c r="F933" s="17">
        <f t="shared" si="43"/>
        <v>0</v>
      </c>
      <c r="G933" s="35"/>
      <c r="H933" s="17">
        <f t="shared" si="44"/>
        <v>0</v>
      </c>
      <c r="I933" s="35"/>
    </row>
    <row r="934" spans="1:9" ht="20.25" hidden="1" customHeight="1">
      <c r="A934" s="20">
        <v>2130319</v>
      </c>
      <c r="B934" s="21" t="s">
        <v>811</v>
      </c>
      <c r="C934" s="35">
        <v>0</v>
      </c>
      <c r="D934" s="17">
        <f t="shared" si="42"/>
        <v>0</v>
      </c>
      <c r="E934" s="35">
        <v>0</v>
      </c>
      <c r="F934" s="17">
        <f t="shared" si="43"/>
        <v>0</v>
      </c>
      <c r="G934" s="35"/>
      <c r="H934" s="17">
        <f t="shared" si="44"/>
        <v>0</v>
      </c>
      <c r="I934" s="35"/>
    </row>
    <row r="935" spans="1:9" ht="34.5" customHeight="1">
      <c r="A935" s="20">
        <v>2130321</v>
      </c>
      <c r="B935" s="21" t="s">
        <v>812</v>
      </c>
      <c r="C935" s="35">
        <v>95</v>
      </c>
      <c r="D935" s="17">
        <f t="shared" si="42"/>
        <v>0</v>
      </c>
      <c r="E935" s="35">
        <v>95</v>
      </c>
      <c r="F935" s="17">
        <f t="shared" si="43"/>
        <v>-95</v>
      </c>
      <c r="G935" s="35">
        <v>0</v>
      </c>
      <c r="H935" s="17">
        <f t="shared" si="44"/>
        <v>0</v>
      </c>
      <c r="I935" s="35">
        <v>0</v>
      </c>
    </row>
    <row r="936" spans="1:9" ht="20.25" hidden="1" customHeight="1">
      <c r="A936" s="20">
        <v>2130322</v>
      </c>
      <c r="B936" s="21" t="s">
        <v>813</v>
      </c>
      <c r="C936" s="35">
        <v>0</v>
      </c>
      <c r="D936" s="17">
        <f t="shared" si="42"/>
        <v>0</v>
      </c>
      <c r="E936" s="35">
        <v>0</v>
      </c>
      <c r="F936" s="17">
        <f t="shared" si="43"/>
        <v>0</v>
      </c>
      <c r="G936" s="35"/>
      <c r="H936" s="17">
        <f t="shared" si="44"/>
        <v>0</v>
      </c>
      <c r="I936" s="35"/>
    </row>
    <row r="937" spans="1:9" ht="20.25" hidden="1" customHeight="1">
      <c r="A937" s="20">
        <v>2130333</v>
      </c>
      <c r="B937" s="21" t="s">
        <v>787</v>
      </c>
      <c r="C937" s="35">
        <v>0</v>
      </c>
      <c r="D937" s="17">
        <f t="shared" si="42"/>
        <v>0</v>
      </c>
      <c r="E937" s="35">
        <v>0</v>
      </c>
      <c r="F937" s="17">
        <f t="shared" si="43"/>
        <v>0</v>
      </c>
      <c r="G937" s="35"/>
      <c r="H937" s="17">
        <f t="shared" si="44"/>
        <v>0</v>
      </c>
      <c r="I937" s="35"/>
    </row>
    <row r="938" spans="1:9" ht="20.25" customHeight="1">
      <c r="A938" s="20">
        <v>2130334</v>
      </c>
      <c r="B938" s="21" t="s">
        <v>814</v>
      </c>
      <c r="C938" s="35">
        <v>0</v>
      </c>
      <c r="D938" s="17">
        <f t="shared" si="42"/>
        <v>0</v>
      </c>
      <c r="E938" s="35">
        <v>0</v>
      </c>
      <c r="F938" s="17">
        <f t="shared" si="43"/>
        <v>4</v>
      </c>
      <c r="G938" s="35">
        <v>4</v>
      </c>
      <c r="H938" s="17">
        <f t="shared" si="44"/>
        <v>0</v>
      </c>
      <c r="I938" s="35">
        <v>4</v>
      </c>
    </row>
    <row r="939" spans="1:9" ht="20.25" hidden="1" customHeight="1">
      <c r="A939" s="20">
        <v>2130335</v>
      </c>
      <c r="B939" s="21" t="s">
        <v>1211</v>
      </c>
      <c r="C939" s="35">
        <v>0</v>
      </c>
      <c r="D939" s="17">
        <f t="shared" si="42"/>
        <v>0</v>
      </c>
      <c r="E939" s="35">
        <v>0</v>
      </c>
      <c r="F939" s="17">
        <f t="shared" si="43"/>
        <v>0</v>
      </c>
      <c r="G939" s="35"/>
      <c r="H939" s="17">
        <f t="shared" si="44"/>
        <v>0</v>
      </c>
      <c r="I939" s="35"/>
    </row>
    <row r="940" spans="1:9" ht="20.25" hidden="1" customHeight="1">
      <c r="A940" s="20">
        <v>2130336</v>
      </c>
      <c r="B940" s="21" t="s">
        <v>815</v>
      </c>
      <c r="C940" s="35">
        <v>0</v>
      </c>
      <c r="D940" s="17">
        <f t="shared" si="42"/>
        <v>0</v>
      </c>
      <c r="E940" s="35">
        <v>0</v>
      </c>
      <c r="F940" s="17">
        <f t="shared" si="43"/>
        <v>0</v>
      </c>
      <c r="G940" s="35"/>
      <c r="H940" s="17">
        <f t="shared" si="44"/>
        <v>0</v>
      </c>
      <c r="I940" s="35"/>
    </row>
    <row r="941" spans="1:9" ht="20.25" hidden="1" customHeight="1">
      <c r="A941" s="20">
        <v>2130337</v>
      </c>
      <c r="B941" s="21" t="s">
        <v>816</v>
      </c>
      <c r="C941" s="35">
        <v>0</v>
      </c>
      <c r="D941" s="17">
        <f t="shared" si="42"/>
        <v>0</v>
      </c>
      <c r="E941" s="35">
        <v>0</v>
      </c>
      <c r="F941" s="17">
        <f t="shared" si="43"/>
        <v>0</v>
      </c>
      <c r="G941" s="35"/>
      <c r="H941" s="17">
        <f t="shared" si="44"/>
        <v>0</v>
      </c>
      <c r="I941" s="35"/>
    </row>
    <row r="942" spans="1:9" ht="20.25" customHeight="1">
      <c r="A942" s="20">
        <v>2130399</v>
      </c>
      <c r="B942" s="21" t="s">
        <v>817</v>
      </c>
      <c r="C942" s="35">
        <v>273</v>
      </c>
      <c r="D942" s="17">
        <f t="shared" si="42"/>
        <v>0</v>
      </c>
      <c r="E942" s="35">
        <v>273</v>
      </c>
      <c r="F942" s="17">
        <f t="shared" si="43"/>
        <v>-73</v>
      </c>
      <c r="G942" s="35">
        <v>200</v>
      </c>
      <c r="H942" s="17">
        <f t="shared" si="44"/>
        <v>0</v>
      </c>
      <c r="I942" s="35">
        <v>200</v>
      </c>
    </row>
    <row r="943" spans="1:9" ht="20.25" customHeight="1">
      <c r="A943" s="23">
        <v>21305</v>
      </c>
      <c r="B943" s="23" t="s">
        <v>818</v>
      </c>
      <c r="C943" s="34">
        <f>SUM(C944:C953)</f>
        <v>2570</v>
      </c>
      <c r="D943" s="11">
        <f t="shared" si="42"/>
        <v>0</v>
      </c>
      <c r="E943" s="34">
        <f>SUM(E944:E953)</f>
        <v>2570</v>
      </c>
      <c r="F943" s="11">
        <f t="shared" si="43"/>
        <v>-775</v>
      </c>
      <c r="G943" s="34">
        <f>SUM(G944:G953)</f>
        <v>1795</v>
      </c>
      <c r="H943" s="11">
        <f t="shared" si="44"/>
        <v>0</v>
      </c>
      <c r="I943" s="34">
        <f>SUM(I944:I953)</f>
        <v>1795</v>
      </c>
    </row>
    <row r="944" spans="1:9" ht="20.25" hidden="1" customHeight="1">
      <c r="A944" s="20">
        <v>2130501</v>
      </c>
      <c r="B944" s="21" t="s">
        <v>119</v>
      </c>
      <c r="C944" s="35"/>
      <c r="D944" s="17">
        <f t="shared" si="42"/>
        <v>0</v>
      </c>
      <c r="E944" s="35"/>
      <c r="F944" s="17">
        <f t="shared" si="43"/>
        <v>0</v>
      </c>
      <c r="G944" s="35"/>
      <c r="H944" s="17">
        <f t="shared" si="44"/>
        <v>0</v>
      </c>
      <c r="I944" s="35"/>
    </row>
    <row r="945" spans="1:9" ht="20.25" hidden="1" customHeight="1">
      <c r="A945" s="20">
        <v>2130502</v>
      </c>
      <c r="B945" s="21" t="s">
        <v>120</v>
      </c>
      <c r="C945" s="35"/>
      <c r="D945" s="17">
        <f t="shared" si="42"/>
        <v>0</v>
      </c>
      <c r="E945" s="35"/>
      <c r="F945" s="17">
        <f t="shared" si="43"/>
        <v>0</v>
      </c>
      <c r="G945" s="35"/>
      <c r="H945" s="17">
        <f t="shared" si="44"/>
        <v>0</v>
      </c>
      <c r="I945" s="35"/>
    </row>
    <row r="946" spans="1:9" ht="20.25" hidden="1" customHeight="1">
      <c r="A946" s="20">
        <v>2130503</v>
      </c>
      <c r="B946" s="21" t="s">
        <v>121</v>
      </c>
      <c r="C946" s="35"/>
      <c r="D946" s="17">
        <f t="shared" si="42"/>
        <v>0</v>
      </c>
      <c r="E946" s="35"/>
      <c r="F946" s="17">
        <f t="shared" si="43"/>
        <v>0</v>
      </c>
      <c r="G946" s="35"/>
      <c r="H946" s="17">
        <f t="shared" si="44"/>
        <v>0</v>
      </c>
      <c r="I946" s="35"/>
    </row>
    <row r="947" spans="1:9" ht="20.25" hidden="1" customHeight="1">
      <c r="A947" s="20">
        <v>2130504</v>
      </c>
      <c r="B947" s="21" t="s">
        <v>819</v>
      </c>
      <c r="C947" s="35"/>
      <c r="D947" s="17">
        <f t="shared" si="42"/>
        <v>0</v>
      </c>
      <c r="E947" s="35"/>
      <c r="F947" s="17">
        <f t="shared" si="43"/>
        <v>0</v>
      </c>
      <c r="G947" s="35"/>
      <c r="H947" s="17">
        <f t="shared" si="44"/>
        <v>0</v>
      </c>
      <c r="I947" s="35"/>
    </row>
    <row r="948" spans="1:9" ht="20.25" hidden="1" customHeight="1">
      <c r="A948" s="20">
        <v>2130505</v>
      </c>
      <c r="B948" s="21" t="s">
        <v>820</v>
      </c>
      <c r="C948" s="35"/>
      <c r="D948" s="17">
        <f t="shared" si="42"/>
        <v>0</v>
      </c>
      <c r="E948" s="35"/>
      <c r="F948" s="17">
        <f t="shared" si="43"/>
        <v>0</v>
      </c>
      <c r="G948" s="35"/>
      <c r="H948" s="17">
        <f t="shared" si="44"/>
        <v>0</v>
      </c>
      <c r="I948" s="35"/>
    </row>
    <row r="949" spans="1:9" ht="20.25" hidden="1" customHeight="1">
      <c r="A949" s="20">
        <v>2130506</v>
      </c>
      <c r="B949" s="21" t="s">
        <v>821</v>
      </c>
      <c r="C949" s="35"/>
      <c r="D949" s="17">
        <f t="shared" si="42"/>
        <v>0</v>
      </c>
      <c r="E949" s="35"/>
      <c r="F949" s="17">
        <f t="shared" si="43"/>
        <v>0</v>
      </c>
      <c r="G949" s="35"/>
      <c r="H949" s="17">
        <f t="shared" si="44"/>
        <v>0</v>
      </c>
      <c r="I949" s="35"/>
    </row>
    <row r="950" spans="1:9" ht="20.25" hidden="1" customHeight="1">
      <c r="A950" s="20">
        <v>2130507</v>
      </c>
      <c r="B950" s="21" t="s">
        <v>822</v>
      </c>
      <c r="C950" s="35"/>
      <c r="D950" s="17">
        <f t="shared" si="42"/>
        <v>0</v>
      </c>
      <c r="E950" s="35"/>
      <c r="F950" s="17">
        <f t="shared" si="43"/>
        <v>0</v>
      </c>
      <c r="G950" s="35"/>
      <c r="H950" s="17">
        <f t="shared" si="44"/>
        <v>0</v>
      </c>
      <c r="I950" s="35"/>
    </row>
    <row r="951" spans="1:9" ht="20.25" hidden="1" customHeight="1">
      <c r="A951" s="20">
        <v>2130508</v>
      </c>
      <c r="B951" s="21" t="s">
        <v>823</v>
      </c>
      <c r="C951" s="35"/>
      <c r="D951" s="17">
        <f t="shared" si="42"/>
        <v>0</v>
      </c>
      <c r="E951" s="35"/>
      <c r="F951" s="17">
        <f t="shared" si="43"/>
        <v>0</v>
      </c>
      <c r="G951" s="35"/>
      <c r="H951" s="17">
        <f t="shared" si="44"/>
        <v>0</v>
      </c>
      <c r="I951" s="35"/>
    </row>
    <row r="952" spans="1:9" ht="20.25" hidden="1" customHeight="1">
      <c r="A952" s="20">
        <v>2130550</v>
      </c>
      <c r="B952" s="21" t="s">
        <v>824</v>
      </c>
      <c r="C952" s="35"/>
      <c r="D952" s="17">
        <f t="shared" si="42"/>
        <v>0</v>
      </c>
      <c r="E952" s="35"/>
      <c r="F952" s="17">
        <f t="shared" si="43"/>
        <v>0</v>
      </c>
      <c r="G952" s="35"/>
      <c r="H952" s="17">
        <f t="shared" si="44"/>
        <v>0</v>
      </c>
      <c r="I952" s="35"/>
    </row>
    <row r="953" spans="1:9" ht="20.25" customHeight="1">
      <c r="A953" s="20">
        <v>2130599</v>
      </c>
      <c r="B953" s="21" t="s">
        <v>825</v>
      </c>
      <c r="C953" s="35">
        <f>1218+1352</f>
        <v>2570</v>
      </c>
      <c r="D953" s="17">
        <f t="shared" si="42"/>
        <v>0</v>
      </c>
      <c r="E953" s="35">
        <f>1218+1352</f>
        <v>2570</v>
      </c>
      <c r="F953" s="17">
        <f t="shared" si="43"/>
        <v>-775</v>
      </c>
      <c r="G953" s="35">
        <v>1795</v>
      </c>
      <c r="H953" s="17">
        <f t="shared" si="44"/>
        <v>0</v>
      </c>
      <c r="I953" s="35">
        <v>1795</v>
      </c>
    </row>
    <row r="954" spans="1:9" ht="20.25" customHeight="1">
      <c r="A954" s="23">
        <v>21307</v>
      </c>
      <c r="B954" s="23" t="s">
        <v>826</v>
      </c>
      <c r="C954" s="34">
        <f>SUM(C955:C960)</f>
        <v>0</v>
      </c>
      <c r="D954" s="11">
        <f t="shared" si="42"/>
        <v>0</v>
      </c>
      <c r="E954" s="34">
        <f>SUM(E955:E960)</f>
        <v>0</v>
      </c>
      <c r="F954" s="11">
        <f t="shared" si="43"/>
        <v>63</v>
      </c>
      <c r="G954" s="34">
        <f>SUM(G955:G960)</f>
        <v>63</v>
      </c>
      <c r="H954" s="11">
        <f t="shared" si="44"/>
        <v>0</v>
      </c>
      <c r="I954" s="34">
        <f>SUM(I955:I960)</f>
        <v>63</v>
      </c>
    </row>
    <row r="955" spans="1:9" ht="20.25" hidden="1" customHeight="1">
      <c r="A955" s="20">
        <v>2130701</v>
      </c>
      <c r="B955" s="21" t="s">
        <v>827</v>
      </c>
      <c r="C955" s="35"/>
      <c r="D955" s="17">
        <f t="shared" si="42"/>
        <v>0</v>
      </c>
      <c r="E955" s="35"/>
      <c r="F955" s="17">
        <f t="shared" si="43"/>
        <v>0</v>
      </c>
      <c r="G955" s="35"/>
      <c r="H955" s="17">
        <f t="shared" si="44"/>
        <v>0</v>
      </c>
      <c r="I955" s="35"/>
    </row>
    <row r="956" spans="1:9" ht="20.25" hidden="1" customHeight="1">
      <c r="A956" s="20">
        <v>2130704</v>
      </c>
      <c r="B956" s="21" t="s">
        <v>828</v>
      </c>
      <c r="C956" s="35"/>
      <c r="D956" s="17">
        <f t="shared" si="42"/>
        <v>0</v>
      </c>
      <c r="E956" s="35"/>
      <c r="F956" s="17">
        <f t="shared" si="43"/>
        <v>0</v>
      </c>
      <c r="G956" s="35"/>
      <c r="H956" s="17">
        <f t="shared" si="44"/>
        <v>0</v>
      </c>
      <c r="I956" s="35"/>
    </row>
    <row r="957" spans="1:9" ht="30" hidden="1" customHeight="1">
      <c r="A957" s="20">
        <v>2130705</v>
      </c>
      <c r="B957" s="21" t="s">
        <v>829</v>
      </c>
      <c r="C957" s="35"/>
      <c r="D957" s="17">
        <f t="shared" si="42"/>
        <v>0</v>
      </c>
      <c r="E957" s="35"/>
      <c r="F957" s="17">
        <f t="shared" si="43"/>
        <v>0</v>
      </c>
      <c r="G957" s="35"/>
      <c r="H957" s="17">
        <f t="shared" si="44"/>
        <v>0</v>
      </c>
      <c r="I957" s="35"/>
    </row>
    <row r="958" spans="1:9" ht="20.25" hidden="1" customHeight="1">
      <c r="A958" s="20">
        <v>2130706</v>
      </c>
      <c r="B958" s="21" t="s">
        <v>830</v>
      </c>
      <c r="C958" s="35"/>
      <c r="D958" s="17">
        <f t="shared" si="42"/>
        <v>0</v>
      </c>
      <c r="E958" s="35"/>
      <c r="F958" s="17">
        <f t="shared" si="43"/>
        <v>0</v>
      </c>
      <c r="G958" s="35"/>
      <c r="H958" s="17">
        <f t="shared" si="44"/>
        <v>0</v>
      </c>
      <c r="I958" s="35"/>
    </row>
    <row r="959" spans="1:9" ht="20.25" hidden="1" customHeight="1">
      <c r="A959" s="20">
        <v>2130707</v>
      </c>
      <c r="B959" s="21" t="s">
        <v>831</v>
      </c>
      <c r="C959" s="35"/>
      <c r="D959" s="17">
        <f t="shared" si="42"/>
        <v>0</v>
      </c>
      <c r="E959" s="35"/>
      <c r="F959" s="17">
        <f t="shared" si="43"/>
        <v>0</v>
      </c>
      <c r="G959" s="35"/>
      <c r="H959" s="17">
        <f t="shared" si="44"/>
        <v>0</v>
      </c>
      <c r="I959" s="35"/>
    </row>
    <row r="960" spans="1:9" ht="20.25" customHeight="1">
      <c r="A960" s="20">
        <v>2130799</v>
      </c>
      <c r="B960" s="21" t="s">
        <v>832</v>
      </c>
      <c r="C960" s="35">
        <v>0</v>
      </c>
      <c r="D960" s="17">
        <f t="shared" si="42"/>
        <v>0</v>
      </c>
      <c r="E960" s="35">
        <v>0</v>
      </c>
      <c r="F960" s="17">
        <f t="shared" si="43"/>
        <v>63</v>
      </c>
      <c r="G960" s="35">
        <v>63</v>
      </c>
      <c r="H960" s="17">
        <f t="shared" si="44"/>
        <v>0</v>
      </c>
      <c r="I960" s="35">
        <v>63</v>
      </c>
    </row>
    <row r="961" spans="1:9" ht="20.25" customHeight="1">
      <c r="A961" s="23">
        <v>21308</v>
      </c>
      <c r="B961" s="23" t="s">
        <v>833</v>
      </c>
      <c r="C961" s="34">
        <f>SUM(C962:C967)</f>
        <v>382</v>
      </c>
      <c r="D961" s="11">
        <f t="shared" si="42"/>
        <v>0</v>
      </c>
      <c r="E961" s="34">
        <f>SUM(E962:E967)</f>
        <v>382</v>
      </c>
      <c r="F961" s="11">
        <f t="shared" si="43"/>
        <v>67</v>
      </c>
      <c r="G961" s="34">
        <f>SUM(G962:G967)</f>
        <v>449</v>
      </c>
      <c r="H961" s="11">
        <f t="shared" si="44"/>
        <v>0</v>
      </c>
      <c r="I961" s="34">
        <f>SUM(I962:I967)</f>
        <v>449</v>
      </c>
    </row>
    <row r="962" spans="1:9" ht="20.25" hidden="1" customHeight="1">
      <c r="A962" s="20">
        <v>2130801</v>
      </c>
      <c r="B962" s="21" t="s">
        <v>834</v>
      </c>
      <c r="C962" s="35"/>
      <c r="D962" s="17">
        <f t="shared" si="42"/>
        <v>0</v>
      </c>
      <c r="E962" s="35"/>
      <c r="F962" s="17">
        <f t="shared" si="43"/>
        <v>0</v>
      </c>
      <c r="G962" s="35"/>
      <c r="H962" s="17">
        <f t="shared" si="44"/>
        <v>0</v>
      </c>
      <c r="I962" s="35"/>
    </row>
    <row r="963" spans="1:9" ht="20.25" hidden="1" customHeight="1">
      <c r="A963" s="20">
        <v>2130802</v>
      </c>
      <c r="B963" s="21" t="s">
        <v>835</v>
      </c>
      <c r="C963" s="35"/>
      <c r="D963" s="17">
        <f t="shared" si="42"/>
        <v>0</v>
      </c>
      <c r="E963" s="35"/>
      <c r="F963" s="17">
        <f t="shared" si="43"/>
        <v>0</v>
      </c>
      <c r="G963" s="35"/>
      <c r="H963" s="17">
        <f t="shared" si="44"/>
        <v>0</v>
      </c>
      <c r="I963" s="35"/>
    </row>
    <row r="964" spans="1:9" ht="20.25" customHeight="1">
      <c r="A964" s="20">
        <v>2130803</v>
      </c>
      <c r="B964" s="21" t="s">
        <v>836</v>
      </c>
      <c r="C964" s="35">
        <v>292</v>
      </c>
      <c r="D964" s="17">
        <f t="shared" si="42"/>
        <v>0</v>
      </c>
      <c r="E964" s="35">
        <v>292</v>
      </c>
      <c r="F964" s="17">
        <f t="shared" si="43"/>
        <v>117</v>
      </c>
      <c r="G964" s="35">
        <v>409</v>
      </c>
      <c r="H964" s="17">
        <f t="shared" si="44"/>
        <v>0</v>
      </c>
      <c r="I964" s="35">
        <v>409</v>
      </c>
    </row>
    <row r="965" spans="1:9" ht="20.25" customHeight="1">
      <c r="A965" s="20">
        <v>2130804</v>
      </c>
      <c r="B965" s="21" t="s">
        <v>837</v>
      </c>
      <c r="C965" s="35">
        <v>90</v>
      </c>
      <c r="D965" s="17">
        <f t="shared" si="42"/>
        <v>0</v>
      </c>
      <c r="E965" s="35">
        <v>90</v>
      </c>
      <c r="F965" s="17">
        <f t="shared" si="43"/>
        <v>-50</v>
      </c>
      <c r="G965" s="35">
        <v>40</v>
      </c>
      <c r="H965" s="17">
        <f t="shared" si="44"/>
        <v>0</v>
      </c>
      <c r="I965" s="35">
        <v>40</v>
      </c>
    </row>
    <row r="966" spans="1:9" ht="20.25" hidden="1" customHeight="1">
      <c r="A966" s="20">
        <v>2130805</v>
      </c>
      <c r="B966" s="21" t="s">
        <v>838</v>
      </c>
      <c r="C966" s="35"/>
      <c r="D966" s="17">
        <f t="shared" si="42"/>
        <v>0</v>
      </c>
      <c r="E966" s="35"/>
      <c r="F966" s="17">
        <f t="shared" si="43"/>
        <v>0</v>
      </c>
      <c r="G966" s="35"/>
      <c r="H966" s="17">
        <f t="shared" si="44"/>
        <v>0</v>
      </c>
      <c r="I966" s="35"/>
    </row>
    <row r="967" spans="1:9" ht="20.25" hidden="1" customHeight="1">
      <c r="A967" s="20">
        <v>2130899</v>
      </c>
      <c r="B967" s="21" t="s">
        <v>839</v>
      </c>
      <c r="C967" s="35"/>
      <c r="D967" s="17">
        <f t="shared" si="42"/>
        <v>0</v>
      </c>
      <c r="E967" s="35"/>
      <c r="F967" s="17">
        <f t="shared" si="43"/>
        <v>0</v>
      </c>
      <c r="G967" s="35"/>
      <c r="H967" s="17">
        <f t="shared" si="44"/>
        <v>0</v>
      </c>
      <c r="I967" s="35"/>
    </row>
    <row r="968" spans="1:9" ht="20.25" hidden="1" customHeight="1">
      <c r="A968" s="23">
        <v>21309</v>
      </c>
      <c r="B968" s="23" t="s">
        <v>840</v>
      </c>
      <c r="C968" s="34">
        <f>SUM(C969:C970)</f>
        <v>0</v>
      </c>
      <c r="D968" s="11">
        <f t="shared" ref="D968:D1031" si="45">E968-C968</f>
        <v>0</v>
      </c>
      <c r="E968" s="34">
        <f>SUM(E969:E970)</f>
        <v>0</v>
      </c>
      <c r="F968" s="11">
        <f t="shared" ref="F968:F1031" si="46">G968-E968</f>
        <v>0</v>
      </c>
      <c r="G968" s="34">
        <f>SUM(G969:G970)</f>
        <v>0</v>
      </c>
      <c r="H968" s="11">
        <f t="shared" ref="H968:H1031" si="47">I968-G968</f>
        <v>0</v>
      </c>
      <c r="I968" s="34">
        <f>SUM(I969:I970)</f>
        <v>0</v>
      </c>
    </row>
    <row r="969" spans="1:9" ht="20.25" hidden="1" customHeight="1">
      <c r="A969" s="20">
        <v>2130901</v>
      </c>
      <c r="B969" s="21" t="s">
        <v>841</v>
      </c>
      <c r="C969" s="35"/>
      <c r="D969" s="17">
        <f t="shared" si="45"/>
        <v>0</v>
      </c>
      <c r="E969" s="35"/>
      <c r="F969" s="17">
        <f t="shared" si="46"/>
        <v>0</v>
      </c>
      <c r="G969" s="35"/>
      <c r="H969" s="17">
        <f t="shared" si="47"/>
        <v>0</v>
      </c>
      <c r="I969" s="35"/>
    </row>
    <row r="970" spans="1:9" ht="20.25" hidden="1" customHeight="1">
      <c r="A970" s="20">
        <v>2130999</v>
      </c>
      <c r="B970" s="21" t="s">
        <v>842</v>
      </c>
      <c r="C970" s="35"/>
      <c r="D970" s="17">
        <f t="shared" si="45"/>
        <v>0</v>
      </c>
      <c r="E970" s="35"/>
      <c r="F970" s="17">
        <f t="shared" si="46"/>
        <v>0</v>
      </c>
      <c r="G970" s="35"/>
      <c r="H970" s="17">
        <f t="shared" si="47"/>
        <v>0</v>
      </c>
      <c r="I970" s="35"/>
    </row>
    <row r="971" spans="1:9" ht="20.25" customHeight="1">
      <c r="A971" s="23">
        <v>21399</v>
      </c>
      <c r="B971" s="23" t="s">
        <v>843</v>
      </c>
      <c r="C971" s="34">
        <f>SUM(C972:C973)</f>
        <v>4</v>
      </c>
      <c r="D971" s="11">
        <f t="shared" si="45"/>
        <v>0</v>
      </c>
      <c r="E971" s="34">
        <f>SUM(E972:E973)</f>
        <v>4</v>
      </c>
      <c r="F971" s="11">
        <f t="shared" si="46"/>
        <v>-4</v>
      </c>
      <c r="G971" s="34">
        <f>SUM(G972:G973)</f>
        <v>0</v>
      </c>
      <c r="H971" s="11">
        <f t="shared" si="47"/>
        <v>0</v>
      </c>
      <c r="I971" s="34">
        <f>SUM(I972:I973)</f>
        <v>0</v>
      </c>
    </row>
    <row r="972" spans="1:9" ht="20.25" hidden="1" customHeight="1">
      <c r="A972" s="20">
        <v>2139901</v>
      </c>
      <c r="B972" s="21" t="s">
        <v>844</v>
      </c>
      <c r="C972" s="35"/>
      <c r="D972" s="17">
        <f t="shared" si="45"/>
        <v>0</v>
      </c>
      <c r="E972" s="35"/>
      <c r="F972" s="17">
        <f t="shared" si="46"/>
        <v>0</v>
      </c>
      <c r="G972" s="35"/>
      <c r="H972" s="17">
        <f t="shared" si="47"/>
        <v>0</v>
      </c>
      <c r="I972" s="35"/>
    </row>
    <row r="973" spans="1:9" ht="20.25" customHeight="1">
      <c r="A973" s="20">
        <v>2139999</v>
      </c>
      <c r="B973" s="21" t="s">
        <v>845</v>
      </c>
      <c r="C973" s="35">
        <v>4</v>
      </c>
      <c r="D973" s="17">
        <f t="shared" si="45"/>
        <v>0</v>
      </c>
      <c r="E973" s="35">
        <v>4</v>
      </c>
      <c r="F973" s="17">
        <f t="shared" si="46"/>
        <v>-4</v>
      </c>
      <c r="G973" s="35">
        <v>0</v>
      </c>
      <c r="H973" s="17">
        <f t="shared" si="47"/>
        <v>0</v>
      </c>
      <c r="I973" s="35">
        <v>0</v>
      </c>
    </row>
    <row r="974" spans="1:9" ht="20.25" customHeight="1">
      <c r="A974" s="23">
        <v>214</v>
      </c>
      <c r="B974" s="23" t="s">
        <v>38</v>
      </c>
      <c r="C974" s="34">
        <f>C975+C998+C1008+C1018+C1023+C1030+C1035</f>
        <v>5566</v>
      </c>
      <c r="D974" s="11">
        <f t="shared" si="45"/>
        <v>0</v>
      </c>
      <c r="E974" s="34">
        <f>E975+E998+E1008+E1018+E1023+E1030+E1035</f>
        <v>5566</v>
      </c>
      <c r="F974" s="11">
        <f t="shared" si="46"/>
        <v>3445</v>
      </c>
      <c r="G974" s="34">
        <f>G975+G998+G1008+G1018+G1023+G1030+G1035</f>
        <v>9011</v>
      </c>
      <c r="H974" s="11">
        <f t="shared" si="47"/>
        <v>0</v>
      </c>
      <c r="I974" s="34">
        <f>I975+I998+I1008+I1018+I1023+I1030+I1035</f>
        <v>9011</v>
      </c>
    </row>
    <row r="975" spans="1:9" ht="20.25" customHeight="1">
      <c r="A975" s="23">
        <v>21401</v>
      </c>
      <c r="B975" s="23" t="s">
        <v>846</v>
      </c>
      <c r="C975" s="34">
        <f>SUM(C976:C997)</f>
        <v>4559</v>
      </c>
      <c r="D975" s="11">
        <f t="shared" si="45"/>
        <v>0</v>
      </c>
      <c r="E975" s="34">
        <f>SUM(E976:E997)</f>
        <v>4559</v>
      </c>
      <c r="F975" s="11">
        <f t="shared" si="46"/>
        <v>3506</v>
      </c>
      <c r="G975" s="34">
        <f>SUM(G976:G997)</f>
        <v>8065</v>
      </c>
      <c r="H975" s="11">
        <f t="shared" si="47"/>
        <v>0</v>
      </c>
      <c r="I975" s="34">
        <f>SUM(I976:I997)</f>
        <v>8065</v>
      </c>
    </row>
    <row r="976" spans="1:9" ht="20.25" customHeight="1">
      <c r="A976" s="20">
        <v>2140101</v>
      </c>
      <c r="B976" s="21" t="s">
        <v>119</v>
      </c>
      <c r="C976" s="35">
        <v>916</v>
      </c>
      <c r="D976" s="17">
        <f t="shared" si="45"/>
        <v>0</v>
      </c>
      <c r="E976" s="35">
        <v>916</v>
      </c>
      <c r="F976" s="17">
        <f t="shared" si="46"/>
        <v>154</v>
      </c>
      <c r="G976" s="35">
        <v>1070</v>
      </c>
      <c r="H976" s="17">
        <f t="shared" si="47"/>
        <v>0</v>
      </c>
      <c r="I976" s="35">
        <v>1070</v>
      </c>
    </row>
    <row r="977" spans="1:9" ht="20.25" customHeight="1">
      <c r="A977" s="20">
        <v>2140102</v>
      </c>
      <c r="B977" s="21" t="s">
        <v>120</v>
      </c>
      <c r="C977" s="35">
        <v>38</v>
      </c>
      <c r="D977" s="17">
        <f t="shared" si="45"/>
        <v>0</v>
      </c>
      <c r="E977" s="35">
        <v>38</v>
      </c>
      <c r="F977" s="17">
        <f t="shared" si="46"/>
        <v>0</v>
      </c>
      <c r="G977" s="35">
        <v>38</v>
      </c>
      <c r="H977" s="17">
        <f t="shared" si="47"/>
        <v>0</v>
      </c>
      <c r="I977" s="35">
        <v>38</v>
      </c>
    </row>
    <row r="978" spans="1:9" ht="20.25" customHeight="1">
      <c r="A978" s="20">
        <v>2140103</v>
      </c>
      <c r="B978" s="21" t="s">
        <v>121</v>
      </c>
      <c r="C978" s="35">
        <v>492</v>
      </c>
      <c r="D978" s="17">
        <f t="shared" si="45"/>
        <v>0</v>
      </c>
      <c r="E978" s="35">
        <v>492</v>
      </c>
      <c r="F978" s="17">
        <f t="shared" si="46"/>
        <v>112</v>
      </c>
      <c r="G978" s="35">
        <v>604</v>
      </c>
      <c r="H978" s="17">
        <f t="shared" si="47"/>
        <v>0</v>
      </c>
      <c r="I978" s="35">
        <v>604</v>
      </c>
    </row>
    <row r="979" spans="1:9" ht="20.25" customHeight="1">
      <c r="A979" s="20">
        <v>2140104</v>
      </c>
      <c r="B979" s="21" t="s">
        <v>847</v>
      </c>
      <c r="C979" s="35">
        <v>1309</v>
      </c>
      <c r="D979" s="17">
        <f t="shared" si="45"/>
        <v>0</v>
      </c>
      <c r="E979" s="35">
        <v>1309</v>
      </c>
      <c r="F979" s="17">
        <f t="shared" si="46"/>
        <v>2126</v>
      </c>
      <c r="G979" s="35">
        <v>3435</v>
      </c>
      <c r="H979" s="17">
        <f t="shared" si="47"/>
        <v>0</v>
      </c>
      <c r="I979" s="35">
        <v>3435</v>
      </c>
    </row>
    <row r="980" spans="1:9" ht="20.25" customHeight="1">
      <c r="A980" s="20">
        <v>2140106</v>
      </c>
      <c r="B980" s="21" t="s">
        <v>848</v>
      </c>
      <c r="C980" s="35">
        <v>1367</v>
      </c>
      <c r="D980" s="17">
        <f t="shared" si="45"/>
        <v>0</v>
      </c>
      <c r="E980" s="35">
        <v>1367</v>
      </c>
      <c r="F980" s="17">
        <f t="shared" si="46"/>
        <v>-555</v>
      </c>
      <c r="G980" s="35">
        <v>812</v>
      </c>
      <c r="H980" s="17">
        <f t="shared" si="47"/>
        <v>0</v>
      </c>
      <c r="I980" s="35">
        <v>812</v>
      </c>
    </row>
    <row r="981" spans="1:9" ht="20.25" hidden="1" customHeight="1">
      <c r="A981" s="20">
        <v>2140109</v>
      </c>
      <c r="B981" s="21" t="s">
        <v>849</v>
      </c>
      <c r="C981" s="35">
        <v>0</v>
      </c>
      <c r="D981" s="17">
        <f t="shared" si="45"/>
        <v>0</v>
      </c>
      <c r="E981" s="35">
        <v>0</v>
      </c>
      <c r="F981" s="17">
        <f t="shared" si="46"/>
        <v>0</v>
      </c>
      <c r="G981" s="35"/>
      <c r="H981" s="17">
        <f t="shared" si="47"/>
        <v>0</v>
      </c>
      <c r="I981" s="35"/>
    </row>
    <row r="982" spans="1:9" ht="20.25" customHeight="1">
      <c r="A982" s="20">
        <v>2140110</v>
      </c>
      <c r="B982" s="21" t="s">
        <v>850</v>
      </c>
      <c r="C982" s="35">
        <v>27</v>
      </c>
      <c r="D982" s="17">
        <f t="shared" si="45"/>
        <v>0</v>
      </c>
      <c r="E982" s="35">
        <v>27</v>
      </c>
      <c r="F982" s="17">
        <f t="shared" si="46"/>
        <v>24</v>
      </c>
      <c r="G982" s="35">
        <v>51</v>
      </c>
      <c r="H982" s="17">
        <f t="shared" si="47"/>
        <v>0</v>
      </c>
      <c r="I982" s="35">
        <v>51</v>
      </c>
    </row>
    <row r="983" spans="1:9" ht="20.25" hidden="1" customHeight="1">
      <c r="A983" s="20">
        <v>2140111</v>
      </c>
      <c r="B983" s="21" t="s">
        <v>851</v>
      </c>
      <c r="C983" s="35">
        <v>0</v>
      </c>
      <c r="D983" s="17">
        <f t="shared" si="45"/>
        <v>0</v>
      </c>
      <c r="E983" s="35">
        <v>0</v>
      </c>
      <c r="F983" s="17">
        <f t="shared" si="46"/>
        <v>0</v>
      </c>
      <c r="G983" s="35"/>
      <c r="H983" s="17">
        <f t="shared" si="47"/>
        <v>0</v>
      </c>
      <c r="I983" s="35"/>
    </row>
    <row r="984" spans="1:9" ht="20.25" hidden="1" customHeight="1">
      <c r="A984" s="20">
        <v>2140112</v>
      </c>
      <c r="B984" s="21" t="s">
        <v>852</v>
      </c>
      <c r="C984" s="35">
        <v>0</v>
      </c>
      <c r="D984" s="17">
        <f t="shared" si="45"/>
        <v>0</v>
      </c>
      <c r="E984" s="35">
        <v>0</v>
      </c>
      <c r="F984" s="17">
        <f t="shared" si="46"/>
        <v>0</v>
      </c>
      <c r="G984" s="35"/>
      <c r="H984" s="17">
        <f t="shared" si="47"/>
        <v>0</v>
      </c>
      <c r="I984" s="35"/>
    </row>
    <row r="985" spans="1:9" ht="20.25" hidden="1" customHeight="1">
      <c r="A985" s="20">
        <v>2140114</v>
      </c>
      <c r="B985" s="21" t="s">
        <v>853</v>
      </c>
      <c r="C985" s="35">
        <v>0</v>
      </c>
      <c r="D985" s="17">
        <f t="shared" si="45"/>
        <v>0</v>
      </c>
      <c r="E985" s="35">
        <v>0</v>
      </c>
      <c r="F985" s="17">
        <f t="shared" si="46"/>
        <v>0</v>
      </c>
      <c r="G985" s="35"/>
      <c r="H985" s="17">
        <f t="shared" si="47"/>
        <v>0</v>
      </c>
      <c r="I985" s="35"/>
    </row>
    <row r="986" spans="1:9" ht="20.25" hidden="1" customHeight="1">
      <c r="A986" s="20">
        <v>2140122</v>
      </c>
      <c r="B986" s="21" t="s">
        <v>854</v>
      </c>
      <c r="C986" s="35">
        <v>0</v>
      </c>
      <c r="D986" s="17">
        <f t="shared" si="45"/>
        <v>0</v>
      </c>
      <c r="E986" s="35">
        <v>0</v>
      </c>
      <c r="F986" s="17">
        <f t="shared" si="46"/>
        <v>0</v>
      </c>
      <c r="G986" s="35"/>
      <c r="H986" s="17">
        <f t="shared" si="47"/>
        <v>0</v>
      </c>
      <c r="I986" s="35"/>
    </row>
    <row r="987" spans="1:9" ht="20.25" hidden="1" customHeight="1">
      <c r="A987" s="20">
        <v>2140123</v>
      </c>
      <c r="B987" s="21" t="s">
        <v>855</v>
      </c>
      <c r="C987" s="35">
        <v>0</v>
      </c>
      <c r="D987" s="17">
        <f t="shared" si="45"/>
        <v>0</v>
      </c>
      <c r="E987" s="35">
        <v>0</v>
      </c>
      <c r="F987" s="17">
        <f t="shared" si="46"/>
        <v>0</v>
      </c>
      <c r="G987" s="35"/>
      <c r="H987" s="17">
        <f t="shared" si="47"/>
        <v>0</v>
      </c>
      <c r="I987" s="35"/>
    </row>
    <row r="988" spans="1:9" ht="20.25" hidden="1" customHeight="1">
      <c r="A988" s="20">
        <v>2140127</v>
      </c>
      <c r="B988" s="21" t="s">
        <v>856</v>
      </c>
      <c r="C988" s="35">
        <v>0</v>
      </c>
      <c r="D988" s="17">
        <f t="shared" si="45"/>
        <v>0</v>
      </c>
      <c r="E988" s="35">
        <v>0</v>
      </c>
      <c r="F988" s="17">
        <f t="shared" si="46"/>
        <v>0</v>
      </c>
      <c r="G988" s="35"/>
      <c r="H988" s="17">
        <f t="shared" si="47"/>
        <v>0</v>
      </c>
      <c r="I988" s="35"/>
    </row>
    <row r="989" spans="1:9" ht="20.25" hidden="1" customHeight="1">
      <c r="A989" s="20">
        <v>2140128</v>
      </c>
      <c r="B989" s="21" t="s">
        <v>857</v>
      </c>
      <c r="C989" s="35">
        <v>0</v>
      </c>
      <c r="D989" s="17">
        <f t="shared" si="45"/>
        <v>0</v>
      </c>
      <c r="E989" s="35">
        <v>0</v>
      </c>
      <c r="F989" s="17">
        <f t="shared" si="46"/>
        <v>0</v>
      </c>
      <c r="G989" s="35"/>
      <c r="H989" s="17">
        <f t="shared" si="47"/>
        <v>0</v>
      </c>
      <c r="I989" s="35"/>
    </row>
    <row r="990" spans="1:9" ht="20.25" hidden="1" customHeight="1">
      <c r="A990" s="20">
        <v>2140129</v>
      </c>
      <c r="B990" s="21" t="s">
        <v>858</v>
      </c>
      <c r="C990" s="35">
        <v>0</v>
      </c>
      <c r="D990" s="17">
        <f t="shared" si="45"/>
        <v>0</v>
      </c>
      <c r="E990" s="35">
        <v>0</v>
      </c>
      <c r="F990" s="17">
        <f t="shared" si="46"/>
        <v>0</v>
      </c>
      <c r="G990" s="35"/>
      <c r="H990" s="17">
        <f t="shared" si="47"/>
        <v>0</v>
      </c>
      <c r="I990" s="35"/>
    </row>
    <row r="991" spans="1:9" ht="20.25" hidden="1" customHeight="1">
      <c r="A991" s="20">
        <v>2140130</v>
      </c>
      <c r="B991" s="21" t="s">
        <v>859</v>
      </c>
      <c r="C991" s="35">
        <v>0</v>
      </c>
      <c r="D991" s="17">
        <f t="shared" si="45"/>
        <v>0</v>
      </c>
      <c r="E991" s="35">
        <v>0</v>
      </c>
      <c r="F991" s="17">
        <f t="shared" si="46"/>
        <v>0</v>
      </c>
      <c r="G991" s="35"/>
      <c r="H991" s="17">
        <f t="shared" si="47"/>
        <v>0</v>
      </c>
      <c r="I991" s="35"/>
    </row>
    <row r="992" spans="1:9" ht="20.25" customHeight="1">
      <c r="A992" s="20">
        <v>2140131</v>
      </c>
      <c r="B992" s="21" t="s">
        <v>860</v>
      </c>
      <c r="C992" s="35">
        <v>33</v>
      </c>
      <c r="D992" s="17">
        <f t="shared" si="45"/>
        <v>0</v>
      </c>
      <c r="E992" s="35">
        <v>33</v>
      </c>
      <c r="F992" s="17">
        <f t="shared" si="46"/>
        <v>47</v>
      </c>
      <c r="G992" s="35">
        <v>80</v>
      </c>
      <c r="H992" s="17">
        <f t="shared" si="47"/>
        <v>0</v>
      </c>
      <c r="I992" s="35">
        <v>80</v>
      </c>
    </row>
    <row r="993" spans="1:9" ht="20.25" hidden="1" customHeight="1">
      <c r="A993" s="20">
        <v>2140133</v>
      </c>
      <c r="B993" s="21" t="s">
        <v>861</v>
      </c>
      <c r="C993" s="35">
        <v>0</v>
      </c>
      <c r="D993" s="17">
        <f t="shared" si="45"/>
        <v>0</v>
      </c>
      <c r="E993" s="35">
        <v>0</v>
      </c>
      <c r="F993" s="17">
        <f t="shared" si="46"/>
        <v>0</v>
      </c>
      <c r="G993" s="35"/>
      <c r="H993" s="17">
        <f t="shared" si="47"/>
        <v>0</v>
      </c>
      <c r="I993" s="35"/>
    </row>
    <row r="994" spans="1:9" ht="20.25" hidden="1" customHeight="1">
      <c r="A994" s="20">
        <v>2140136</v>
      </c>
      <c r="B994" s="21" t="s">
        <v>862</v>
      </c>
      <c r="C994" s="35">
        <v>0</v>
      </c>
      <c r="D994" s="17">
        <f t="shared" si="45"/>
        <v>0</v>
      </c>
      <c r="E994" s="35">
        <v>0</v>
      </c>
      <c r="F994" s="17">
        <f t="shared" si="46"/>
        <v>0</v>
      </c>
      <c r="G994" s="35"/>
      <c r="H994" s="17">
        <f t="shared" si="47"/>
        <v>0</v>
      </c>
      <c r="I994" s="35"/>
    </row>
    <row r="995" spans="1:9" ht="20.25" hidden="1" customHeight="1">
      <c r="A995" s="20">
        <v>2140138</v>
      </c>
      <c r="B995" s="21" t="s">
        <v>863</v>
      </c>
      <c r="C995" s="35">
        <v>0</v>
      </c>
      <c r="D995" s="17">
        <f t="shared" si="45"/>
        <v>0</v>
      </c>
      <c r="E995" s="35">
        <v>0</v>
      </c>
      <c r="F995" s="17">
        <f t="shared" si="46"/>
        <v>0</v>
      </c>
      <c r="G995" s="35"/>
      <c r="H995" s="17">
        <f t="shared" si="47"/>
        <v>0</v>
      </c>
      <c r="I995" s="35"/>
    </row>
    <row r="996" spans="1:9" ht="20.25" hidden="1" customHeight="1">
      <c r="A996" s="20">
        <v>2140139</v>
      </c>
      <c r="B996" s="21" t="s">
        <v>864</v>
      </c>
      <c r="C996" s="35">
        <v>0</v>
      </c>
      <c r="D996" s="17">
        <f t="shared" si="45"/>
        <v>0</v>
      </c>
      <c r="E996" s="35">
        <v>0</v>
      </c>
      <c r="F996" s="17">
        <f t="shared" si="46"/>
        <v>0</v>
      </c>
      <c r="G996" s="35"/>
      <c r="H996" s="17">
        <f t="shared" si="47"/>
        <v>0</v>
      </c>
      <c r="I996" s="35"/>
    </row>
    <row r="997" spans="1:9" ht="20.25" customHeight="1">
      <c r="A997" s="20">
        <v>2140199</v>
      </c>
      <c r="B997" s="21" t="s">
        <v>865</v>
      </c>
      <c r="C997" s="35">
        <v>377</v>
      </c>
      <c r="D997" s="17">
        <f t="shared" si="45"/>
        <v>0</v>
      </c>
      <c r="E997" s="35">
        <v>377</v>
      </c>
      <c r="F997" s="17">
        <f t="shared" si="46"/>
        <v>1598</v>
      </c>
      <c r="G997" s="35">
        <v>1975</v>
      </c>
      <c r="H997" s="17">
        <f t="shared" si="47"/>
        <v>0</v>
      </c>
      <c r="I997" s="35">
        <v>1975</v>
      </c>
    </row>
    <row r="998" spans="1:9" ht="20.25" hidden="1" customHeight="1">
      <c r="A998" s="23">
        <v>21402</v>
      </c>
      <c r="B998" s="23" t="s">
        <v>866</v>
      </c>
      <c r="C998" s="34">
        <f>SUM(C999:C1007)</f>
        <v>0</v>
      </c>
      <c r="D998" s="11">
        <f t="shared" si="45"/>
        <v>0</v>
      </c>
      <c r="E998" s="34">
        <f>SUM(E999:E1007)</f>
        <v>0</v>
      </c>
      <c r="F998" s="11">
        <f t="shared" si="46"/>
        <v>0</v>
      </c>
      <c r="G998" s="34">
        <f>SUM(G999:G1007)</f>
        <v>0</v>
      </c>
      <c r="H998" s="11">
        <f t="shared" si="47"/>
        <v>0</v>
      </c>
      <c r="I998" s="34">
        <f>SUM(I999:I1007)</f>
        <v>0</v>
      </c>
    </row>
    <row r="999" spans="1:9" ht="20.25" hidden="1" customHeight="1">
      <c r="A999" s="20">
        <v>2140201</v>
      </c>
      <c r="B999" s="21" t="s">
        <v>119</v>
      </c>
      <c r="C999" s="35"/>
      <c r="D999" s="17">
        <f t="shared" si="45"/>
        <v>0</v>
      </c>
      <c r="E999" s="35"/>
      <c r="F999" s="17">
        <f t="shared" si="46"/>
        <v>0</v>
      </c>
      <c r="G999" s="35"/>
      <c r="H999" s="17">
        <f t="shared" si="47"/>
        <v>0</v>
      </c>
      <c r="I999" s="35"/>
    </row>
    <row r="1000" spans="1:9" ht="20.25" hidden="1" customHeight="1">
      <c r="A1000" s="20">
        <v>2140202</v>
      </c>
      <c r="B1000" s="21" t="s">
        <v>120</v>
      </c>
      <c r="C1000" s="35"/>
      <c r="D1000" s="17">
        <f t="shared" si="45"/>
        <v>0</v>
      </c>
      <c r="E1000" s="35"/>
      <c r="F1000" s="17">
        <f t="shared" si="46"/>
        <v>0</v>
      </c>
      <c r="G1000" s="35"/>
      <c r="H1000" s="17">
        <f t="shared" si="47"/>
        <v>0</v>
      </c>
      <c r="I1000" s="35"/>
    </row>
    <row r="1001" spans="1:9" ht="20.25" hidden="1" customHeight="1">
      <c r="A1001" s="20">
        <v>2140203</v>
      </c>
      <c r="B1001" s="21" t="s">
        <v>121</v>
      </c>
      <c r="C1001" s="35"/>
      <c r="D1001" s="17">
        <f t="shared" si="45"/>
        <v>0</v>
      </c>
      <c r="E1001" s="35"/>
      <c r="F1001" s="17">
        <f t="shared" si="46"/>
        <v>0</v>
      </c>
      <c r="G1001" s="35"/>
      <c r="H1001" s="17">
        <f t="shared" si="47"/>
        <v>0</v>
      </c>
      <c r="I1001" s="35"/>
    </row>
    <row r="1002" spans="1:9" ht="20.25" hidden="1" customHeight="1">
      <c r="A1002" s="20">
        <v>2140204</v>
      </c>
      <c r="B1002" s="21" t="s">
        <v>867</v>
      </c>
      <c r="C1002" s="35"/>
      <c r="D1002" s="17">
        <f t="shared" si="45"/>
        <v>0</v>
      </c>
      <c r="E1002" s="35"/>
      <c r="F1002" s="17">
        <f t="shared" si="46"/>
        <v>0</v>
      </c>
      <c r="G1002" s="35"/>
      <c r="H1002" s="17">
        <f t="shared" si="47"/>
        <v>0</v>
      </c>
      <c r="I1002" s="35"/>
    </row>
    <row r="1003" spans="1:9" ht="20.25" hidden="1" customHeight="1">
      <c r="A1003" s="20">
        <v>2140205</v>
      </c>
      <c r="B1003" s="21" t="s">
        <v>868</v>
      </c>
      <c r="C1003" s="35"/>
      <c r="D1003" s="17">
        <f t="shared" si="45"/>
        <v>0</v>
      </c>
      <c r="E1003" s="35"/>
      <c r="F1003" s="17">
        <f t="shared" si="46"/>
        <v>0</v>
      </c>
      <c r="G1003" s="35"/>
      <c r="H1003" s="17">
        <f t="shared" si="47"/>
        <v>0</v>
      </c>
      <c r="I1003" s="35"/>
    </row>
    <row r="1004" spans="1:9" ht="20.25" hidden="1" customHeight="1">
      <c r="A1004" s="20">
        <v>2140206</v>
      </c>
      <c r="B1004" s="21" t="s">
        <v>869</v>
      </c>
      <c r="C1004" s="35"/>
      <c r="D1004" s="17">
        <f t="shared" si="45"/>
        <v>0</v>
      </c>
      <c r="E1004" s="35"/>
      <c r="F1004" s="17">
        <f t="shared" si="46"/>
        <v>0</v>
      </c>
      <c r="G1004" s="35"/>
      <c r="H1004" s="17">
        <f t="shared" si="47"/>
        <v>0</v>
      </c>
      <c r="I1004" s="35"/>
    </row>
    <row r="1005" spans="1:9" ht="20.25" hidden="1" customHeight="1">
      <c r="A1005" s="20">
        <v>2140207</v>
      </c>
      <c r="B1005" s="21" t="s">
        <v>870</v>
      </c>
      <c r="C1005" s="35"/>
      <c r="D1005" s="17">
        <f t="shared" si="45"/>
        <v>0</v>
      </c>
      <c r="E1005" s="35"/>
      <c r="F1005" s="17">
        <f t="shared" si="46"/>
        <v>0</v>
      </c>
      <c r="G1005" s="35"/>
      <c r="H1005" s="17">
        <f t="shared" si="47"/>
        <v>0</v>
      </c>
      <c r="I1005" s="35"/>
    </row>
    <row r="1006" spans="1:9" ht="20.25" hidden="1" customHeight="1">
      <c r="A1006" s="20">
        <v>2140208</v>
      </c>
      <c r="B1006" s="21" t="s">
        <v>871</v>
      </c>
      <c r="C1006" s="35"/>
      <c r="D1006" s="17">
        <f t="shared" si="45"/>
        <v>0</v>
      </c>
      <c r="E1006" s="35"/>
      <c r="F1006" s="17">
        <f t="shared" si="46"/>
        <v>0</v>
      </c>
      <c r="G1006" s="35"/>
      <c r="H1006" s="17">
        <f t="shared" si="47"/>
        <v>0</v>
      </c>
      <c r="I1006" s="35"/>
    </row>
    <row r="1007" spans="1:9" ht="20.25" hidden="1" customHeight="1">
      <c r="A1007" s="20">
        <v>2140299</v>
      </c>
      <c r="B1007" s="21" t="s">
        <v>872</v>
      </c>
      <c r="C1007" s="35"/>
      <c r="D1007" s="17">
        <f t="shared" si="45"/>
        <v>0</v>
      </c>
      <c r="E1007" s="35"/>
      <c r="F1007" s="17">
        <f t="shared" si="46"/>
        <v>0</v>
      </c>
      <c r="G1007" s="35"/>
      <c r="H1007" s="17">
        <f t="shared" si="47"/>
        <v>0</v>
      </c>
      <c r="I1007" s="35"/>
    </row>
    <row r="1008" spans="1:9" ht="20.25" hidden="1" customHeight="1">
      <c r="A1008" s="23">
        <v>21403</v>
      </c>
      <c r="B1008" s="23" t="s">
        <v>873</v>
      </c>
      <c r="C1008" s="34">
        <f>SUM(C1009:C1017)</f>
        <v>0</v>
      </c>
      <c r="D1008" s="11">
        <f t="shared" si="45"/>
        <v>0</v>
      </c>
      <c r="E1008" s="34">
        <f>SUM(E1009:E1017)</f>
        <v>0</v>
      </c>
      <c r="F1008" s="11">
        <f t="shared" si="46"/>
        <v>0</v>
      </c>
      <c r="G1008" s="34">
        <f>SUM(G1009:G1017)</f>
        <v>0</v>
      </c>
      <c r="H1008" s="11">
        <f t="shared" si="47"/>
        <v>0</v>
      </c>
      <c r="I1008" s="34">
        <f>SUM(I1009:I1017)</f>
        <v>0</v>
      </c>
    </row>
    <row r="1009" spans="1:9" ht="20.25" hidden="1" customHeight="1">
      <c r="A1009" s="20">
        <v>2140301</v>
      </c>
      <c r="B1009" s="21" t="s">
        <v>119</v>
      </c>
      <c r="C1009" s="35"/>
      <c r="D1009" s="17">
        <f t="shared" si="45"/>
        <v>0</v>
      </c>
      <c r="E1009" s="35"/>
      <c r="F1009" s="17">
        <f t="shared" si="46"/>
        <v>0</v>
      </c>
      <c r="G1009" s="35"/>
      <c r="H1009" s="17">
        <f t="shared" si="47"/>
        <v>0</v>
      </c>
      <c r="I1009" s="35"/>
    </row>
    <row r="1010" spans="1:9" ht="20.25" hidden="1" customHeight="1">
      <c r="A1010" s="20">
        <v>2140302</v>
      </c>
      <c r="B1010" s="21" t="s">
        <v>120</v>
      </c>
      <c r="C1010" s="35"/>
      <c r="D1010" s="17">
        <f t="shared" si="45"/>
        <v>0</v>
      </c>
      <c r="E1010" s="35"/>
      <c r="F1010" s="17">
        <f t="shared" si="46"/>
        <v>0</v>
      </c>
      <c r="G1010" s="35"/>
      <c r="H1010" s="17">
        <f t="shared" si="47"/>
        <v>0</v>
      </c>
      <c r="I1010" s="35"/>
    </row>
    <row r="1011" spans="1:9" ht="20.25" hidden="1" customHeight="1">
      <c r="A1011" s="20">
        <v>2140303</v>
      </c>
      <c r="B1011" s="21" t="s">
        <v>121</v>
      </c>
      <c r="C1011" s="35"/>
      <c r="D1011" s="17">
        <f t="shared" si="45"/>
        <v>0</v>
      </c>
      <c r="E1011" s="35"/>
      <c r="F1011" s="17">
        <f t="shared" si="46"/>
        <v>0</v>
      </c>
      <c r="G1011" s="35"/>
      <c r="H1011" s="17">
        <f t="shared" si="47"/>
        <v>0</v>
      </c>
      <c r="I1011" s="35"/>
    </row>
    <row r="1012" spans="1:9" ht="20.25" hidden="1" customHeight="1">
      <c r="A1012" s="20">
        <v>2140304</v>
      </c>
      <c r="B1012" s="21" t="s">
        <v>874</v>
      </c>
      <c r="C1012" s="35"/>
      <c r="D1012" s="17">
        <f t="shared" si="45"/>
        <v>0</v>
      </c>
      <c r="E1012" s="35"/>
      <c r="F1012" s="17">
        <f t="shared" si="46"/>
        <v>0</v>
      </c>
      <c r="G1012" s="35"/>
      <c r="H1012" s="17">
        <f t="shared" si="47"/>
        <v>0</v>
      </c>
      <c r="I1012" s="35"/>
    </row>
    <row r="1013" spans="1:9" ht="20.25" hidden="1" customHeight="1">
      <c r="A1013" s="20">
        <v>2140305</v>
      </c>
      <c r="B1013" s="21" t="s">
        <v>875</v>
      </c>
      <c r="C1013" s="35"/>
      <c r="D1013" s="17">
        <f t="shared" si="45"/>
        <v>0</v>
      </c>
      <c r="E1013" s="35"/>
      <c r="F1013" s="17">
        <f t="shared" si="46"/>
        <v>0</v>
      </c>
      <c r="G1013" s="35"/>
      <c r="H1013" s="17">
        <f t="shared" si="47"/>
        <v>0</v>
      </c>
      <c r="I1013" s="35"/>
    </row>
    <row r="1014" spans="1:9" ht="20.25" hidden="1" customHeight="1">
      <c r="A1014" s="20">
        <v>2140306</v>
      </c>
      <c r="B1014" s="21" t="s">
        <v>876</v>
      </c>
      <c r="C1014" s="35"/>
      <c r="D1014" s="17">
        <f t="shared" si="45"/>
        <v>0</v>
      </c>
      <c r="E1014" s="35"/>
      <c r="F1014" s="17">
        <f t="shared" si="46"/>
        <v>0</v>
      </c>
      <c r="G1014" s="35"/>
      <c r="H1014" s="17">
        <f t="shared" si="47"/>
        <v>0</v>
      </c>
      <c r="I1014" s="35"/>
    </row>
    <row r="1015" spans="1:9" ht="20.25" hidden="1" customHeight="1">
      <c r="A1015" s="20">
        <v>2140307</v>
      </c>
      <c r="B1015" s="21" t="s">
        <v>877</v>
      </c>
      <c r="C1015" s="35"/>
      <c r="D1015" s="17">
        <f t="shared" si="45"/>
        <v>0</v>
      </c>
      <c r="E1015" s="35"/>
      <c r="F1015" s="17">
        <f t="shared" si="46"/>
        <v>0</v>
      </c>
      <c r="G1015" s="35"/>
      <c r="H1015" s="17">
        <f t="shared" si="47"/>
        <v>0</v>
      </c>
      <c r="I1015" s="35"/>
    </row>
    <row r="1016" spans="1:9" ht="20.25" hidden="1" customHeight="1">
      <c r="A1016" s="20">
        <v>2140308</v>
      </c>
      <c r="B1016" s="21" t="s">
        <v>878</v>
      </c>
      <c r="C1016" s="35"/>
      <c r="D1016" s="17">
        <f t="shared" si="45"/>
        <v>0</v>
      </c>
      <c r="E1016" s="35"/>
      <c r="F1016" s="17">
        <f t="shared" si="46"/>
        <v>0</v>
      </c>
      <c r="G1016" s="35"/>
      <c r="H1016" s="17">
        <f t="shared" si="47"/>
        <v>0</v>
      </c>
      <c r="I1016" s="35"/>
    </row>
    <row r="1017" spans="1:9" ht="20.25" hidden="1" customHeight="1">
      <c r="A1017" s="20">
        <v>2140399</v>
      </c>
      <c r="B1017" s="21" t="s">
        <v>879</v>
      </c>
      <c r="C1017" s="35"/>
      <c r="D1017" s="17">
        <f t="shared" si="45"/>
        <v>0</v>
      </c>
      <c r="E1017" s="35"/>
      <c r="F1017" s="17">
        <f t="shared" si="46"/>
        <v>0</v>
      </c>
      <c r="G1017" s="35"/>
      <c r="H1017" s="17">
        <f t="shared" si="47"/>
        <v>0</v>
      </c>
      <c r="I1017" s="35"/>
    </row>
    <row r="1018" spans="1:9" ht="37.5" customHeight="1">
      <c r="A1018" s="23">
        <v>21404</v>
      </c>
      <c r="B1018" s="23" t="s">
        <v>880</v>
      </c>
      <c r="C1018" s="34">
        <f>SUM(C1019:C1022)</f>
        <v>255</v>
      </c>
      <c r="D1018" s="11">
        <f t="shared" si="45"/>
        <v>0</v>
      </c>
      <c r="E1018" s="34">
        <f>SUM(E1019:E1022)</f>
        <v>255</v>
      </c>
      <c r="F1018" s="11">
        <f t="shared" si="46"/>
        <v>-71</v>
      </c>
      <c r="G1018" s="34">
        <f>SUM(G1019:G1022)</f>
        <v>184</v>
      </c>
      <c r="H1018" s="11">
        <f t="shared" si="47"/>
        <v>0</v>
      </c>
      <c r="I1018" s="34">
        <f>SUM(I1019:I1022)</f>
        <v>184</v>
      </c>
    </row>
    <row r="1019" spans="1:9" ht="20.25" customHeight="1">
      <c r="A1019" s="20">
        <v>2140401</v>
      </c>
      <c r="B1019" s="21" t="s">
        <v>881</v>
      </c>
      <c r="C1019" s="35">
        <v>171</v>
      </c>
      <c r="D1019" s="17">
        <f t="shared" si="45"/>
        <v>0</v>
      </c>
      <c r="E1019" s="35">
        <v>171</v>
      </c>
      <c r="F1019" s="17">
        <f t="shared" si="46"/>
        <v>0</v>
      </c>
      <c r="G1019" s="35">
        <v>171</v>
      </c>
      <c r="H1019" s="17">
        <f t="shared" si="47"/>
        <v>0</v>
      </c>
      <c r="I1019" s="35">
        <v>171</v>
      </c>
    </row>
    <row r="1020" spans="1:9" ht="20.25" customHeight="1">
      <c r="A1020" s="20">
        <v>2140402</v>
      </c>
      <c r="B1020" s="21" t="s">
        <v>882</v>
      </c>
      <c r="C1020" s="35">
        <v>84</v>
      </c>
      <c r="D1020" s="17">
        <f t="shared" si="45"/>
        <v>0</v>
      </c>
      <c r="E1020" s="35">
        <v>84</v>
      </c>
      <c r="F1020" s="17">
        <f t="shared" si="46"/>
        <v>-84</v>
      </c>
      <c r="G1020" s="35">
        <v>0</v>
      </c>
      <c r="H1020" s="17">
        <f t="shared" si="47"/>
        <v>0</v>
      </c>
      <c r="I1020" s="35">
        <v>0</v>
      </c>
    </row>
    <row r="1021" spans="1:9" ht="20.25" customHeight="1">
      <c r="A1021" s="20">
        <v>2140403</v>
      </c>
      <c r="B1021" s="21" t="s">
        <v>883</v>
      </c>
      <c r="C1021" s="35">
        <v>0</v>
      </c>
      <c r="D1021" s="17">
        <f t="shared" si="45"/>
        <v>0</v>
      </c>
      <c r="E1021" s="35">
        <v>0</v>
      </c>
      <c r="F1021" s="17">
        <f t="shared" si="46"/>
        <v>13</v>
      </c>
      <c r="G1021" s="35">
        <v>13</v>
      </c>
      <c r="H1021" s="17">
        <f t="shared" si="47"/>
        <v>0</v>
      </c>
      <c r="I1021" s="35">
        <v>13</v>
      </c>
    </row>
    <row r="1022" spans="1:9" ht="20.25" hidden="1" customHeight="1">
      <c r="A1022" s="20">
        <v>2140499</v>
      </c>
      <c r="B1022" s="21" t="s">
        <v>884</v>
      </c>
      <c r="C1022" s="35"/>
      <c r="D1022" s="17">
        <f t="shared" si="45"/>
        <v>0</v>
      </c>
      <c r="E1022" s="35"/>
      <c r="F1022" s="17">
        <f t="shared" si="46"/>
        <v>0</v>
      </c>
      <c r="G1022" s="35"/>
      <c r="H1022" s="17">
        <f t="shared" si="47"/>
        <v>0</v>
      </c>
      <c r="I1022" s="35"/>
    </row>
    <row r="1023" spans="1:9" ht="20.25" hidden="1" customHeight="1">
      <c r="A1023" s="23">
        <v>21405</v>
      </c>
      <c r="B1023" s="23" t="s">
        <v>885</v>
      </c>
      <c r="C1023" s="34">
        <f>SUM(C1024:C1029)</f>
        <v>0</v>
      </c>
      <c r="D1023" s="11">
        <f t="shared" si="45"/>
        <v>0</v>
      </c>
      <c r="E1023" s="34">
        <f>SUM(E1024:E1029)</f>
        <v>0</v>
      </c>
      <c r="F1023" s="11">
        <f t="shared" si="46"/>
        <v>0</v>
      </c>
      <c r="G1023" s="34">
        <f>SUM(G1024:G1029)</f>
        <v>0</v>
      </c>
      <c r="H1023" s="11">
        <f t="shared" si="47"/>
        <v>0</v>
      </c>
      <c r="I1023" s="34">
        <f>SUM(I1024:I1029)</f>
        <v>0</v>
      </c>
    </row>
    <row r="1024" spans="1:9" ht="20.25" hidden="1" customHeight="1">
      <c r="A1024" s="20">
        <v>2140501</v>
      </c>
      <c r="B1024" s="21" t="s">
        <v>119</v>
      </c>
      <c r="C1024" s="35"/>
      <c r="D1024" s="17">
        <f t="shared" si="45"/>
        <v>0</v>
      </c>
      <c r="E1024" s="35"/>
      <c r="F1024" s="17">
        <f t="shared" si="46"/>
        <v>0</v>
      </c>
      <c r="G1024" s="35"/>
      <c r="H1024" s="17">
        <f t="shared" si="47"/>
        <v>0</v>
      </c>
      <c r="I1024" s="35"/>
    </row>
    <row r="1025" spans="1:9" ht="20.25" hidden="1" customHeight="1">
      <c r="A1025" s="20">
        <v>2140502</v>
      </c>
      <c r="B1025" s="21" t="s">
        <v>120</v>
      </c>
      <c r="C1025" s="35"/>
      <c r="D1025" s="17">
        <f t="shared" si="45"/>
        <v>0</v>
      </c>
      <c r="E1025" s="35"/>
      <c r="F1025" s="17">
        <f t="shared" si="46"/>
        <v>0</v>
      </c>
      <c r="G1025" s="35"/>
      <c r="H1025" s="17">
        <f t="shared" si="47"/>
        <v>0</v>
      </c>
      <c r="I1025" s="35"/>
    </row>
    <row r="1026" spans="1:9" ht="20.25" hidden="1" customHeight="1">
      <c r="A1026" s="20">
        <v>2140503</v>
      </c>
      <c r="B1026" s="21" t="s">
        <v>121</v>
      </c>
      <c r="C1026" s="35"/>
      <c r="D1026" s="17">
        <f t="shared" si="45"/>
        <v>0</v>
      </c>
      <c r="E1026" s="35"/>
      <c r="F1026" s="17">
        <f t="shared" si="46"/>
        <v>0</v>
      </c>
      <c r="G1026" s="35"/>
      <c r="H1026" s="17">
        <f t="shared" si="47"/>
        <v>0</v>
      </c>
      <c r="I1026" s="35"/>
    </row>
    <row r="1027" spans="1:9" ht="20.25" hidden="1" customHeight="1">
      <c r="A1027" s="20">
        <v>2140504</v>
      </c>
      <c r="B1027" s="21" t="s">
        <v>871</v>
      </c>
      <c r="C1027" s="35"/>
      <c r="D1027" s="17">
        <f t="shared" si="45"/>
        <v>0</v>
      </c>
      <c r="E1027" s="35"/>
      <c r="F1027" s="17">
        <f t="shared" si="46"/>
        <v>0</v>
      </c>
      <c r="G1027" s="35"/>
      <c r="H1027" s="17">
        <f t="shared" si="47"/>
        <v>0</v>
      </c>
      <c r="I1027" s="35"/>
    </row>
    <row r="1028" spans="1:9" ht="20.25" hidden="1" customHeight="1">
      <c r="A1028" s="20">
        <v>2140505</v>
      </c>
      <c r="B1028" s="21" t="s">
        <v>886</v>
      </c>
      <c r="C1028" s="35"/>
      <c r="D1028" s="17">
        <f t="shared" si="45"/>
        <v>0</v>
      </c>
      <c r="E1028" s="35"/>
      <c r="F1028" s="17">
        <f t="shared" si="46"/>
        <v>0</v>
      </c>
      <c r="G1028" s="35"/>
      <c r="H1028" s="17">
        <f t="shared" si="47"/>
        <v>0</v>
      </c>
      <c r="I1028" s="35"/>
    </row>
    <row r="1029" spans="1:9" ht="20.25" hidden="1" customHeight="1">
      <c r="A1029" s="20">
        <v>2140599</v>
      </c>
      <c r="B1029" s="21" t="s">
        <v>887</v>
      </c>
      <c r="C1029" s="35"/>
      <c r="D1029" s="17">
        <f t="shared" si="45"/>
        <v>0</v>
      </c>
      <c r="E1029" s="35"/>
      <c r="F1029" s="17">
        <f t="shared" si="46"/>
        <v>0</v>
      </c>
      <c r="G1029" s="35"/>
      <c r="H1029" s="17">
        <f t="shared" si="47"/>
        <v>0</v>
      </c>
      <c r="I1029" s="35"/>
    </row>
    <row r="1030" spans="1:9" ht="20.25" hidden="1" customHeight="1">
      <c r="A1030" s="23">
        <v>21406</v>
      </c>
      <c r="B1030" s="23" t="s">
        <v>888</v>
      </c>
      <c r="C1030" s="34">
        <f>SUM(C1031:C1034)</f>
        <v>0</v>
      </c>
      <c r="D1030" s="11">
        <f t="shared" si="45"/>
        <v>0</v>
      </c>
      <c r="E1030" s="34">
        <f>SUM(E1031:E1034)</f>
        <v>0</v>
      </c>
      <c r="F1030" s="11">
        <f t="shared" si="46"/>
        <v>0</v>
      </c>
      <c r="G1030" s="34">
        <f>SUM(G1031:G1034)</f>
        <v>0</v>
      </c>
      <c r="H1030" s="11">
        <f t="shared" si="47"/>
        <v>0</v>
      </c>
      <c r="I1030" s="34">
        <f>SUM(I1031:I1034)</f>
        <v>0</v>
      </c>
    </row>
    <row r="1031" spans="1:9" ht="20.25" hidden="1" customHeight="1">
      <c r="A1031" s="20">
        <v>2140601</v>
      </c>
      <c r="B1031" s="21" t="s">
        <v>889</v>
      </c>
      <c r="C1031" s="35"/>
      <c r="D1031" s="17">
        <f t="shared" si="45"/>
        <v>0</v>
      </c>
      <c r="E1031" s="35"/>
      <c r="F1031" s="17">
        <f t="shared" si="46"/>
        <v>0</v>
      </c>
      <c r="G1031" s="35"/>
      <c r="H1031" s="17">
        <f t="shared" si="47"/>
        <v>0</v>
      </c>
      <c r="I1031" s="35"/>
    </row>
    <row r="1032" spans="1:9" ht="20.25" hidden="1" customHeight="1">
      <c r="A1032" s="20">
        <v>2140602</v>
      </c>
      <c r="B1032" s="21" t="s">
        <v>890</v>
      </c>
      <c r="C1032" s="35"/>
      <c r="D1032" s="17">
        <f t="shared" ref="D1032:D1095" si="48">E1032-C1032</f>
        <v>0</v>
      </c>
      <c r="E1032" s="35"/>
      <c r="F1032" s="17">
        <f t="shared" ref="F1032:F1095" si="49">G1032-E1032</f>
        <v>0</v>
      </c>
      <c r="G1032" s="35"/>
      <c r="H1032" s="17">
        <f t="shared" ref="H1032:H1095" si="50">I1032-G1032</f>
        <v>0</v>
      </c>
      <c r="I1032" s="35"/>
    </row>
    <row r="1033" spans="1:9" ht="20.25" hidden="1" customHeight="1">
      <c r="A1033" s="20">
        <v>2140603</v>
      </c>
      <c r="B1033" s="21" t="s">
        <v>891</v>
      </c>
      <c r="C1033" s="35"/>
      <c r="D1033" s="17">
        <f t="shared" si="48"/>
        <v>0</v>
      </c>
      <c r="E1033" s="35"/>
      <c r="F1033" s="17">
        <f t="shared" si="49"/>
        <v>0</v>
      </c>
      <c r="G1033" s="35"/>
      <c r="H1033" s="17">
        <f t="shared" si="50"/>
        <v>0</v>
      </c>
      <c r="I1033" s="35"/>
    </row>
    <row r="1034" spans="1:9" ht="20.25" hidden="1" customHeight="1">
      <c r="A1034" s="20">
        <v>2140699</v>
      </c>
      <c r="B1034" s="21" t="s">
        <v>892</v>
      </c>
      <c r="C1034" s="35"/>
      <c r="D1034" s="17">
        <f t="shared" si="48"/>
        <v>0</v>
      </c>
      <c r="E1034" s="35"/>
      <c r="F1034" s="17">
        <f t="shared" si="49"/>
        <v>0</v>
      </c>
      <c r="G1034" s="35"/>
      <c r="H1034" s="17">
        <f t="shared" si="50"/>
        <v>0</v>
      </c>
      <c r="I1034" s="35"/>
    </row>
    <row r="1035" spans="1:9" ht="20.25" customHeight="1">
      <c r="A1035" s="23">
        <v>21499</v>
      </c>
      <c r="B1035" s="23" t="s">
        <v>893</v>
      </c>
      <c r="C1035" s="34">
        <f>SUM(C1036:C1037)</f>
        <v>752</v>
      </c>
      <c r="D1035" s="11">
        <f t="shared" si="48"/>
        <v>0</v>
      </c>
      <c r="E1035" s="34">
        <f>SUM(E1036:E1037)</f>
        <v>752</v>
      </c>
      <c r="F1035" s="11">
        <f t="shared" si="49"/>
        <v>10</v>
      </c>
      <c r="G1035" s="34">
        <f>SUM(G1036:G1037)</f>
        <v>762</v>
      </c>
      <c r="H1035" s="11">
        <f t="shared" si="50"/>
        <v>0</v>
      </c>
      <c r="I1035" s="34">
        <f>SUM(I1036:I1037)</f>
        <v>762</v>
      </c>
    </row>
    <row r="1036" spans="1:9" ht="20.25" customHeight="1">
      <c r="A1036" s="20">
        <v>2149901</v>
      </c>
      <c r="B1036" s="21" t="s">
        <v>894</v>
      </c>
      <c r="C1036" s="35">
        <v>692</v>
      </c>
      <c r="D1036" s="17">
        <f t="shared" si="48"/>
        <v>0</v>
      </c>
      <c r="E1036" s="35">
        <v>692</v>
      </c>
      <c r="F1036" s="17">
        <f t="shared" si="49"/>
        <v>0</v>
      </c>
      <c r="G1036" s="35">
        <v>692</v>
      </c>
      <c r="H1036" s="17">
        <f t="shared" si="50"/>
        <v>0</v>
      </c>
      <c r="I1036" s="35">
        <v>692</v>
      </c>
    </row>
    <row r="1037" spans="1:9" ht="20.25" customHeight="1">
      <c r="A1037" s="20">
        <v>2149999</v>
      </c>
      <c r="B1037" s="21" t="s">
        <v>895</v>
      </c>
      <c r="C1037" s="35">
        <v>60</v>
      </c>
      <c r="D1037" s="17">
        <f t="shared" si="48"/>
        <v>0</v>
      </c>
      <c r="E1037" s="35">
        <v>60</v>
      </c>
      <c r="F1037" s="17">
        <f t="shared" si="49"/>
        <v>10</v>
      </c>
      <c r="G1037" s="35">
        <v>70</v>
      </c>
      <c r="H1037" s="17">
        <f t="shared" si="50"/>
        <v>0</v>
      </c>
      <c r="I1037" s="35">
        <v>70</v>
      </c>
    </row>
    <row r="1038" spans="1:9" ht="20.25" customHeight="1">
      <c r="A1038" s="23">
        <v>215</v>
      </c>
      <c r="B1038" s="23" t="s">
        <v>896</v>
      </c>
      <c r="C1038" s="34">
        <f>C1039+C1049+C1065+C1070+C1081+C1088+C1095</f>
        <v>1556</v>
      </c>
      <c r="D1038" s="11">
        <f t="shared" si="48"/>
        <v>0</v>
      </c>
      <c r="E1038" s="34">
        <f>E1039+E1049+E1065+E1070+E1081+E1088+E1095</f>
        <v>1556</v>
      </c>
      <c r="F1038" s="11">
        <f t="shared" si="49"/>
        <v>1251.1008999999999</v>
      </c>
      <c r="G1038" s="34">
        <f>G1039+G1049+G1065+G1070+G1081+G1088+G1095</f>
        <v>2807.1008999999999</v>
      </c>
      <c r="H1038" s="11">
        <f t="shared" si="50"/>
        <v>0</v>
      </c>
      <c r="I1038" s="34">
        <f>I1039+I1049+I1065+I1070+I1081+I1088+I1095</f>
        <v>2807.1008999999999</v>
      </c>
    </row>
    <row r="1039" spans="1:9" ht="20.25" hidden="1" customHeight="1">
      <c r="A1039" s="23">
        <v>21501</v>
      </c>
      <c r="B1039" s="23" t="s">
        <v>897</v>
      </c>
      <c r="C1039" s="34">
        <f>SUM(C1040:C1048)</f>
        <v>0</v>
      </c>
      <c r="D1039" s="11">
        <f t="shared" si="48"/>
        <v>0</v>
      </c>
      <c r="E1039" s="34">
        <f>SUM(E1040:E1048)</f>
        <v>0</v>
      </c>
      <c r="F1039" s="11">
        <f t="shared" si="49"/>
        <v>0</v>
      </c>
      <c r="G1039" s="34">
        <f>SUM(G1040:G1048)</f>
        <v>0</v>
      </c>
      <c r="H1039" s="11">
        <f t="shared" si="50"/>
        <v>0</v>
      </c>
      <c r="I1039" s="34">
        <f>SUM(I1040:I1048)</f>
        <v>0</v>
      </c>
    </row>
    <row r="1040" spans="1:9" ht="20.25" hidden="1" customHeight="1">
      <c r="A1040" s="20">
        <v>2150101</v>
      </c>
      <c r="B1040" s="21" t="s">
        <v>119</v>
      </c>
      <c r="C1040" s="35"/>
      <c r="D1040" s="17">
        <f t="shared" si="48"/>
        <v>0</v>
      </c>
      <c r="E1040" s="35"/>
      <c r="F1040" s="17">
        <f t="shared" si="49"/>
        <v>0</v>
      </c>
      <c r="G1040" s="35"/>
      <c r="H1040" s="17">
        <f t="shared" si="50"/>
        <v>0</v>
      </c>
      <c r="I1040" s="35"/>
    </row>
    <row r="1041" spans="1:9" ht="20.25" hidden="1" customHeight="1">
      <c r="A1041" s="20">
        <v>2150102</v>
      </c>
      <c r="B1041" s="21" t="s">
        <v>120</v>
      </c>
      <c r="C1041" s="35"/>
      <c r="D1041" s="17">
        <f t="shared" si="48"/>
        <v>0</v>
      </c>
      <c r="E1041" s="35"/>
      <c r="F1041" s="17">
        <f t="shared" si="49"/>
        <v>0</v>
      </c>
      <c r="G1041" s="35"/>
      <c r="H1041" s="17">
        <f t="shared" si="50"/>
        <v>0</v>
      </c>
      <c r="I1041" s="35"/>
    </row>
    <row r="1042" spans="1:9" ht="20.25" hidden="1" customHeight="1">
      <c r="A1042" s="20">
        <v>2150103</v>
      </c>
      <c r="B1042" s="21" t="s">
        <v>121</v>
      </c>
      <c r="C1042" s="35"/>
      <c r="D1042" s="17">
        <f t="shared" si="48"/>
        <v>0</v>
      </c>
      <c r="E1042" s="35"/>
      <c r="F1042" s="17">
        <f t="shared" si="49"/>
        <v>0</v>
      </c>
      <c r="G1042" s="35"/>
      <c r="H1042" s="17">
        <f t="shared" si="50"/>
        <v>0</v>
      </c>
      <c r="I1042" s="35"/>
    </row>
    <row r="1043" spans="1:9" ht="20.25" hidden="1" customHeight="1">
      <c r="A1043" s="20">
        <v>2150104</v>
      </c>
      <c r="B1043" s="21" t="s">
        <v>898</v>
      </c>
      <c r="C1043" s="35"/>
      <c r="D1043" s="17">
        <f t="shared" si="48"/>
        <v>0</v>
      </c>
      <c r="E1043" s="35"/>
      <c r="F1043" s="17">
        <f t="shared" si="49"/>
        <v>0</v>
      </c>
      <c r="G1043" s="35"/>
      <c r="H1043" s="17">
        <f t="shared" si="50"/>
        <v>0</v>
      </c>
      <c r="I1043" s="35"/>
    </row>
    <row r="1044" spans="1:9" ht="20.25" hidden="1" customHeight="1">
      <c r="A1044" s="20">
        <v>2150105</v>
      </c>
      <c r="B1044" s="21" t="s">
        <v>899</v>
      </c>
      <c r="C1044" s="35"/>
      <c r="D1044" s="17">
        <f t="shared" si="48"/>
        <v>0</v>
      </c>
      <c r="E1044" s="35"/>
      <c r="F1044" s="17">
        <f t="shared" si="49"/>
        <v>0</v>
      </c>
      <c r="G1044" s="35"/>
      <c r="H1044" s="17">
        <f t="shared" si="50"/>
        <v>0</v>
      </c>
      <c r="I1044" s="35"/>
    </row>
    <row r="1045" spans="1:9" ht="20.25" hidden="1" customHeight="1">
      <c r="A1045" s="20">
        <v>2150106</v>
      </c>
      <c r="B1045" s="21" t="s">
        <v>900</v>
      </c>
      <c r="C1045" s="35"/>
      <c r="D1045" s="17">
        <f t="shared" si="48"/>
        <v>0</v>
      </c>
      <c r="E1045" s="35"/>
      <c r="F1045" s="17">
        <f t="shared" si="49"/>
        <v>0</v>
      </c>
      <c r="G1045" s="35"/>
      <c r="H1045" s="17">
        <f t="shared" si="50"/>
        <v>0</v>
      </c>
      <c r="I1045" s="35"/>
    </row>
    <row r="1046" spans="1:9" ht="20.25" hidden="1" customHeight="1">
      <c r="A1046" s="20">
        <v>2150107</v>
      </c>
      <c r="B1046" s="21" t="s">
        <v>901</v>
      </c>
      <c r="C1046" s="35"/>
      <c r="D1046" s="17">
        <f t="shared" si="48"/>
        <v>0</v>
      </c>
      <c r="E1046" s="35"/>
      <c r="F1046" s="17">
        <f t="shared" si="49"/>
        <v>0</v>
      </c>
      <c r="G1046" s="35"/>
      <c r="H1046" s="17">
        <f t="shared" si="50"/>
        <v>0</v>
      </c>
      <c r="I1046" s="35"/>
    </row>
    <row r="1047" spans="1:9" ht="20.25" hidden="1" customHeight="1">
      <c r="A1047" s="20">
        <v>2150108</v>
      </c>
      <c r="B1047" s="21" t="s">
        <v>902</v>
      </c>
      <c r="C1047" s="35"/>
      <c r="D1047" s="17">
        <f t="shared" si="48"/>
        <v>0</v>
      </c>
      <c r="E1047" s="35"/>
      <c r="F1047" s="17">
        <f t="shared" si="49"/>
        <v>0</v>
      </c>
      <c r="G1047" s="35"/>
      <c r="H1047" s="17">
        <f t="shared" si="50"/>
        <v>0</v>
      </c>
      <c r="I1047" s="35"/>
    </row>
    <row r="1048" spans="1:9" ht="20.25" hidden="1" customHeight="1">
      <c r="A1048" s="20">
        <v>2150199</v>
      </c>
      <c r="B1048" s="21" t="s">
        <v>903</v>
      </c>
      <c r="C1048" s="35"/>
      <c r="D1048" s="17">
        <f t="shared" si="48"/>
        <v>0</v>
      </c>
      <c r="E1048" s="35"/>
      <c r="F1048" s="17">
        <f t="shared" si="49"/>
        <v>0</v>
      </c>
      <c r="G1048" s="35"/>
      <c r="H1048" s="17">
        <f t="shared" si="50"/>
        <v>0</v>
      </c>
      <c r="I1048" s="35"/>
    </row>
    <row r="1049" spans="1:9" ht="20.25" hidden="1" customHeight="1">
      <c r="A1049" s="23">
        <v>21502</v>
      </c>
      <c r="B1049" s="23" t="s">
        <v>904</v>
      </c>
      <c r="C1049" s="34">
        <f>SUM(C1050:C1064)</f>
        <v>0</v>
      </c>
      <c r="D1049" s="11">
        <f t="shared" si="48"/>
        <v>0</v>
      </c>
      <c r="E1049" s="34">
        <f>SUM(E1050:E1064)</f>
        <v>0</v>
      </c>
      <c r="F1049" s="11">
        <f t="shared" si="49"/>
        <v>0</v>
      </c>
      <c r="G1049" s="34">
        <f>SUM(G1050:G1064)</f>
        <v>0</v>
      </c>
      <c r="H1049" s="11">
        <f t="shared" si="50"/>
        <v>0</v>
      </c>
      <c r="I1049" s="34">
        <f>SUM(I1050:I1064)</f>
        <v>0</v>
      </c>
    </row>
    <row r="1050" spans="1:9" ht="20.25" hidden="1" customHeight="1">
      <c r="A1050" s="20">
        <v>2150201</v>
      </c>
      <c r="B1050" s="21" t="s">
        <v>119</v>
      </c>
      <c r="C1050" s="35"/>
      <c r="D1050" s="17">
        <f t="shared" si="48"/>
        <v>0</v>
      </c>
      <c r="E1050" s="35"/>
      <c r="F1050" s="17">
        <f t="shared" si="49"/>
        <v>0</v>
      </c>
      <c r="G1050" s="35"/>
      <c r="H1050" s="17">
        <f t="shared" si="50"/>
        <v>0</v>
      </c>
      <c r="I1050" s="35"/>
    </row>
    <row r="1051" spans="1:9" ht="20.25" hidden="1" customHeight="1">
      <c r="A1051" s="20">
        <v>2150202</v>
      </c>
      <c r="B1051" s="21" t="s">
        <v>120</v>
      </c>
      <c r="C1051" s="35"/>
      <c r="D1051" s="17">
        <f t="shared" si="48"/>
        <v>0</v>
      </c>
      <c r="E1051" s="35"/>
      <c r="F1051" s="17">
        <f t="shared" si="49"/>
        <v>0</v>
      </c>
      <c r="G1051" s="35"/>
      <c r="H1051" s="17">
        <f t="shared" si="50"/>
        <v>0</v>
      </c>
      <c r="I1051" s="35"/>
    </row>
    <row r="1052" spans="1:9" ht="20.25" hidden="1" customHeight="1">
      <c r="A1052" s="20">
        <v>2150203</v>
      </c>
      <c r="B1052" s="21" t="s">
        <v>121</v>
      </c>
      <c r="C1052" s="35"/>
      <c r="D1052" s="17">
        <f t="shared" si="48"/>
        <v>0</v>
      </c>
      <c r="E1052" s="35"/>
      <c r="F1052" s="17">
        <f t="shared" si="49"/>
        <v>0</v>
      </c>
      <c r="G1052" s="35"/>
      <c r="H1052" s="17">
        <f t="shared" si="50"/>
        <v>0</v>
      </c>
      <c r="I1052" s="35"/>
    </row>
    <row r="1053" spans="1:9" ht="20.25" hidden="1" customHeight="1">
      <c r="A1053" s="20">
        <v>2150204</v>
      </c>
      <c r="B1053" s="21" t="s">
        <v>905</v>
      </c>
      <c r="C1053" s="35"/>
      <c r="D1053" s="17">
        <f t="shared" si="48"/>
        <v>0</v>
      </c>
      <c r="E1053" s="35"/>
      <c r="F1053" s="17">
        <f t="shared" si="49"/>
        <v>0</v>
      </c>
      <c r="G1053" s="35"/>
      <c r="H1053" s="17">
        <f t="shared" si="50"/>
        <v>0</v>
      </c>
      <c r="I1053" s="35"/>
    </row>
    <row r="1054" spans="1:9" ht="20.25" hidden="1" customHeight="1">
      <c r="A1054" s="20">
        <v>2150205</v>
      </c>
      <c r="B1054" s="21" t="s">
        <v>906</v>
      </c>
      <c r="C1054" s="35"/>
      <c r="D1054" s="17">
        <f t="shared" si="48"/>
        <v>0</v>
      </c>
      <c r="E1054" s="35"/>
      <c r="F1054" s="17">
        <f t="shared" si="49"/>
        <v>0</v>
      </c>
      <c r="G1054" s="35"/>
      <c r="H1054" s="17">
        <f t="shared" si="50"/>
        <v>0</v>
      </c>
      <c r="I1054" s="35"/>
    </row>
    <row r="1055" spans="1:9" ht="20.25" hidden="1" customHeight="1">
      <c r="A1055" s="20">
        <v>2150206</v>
      </c>
      <c r="B1055" s="21" t="s">
        <v>907</v>
      </c>
      <c r="C1055" s="35"/>
      <c r="D1055" s="17">
        <f t="shared" si="48"/>
        <v>0</v>
      </c>
      <c r="E1055" s="35"/>
      <c r="F1055" s="17">
        <f t="shared" si="49"/>
        <v>0</v>
      </c>
      <c r="G1055" s="35"/>
      <c r="H1055" s="17">
        <f t="shared" si="50"/>
        <v>0</v>
      </c>
      <c r="I1055" s="35"/>
    </row>
    <row r="1056" spans="1:9" ht="20.25" hidden="1" customHeight="1">
      <c r="A1056" s="20">
        <v>2150207</v>
      </c>
      <c r="B1056" s="21" t="s">
        <v>908</v>
      </c>
      <c r="C1056" s="35"/>
      <c r="D1056" s="17">
        <f t="shared" si="48"/>
        <v>0</v>
      </c>
      <c r="E1056" s="35"/>
      <c r="F1056" s="17">
        <f t="shared" si="49"/>
        <v>0</v>
      </c>
      <c r="G1056" s="35"/>
      <c r="H1056" s="17">
        <f t="shared" si="50"/>
        <v>0</v>
      </c>
      <c r="I1056" s="35"/>
    </row>
    <row r="1057" spans="1:9" ht="20.25" hidden="1" customHeight="1">
      <c r="A1057" s="20">
        <v>2150208</v>
      </c>
      <c r="B1057" s="21" t="s">
        <v>909</v>
      </c>
      <c r="C1057" s="35"/>
      <c r="D1057" s="17">
        <f t="shared" si="48"/>
        <v>0</v>
      </c>
      <c r="E1057" s="35"/>
      <c r="F1057" s="17">
        <f t="shared" si="49"/>
        <v>0</v>
      </c>
      <c r="G1057" s="35"/>
      <c r="H1057" s="17">
        <f t="shared" si="50"/>
        <v>0</v>
      </c>
      <c r="I1057" s="35"/>
    </row>
    <row r="1058" spans="1:9" ht="20.25" hidden="1" customHeight="1">
      <c r="A1058" s="20">
        <v>2150209</v>
      </c>
      <c r="B1058" s="21" t="s">
        <v>910</v>
      </c>
      <c r="C1058" s="35"/>
      <c r="D1058" s="17">
        <f t="shared" si="48"/>
        <v>0</v>
      </c>
      <c r="E1058" s="35"/>
      <c r="F1058" s="17">
        <f t="shared" si="49"/>
        <v>0</v>
      </c>
      <c r="G1058" s="35"/>
      <c r="H1058" s="17">
        <f t="shared" si="50"/>
        <v>0</v>
      </c>
      <c r="I1058" s="35"/>
    </row>
    <row r="1059" spans="1:9" ht="20.25" hidden="1" customHeight="1">
      <c r="A1059" s="20">
        <v>2150210</v>
      </c>
      <c r="B1059" s="21" t="s">
        <v>911</v>
      </c>
      <c r="C1059" s="35"/>
      <c r="D1059" s="17">
        <f t="shared" si="48"/>
        <v>0</v>
      </c>
      <c r="E1059" s="35"/>
      <c r="F1059" s="17">
        <f t="shared" si="49"/>
        <v>0</v>
      </c>
      <c r="G1059" s="35"/>
      <c r="H1059" s="17">
        <f t="shared" si="50"/>
        <v>0</v>
      </c>
      <c r="I1059" s="35"/>
    </row>
    <row r="1060" spans="1:9" ht="20.25" hidden="1" customHeight="1">
      <c r="A1060" s="20">
        <v>2150212</v>
      </c>
      <c r="B1060" s="21" t="s">
        <v>912</v>
      </c>
      <c r="C1060" s="35"/>
      <c r="D1060" s="17">
        <f t="shared" si="48"/>
        <v>0</v>
      </c>
      <c r="E1060" s="35"/>
      <c r="F1060" s="17">
        <f t="shared" si="49"/>
        <v>0</v>
      </c>
      <c r="G1060" s="35"/>
      <c r="H1060" s="17">
        <f t="shared" si="50"/>
        <v>0</v>
      </c>
      <c r="I1060" s="35"/>
    </row>
    <row r="1061" spans="1:9" ht="20.25" hidden="1" customHeight="1">
      <c r="A1061" s="20">
        <v>2150213</v>
      </c>
      <c r="B1061" s="21" t="s">
        <v>913</v>
      </c>
      <c r="C1061" s="35"/>
      <c r="D1061" s="17">
        <f t="shared" si="48"/>
        <v>0</v>
      </c>
      <c r="E1061" s="35"/>
      <c r="F1061" s="17">
        <f t="shared" si="49"/>
        <v>0</v>
      </c>
      <c r="G1061" s="35"/>
      <c r="H1061" s="17">
        <f t="shared" si="50"/>
        <v>0</v>
      </c>
      <c r="I1061" s="35"/>
    </row>
    <row r="1062" spans="1:9" ht="20.25" hidden="1" customHeight="1">
      <c r="A1062" s="20">
        <v>2150214</v>
      </c>
      <c r="B1062" s="21" t="s">
        <v>914</v>
      </c>
      <c r="C1062" s="35"/>
      <c r="D1062" s="17">
        <f t="shared" si="48"/>
        <v>0</v>
      </c>
      <c r="E1062" s="35"/>
      <c r="F1062" s="17">
        <f t="shared" si="49"/>
        <v>0</v>
      </c>
      <c r="G1062" s="35"/>
      <c r="H1062" s="17">
        <f t="shared" si="50"/>
        <v>0</v>
      </c>
      <c r="I1062" s="35"/>
    </row>
    <row r="1063" spans="1:9" ht="20.25" hidden="1" customHeight="1">
      <c r="A1063" s="20">
        <v>2150215</v>
      </c>
      <c r="B1063" s="21" t="s">
        <v>915</v>
      </c>
      <c r="C1063" s="35"/>
      <c r="D1063" s="17">
        <f t="shared" si="48"/>
        <v>0</v>
      </c>
      <c r="E1063" s="35"/>
      <c r="F1063" s="17">
        <f t="shared" si="49"/>
        <v>0</v>
      </c>
      <c r="G1063" s="35"/>
      <c r="H1063" s="17">
        <f t="shared" si="50"/>
        <v>0</v>
      </c>
      <c r="I1063" s="35"/>
    </row>
    <row r="1064" spans="1:9" ht="20.25" hidden="1" customHeight="1">
      <c r="A1064" s="20">
        <v>2150299</v>
      </c>
      <c r="B1064" s="21" t="s">
        <v>916</v>
      </c>
      <c r="C1064" s="35"/>
      <c r="D1064" s="17">
        <f t="shared" si="48"/>
        <v>0</v>
      </c>
      <c r="E1064" s="35"/>
      <c r="F1064" s="17">
        <f t="shared" si="49"/>
        <v>0</v>
      </c>
      <c r="G1064" s="35"/>
      <c r="H1064" s="17">
        <f t="shared" si="50"/>
        <v>0</v>
      </c>
      <c r="I1064" s="35"/>
    </row>
    <row r="1065" spans="1:9" ht="20.25" hidden="1" customHeight="1">
      <c r="A1065" s="23">
        <v>21503</v>
      </c>
      <c r="B1065" s="23" t="s">
        <v>917</v>
      </c>
      <c r="C1065" s="34">
        <f>SUM(C1066:C1069)</f>
        <v>0</v>
      </c>
      <c r="D1065" s="11">
        <f t="shared" si="48"/>
        <v>0</v>
      </c>
      <c r="E1065" s="34">
        <f>SUM(E1066:E1069)</f>
        <v>0</v>
      </c>
      <c r="F1065" s="11">
        <f t="shared" si="49"/>
        <v>0</v>
      </c>
      <c r="G1065" s="34">
        <f>SUM(G1066:G1069)</f>
        <v>0</v>
      </c>
      <c r="H1065" s="11">
        <f t="shared" si="50"/>
        <v>0</v>
      </c>
      <c r="I1065" s="34">
        <f>SUM(I1066:I1069)</f>
        <v>0</v>
      </c>
    </row>
    <row r="1066" spans="1:9" ht="20.25" hidden="1" customHeight="1">
      <c r="A1066" s="20">
        <v>2150301</v>
      </c>
      <c r="B1066" s="21" t="s">
        <v>119</v>
      </c>
      <c r="C1066" s="35"/>
      <c r="D1066" s="17">
        <f t="shared" si="48"/>
        <v>0</v>
      </c>
      <c r="E1066" s="35"/>
      <c r="F1066" s="17">
        <f t="shared" si="49"/>
        <v>0</v>
      </c>
      <c r="G1066" s="35"/>
      <c r="H1066" s="17">
        <f t="shared" si="50"/>
        <v>0</v>
      </c>
      <c r="I1066" s="35"/>
    </row>
    <row r="1067" spans="1:9" ht="20.25" hidden="1" customHeight="1">
      <c r="A1067" s="20">
        <v>2150302</v>
      </c>
      <c r="B1067" s="21" t="s">
        <v>120</v>
      </c>
      <c r="C1067" s="35"/>
      <c r="D1067" s="17">
        <f t="shared" si="48"/>
        <v>0</v>
      </c>
      <c r="E1067" s="35"/>
      <c r="F1067" s="17">
        <f t="shared" si="49"/>
        <v>0</v>
      </c>
      <c r="G1067" s="35"/>
      <c r="H1067" s="17">
        <f t="shared" si="50"/>
        <v>0</v>
      </c>
      <c r="I1067" s="35"/>
    </row>
    <row r="1068" spans="1:9" ht="20.25" hidden="1" customHeight="1">
      <c r="A1068" s="20">
        <v>2150303</v>
      </c>
      <c r="B1068" s="21" t="s">
        <v>121</v>
      </c>
      <c r="C1068" s="35"/>
      <c r="D1068" s="17">
        <f t="shared" si="48"/>
        <v>0</v>
      </c>
      <c r="E1068" s="35"/>
      <c r="F1068" s="17">
        <f t="shared" si="49"/>
        <v>0</v>
      </c>
      <c r="G1068" s="35"/>
      <c r="H1068" s="17">
        <f t="shared" si="50"/>
        <v>0</v>
      </c>
      <c r="I1068" s="35"/>
    </row>
    <row r="1069" spans="1:9" ht="20.25" hidden="1" customHeight="1">
      <c r="A1069" s="20">
        <v>2150399</v>
      </c>
      <c r="B1069" s="21" t="s">
        <v>918</v>
      </c>
      <c r="C1069" s="35"/>
      <c r="D1069" s="17">
        <f t="shared" si="48"/>
        <v>0</v>
      </c>
      <c r="E1069" s="35"/>
      <c r="F1069" s="17">
        <f t="shared" si="49"/>
        <v>0</v>
      </c>
      <c r="G1069" s="35"/>
      <c r="H1069" s="17">
        <f t="shared" si="50"/>
        <v>0</v>
      </c>
      <c r="I1069" s="35"/>
    </row>
    <row r="1070" spans="1:9" ht="20.25" customHeight="1">
      <c r="A1070" s="23">
        <v>21505</v>
      </c>
      <c r="B1070" s="23" t="s">
        <v>919</v>
      </c>
      <c r="C1070" s="34">
        <f>SUM(C1071:C1080)</f>
        <v>35</v>
      </c>
      <c r="D1070" s="11">
        <f t="shared" si="48"/>
        <v>0</v>
      </c>
      <c r="E1070" s="34">
        <f>SUM(E1071:E1080)</f>
        <v>35</v>
      </c>
      <c r="F1070" s="11">
        <f t="shared" si="49"/>
        <v>1350.1008999999999</v>
      </c>
      <c r="G1070" s="34">
        <f>SUM(G1071:G1080)</f>
        <v>1385.1008999999999</v>
      </c>
      <c r="H1070" s="11">
        <f t="shared" si="50"/>
        <v>0</v>
      </c>
      <c r="I1070" s="34">
        <f>SUM(I1071:I1080)</f>
        <v>1385.1008999999999</v>
      </c>
    </row>
    <row r="1071" spans="1:9" ht="20.25" hidden="1" customHeight="1">
      <c r="A1071" s="20">
        <v>2150501</v>
      </c>
      <c r="B1071" s="21" t="s">
        <v>119</v>
      </c>
      <c r="C1071" s="35"/>
      <c r="D1071" s="17">
        <f t="shared" si="48"/>
        <v>0</v>
      </c>
      <c r="E1071" s="35"/>
      <c r="F1071" s="17">
        <f t="shared" si="49"/>
        <v>0</v>
      </c>
      <c r="G1071" s="35"/>
      <c r="H1071" s="17">
        <f t="shared" si="50"/>
        <v>0</v>
      </c>
      <c r="I1071" s="35"/>
    </row>
    <row r="1072" spans="1:9" ht="20.25" hidden="1" customHeight="1">
      <c r="A1072" s="20">
        <v>2150502</v>
      </c>
      <c r="B1072" s="21" t="s">
        <v>120</v>
      </c>
      <c r="C1072" s="35"/>
      <c r="D1072" s="17">
        <f t="shared" si="48"/>
        <v>0</v>
      </c>
      <c r="E1072" s="35"/>
      <c r="F1072" s="17">
        <f t="shared" si="49"/>
        <v>0</v>
      </c>
      <c r="G1072" s="35"/>
      <c r="H1072" s="17">
        <f t="shared" si="50"/>
        <v>0</v>
      </c>
      <c r="I1072" s="35"/>
    </row>
    <row r="1073" spans="1:9" ht="22.5" hidden="1" customHeight="1">
      <c r="A1073" s="20">
        <v>2150503</v>
      </c>
      <c r="B1073" s="21" t="s">
        <v>121</v>
      </c>
      <c r="C1073" s="35"/>
      <c r="D1073" s="17">
        <f t="shared" si="48"/>
        <v>0</v>
      </c>
      <c r="E1073" s="35"/>
      <c r="F1073" s="17">
        <f t="shared" si="49"/>
        <v>0</v>
      </c>
      <c r="G1073" s="35"/>
      <c r="H1073" s="17">
        <f t="shared" si="50"/>
        <v>0</v>
      </c>
      <c r="I1073" s="35"/>
    </row>
    <row r="1074" spans="1:9" ht="20.25" hidden="1" customHeight="1">
      <c r="A1074" s="20">
        <v>2150505</v>
      </c>
      <c r="B1074" s="21" t="s">
        <v>920</v>
      </c>
      <c r="C1074" s="35"/>
      <c r="D1074" s="17">
        <f t="shared" si="48"/>
        <v>0</v>
      </c>
      <c r="E1074" s="35"/>
      <c r="F1074" s="17">
        <f t="shared" si="49"/>
        <v>0</v>
      </c>
      <c r="G1074" s="35"/>
      <c r="H1074" s="17">
        <f t="shared" si="50"/>
        <v>0</v>
      </c>
      <c r="I1074" s="35"/>
    </row>
    <row r="1075" spans="1:9" ht="20.25" hidden="1" customHeight="1">
      <c r="A1075" s="20">
        <v>2150507</v>
      </c>
      <c r="B1075" s="21" t="s">
        <v>921</v>
      </c>
      <c r="C1075" s="35"/>
      <c r="D1075" s="17">
        <f t="shared" si="48"/>
        <v>0</v>
      </c>
      <c r="E1075" s="35"/>
      <c r="F1075" s="17">
        <f t="shared" si="49"/>
        <v>0</v>
      </c>
      <c r="G1075" s="35"/>
      <c r="H1075" s="17">
        <f t="shared" si="50"/>
        <v>0</v>
      </c>
      <c r="I1075" s="35"/>
    </row>
    <row r="1076" spans="1:9" ht="20.25" customHeight="1">
      <c r="A1076" s="20">
        <v>2150508</v>
      </c>
      <c r="B1076" s="21" t="s">
        <v>922</v>
      </c>
      <c r="C1076" s="35">
        <v>35</v>
      </c>
      <c r="D1076" s="17">
        <f t="shared" si="48"/>
        <v>0</v>
      </c>
      <c r="E1076" s="35">
        <v>35</v>
      </c>
      <c r="F1076" s="17">
        <f t="shared" si="49"/>
        <v>0</v>
      </c>
      <c r="G1076" s="35">
        <v>35</v>
      </c>
      <c r="H1076" s="17">
        <f t="shared" si="50"/>
        <v>0</v>
      </c>
      <c r="I1076" s="35">
        <v>35</v>
      </c>
    </row>
    <row r="1077" spans="1:9" ht="20.25" hidden="1" customHeight="1">
      <c r="A1077" s="20">
        <v>2150516</v>
      </c>
      <c r="B1077" s="21" t="s">
        <v>923</v>
      </c>
      <c r="C1077" s="35"/>
      <c r="D1077" s="17">
        <f t="shared" si="48"/>
        <v>0</v>
      </c>
      <c r="E1077" s="35"/>
      <c r="F1077" s="17">
        <f t="shared" si="49"/>
        <v>0</v>
      </c>
      <c r="G1077" s="35"/>
      <c r="H1077" s="17">
        <f t="shared" si="50"/>
        <v>0</v>
      </c>
      <c r="I1077" s="35"/>
    </row>
    <row r="1078" spans="1:9" ht="20.25" customHeight="1">
      <c r="A1078" s="20">
        <v>2150517</v>
      </c>
      <c r="B1078" s="21" t="s">
        <v>924</v>
      </c>
      <c r="C1078" s="35">
        <v>0</v>
      </c>
      <c r="D1078" s="17">
        <f t="shared" si="48"/>
        <v>0</v>
      </c>
      <c r="E1078" s="35">
        <v>0</v>
      </c>
      <c r="F1078" s="17">
        <f t="shared" si="49"/>
        <v>10</v>
      </c>
      <c r="G1078" s="35">
        <v>10</v>
      </c>
      <c r="H1078" s="17">
        <f t="shared" si="50"/>
        <v>0</v>
      </c>
      <c r="I1078" s="35">
        <v>10</v>
      </c>
    </row>
    <row r="1079" spans="1:9" ht="20.25" hidden="1" customHeight="1">
      <c r="A1079" s="20">
        <v>2150550</v>
      </c>
      <c r="B1079" s="21" t="s">
        <v>128</v>
      </c>
      <c r="C1079" s="35"/>
      <c r="D1079" s="17">
        <f t="shared" si="48"/>
        <v>0</v>
      </c>
      <c r="E1079" s="35"/>
      <c r="F1079" s="17">
        <f t="shared" si="49"/>
        <v>0</v>
      </c>
      <c r="G1079" s="35"/>
      <c r="H1079" s="17">
        <f t="shared" si="50"/>
        <v>0</v>
      </c>
      <c r="I1079" s="35"/>
    </row>
    <row r="1080" spans="1:9" ht="20.25" customHeight="1">
      <c r="A1080" s="20">
        <v>2150599</v>
      </c>
      <c r="B1080" s="21" t="s">
        <v>925</v>
      </c>
      <c r="C1080" s="35">
        <v>0</v>
      </c>
      <c r="D1080" s="17">
        <f t="shared" si="48"/>
        <v>0</v>
      </c>
      <c r="E1080" s="35">
        <v>0</v>
      </c>
      <c r="F1080" s="17">
        <f t="shared" si="49"/>
        <v>1340.1008999999999</v>
      </c>
      <c r="G1080" s="35">
        <v>1340.1008999999999</v>
      </c>
      <c r="H1080" s="17">
        <f t="shared" si="50"/>
        <v>0</v>
      </c>
      <c r="I1080" s="35">
        <v>1340.1008999999999</v>
      </c>
    </row>
    <row r="1081" spans="1:9" ht="20.25" customHeight="1">
      <c r="A1081" s="23">
        <v>21507</v>
      </c>
      <c r="B1081" s="23" t="s">
        <v>926</v>
      </c>
      <c r="C1081" s="34">
        <f>SUM(C1082:C1087)</f>
        <v>522</v>
      </c>
      <c r="D1081" s="11">
        <f t="shared" si="48"/>
        <v>0</v>
      </c>
      <c r="E1081" s="34">
        <f>SUM(E1082:E1087)</f>
        <v>522</v>
      </c>
      <c r="F1081" s="11">
        <f t="shared" si="49"/>
        <v>22</v>
      </c>
      <c r="G1081" s="34">
        <f>SUM(G1082:G1087)</f>
        <v>544</v>
      </c>
      <c r="H1081" s="11">
        <f t="shared" si="50"/>
        <v>0</v>
      </c>
      <c r="I1081" s="34">
        <f>SUM(I1082:I1087)</f>
        <v>544</v>
      </c>
    </row>
    <row r="1082" spans="1:9" ht="20.25" customHeight="1">
      <c r="A1082" s="20">
        <v>2150701</v>
      </c>
      <c r="B1082" s="21" t="s">
        <v>119</v>
      </c>
      <c r="C1082" s="35">
        <v>522</v>
      </c>
      <c r="D1082" s="17">
        <f t="shared" si="48"/>
        <v>0</v>
      </c>
      <c r="E1082" s="35">
        <v>522</v>
      </c>
      <c r="F1082" s="17">
        <f t="shared" si="49"/>
        <v>22</v>
      </c>
      <c r="G1082" s="35">
        <v>544</v>
      </c>
      <c r="H1082" s="17">
        <f t="shared" si="50"/>
        <v>0</v>
      </c>
      <c r="I1082" s="35">
        <v>544</v>
      </c>
    </row>
    <row r="1083" spans="1:9" ht="20.25" hidden="1" customHeight="1">
      <c r="A1083" s="20">
        <v>2150702</v>
      </c>
      <c r="B1083" s="21" t="s">
        <v>120</v>
      </c>
      <c r="C1083" s="35"/>
      <c r="D1083" s="17">
        <f t="shared" si="48"/>
        <v>0</v>
      </c>
      <c r="E1083" s="35"/>
      <c r="F1083" s="17">
        <f t="shared" si="49"/>
        <v>0</v>
      </c>
      <c r="G1083" s="35"/>
      <c r="H1083" s="17">
        <f t="shared" si="50"/>
        <v>0</v>
      </c>
      <c r="I1083" s="35"/>
    </row>
    <row r="1084" spans="1:9" ht="20.25" hidden="1" customHeight="1">
      <c r="A1084" s="20">
        <v>2150703</v>
      </c>
      <c r="B1084" s="21" t="s">
        <v>121</v>
      </c>
      <c r="C1084" s="35"/>
      <c r="D1084" s="17">
        <f t="shared" si="48"/>
        <v>0</v>
      </c>
      <c r="E1084" s="35"/>
      <c r="F1084" s="17">
        <f t="shared" si="49"/>
        <v>0</v>
      </c>
      <c r="G1084" s="35"/>
      <c r="H1084" s="17">
        <f t="shared" si="50"/>
        <v>0</v>
      </c>
      <c r="I1084" s="35"/>
    </row>
    <row r="1085" spans="1:9" ht="20.25" hidden="1" customHeight="1">
      <c r="A1085" s="20">
        <v>2150704</v>
      </c>
      <c r="B1085" s="21" t="s">
        <v>927</v>
      </c>
      <c r="C1085" s="35"/>
      <c r="D1085" s="17">
        <f t="shared" si="48"/>
        <v>0</v>
      </c>
      <c r="E1085" s="35"/>
      <c r="F1085" s="17">
        <f t="shared" si="49"/>
        <v>0</v>
      </c>
      <c r="G1085" s="35"/>
      <c r="H1085" s="17">
        <f t="shared" si="50"/>
        <v>0</v>
      </c>
      <c r="I1085" s="35"/>
    </row>
    <row r="1086" spans="1:9" ht="20.25" hidden="1" customHeight="1">
      <c r="A1086" s="20">
        <v>2150705</v>
      </c>
      <c r="B1086" s="21" t="s">
        <v>928</v>
      </c>
      <c r="C1086" s="35"/>
      <c r="D1086" s="17">
        <f t="shared" si="48"/>
        <v>0</v>
      </c>
      <c r="E1086" s="35"/>
      <c r="F1086" s="17">
        <f t="shared" si="49"/>
        <v>0</v>
      </c>
      <c r="G1086" s="35"/>
      <c r="H1086" s="17">
        <f t="shared" si="50"/>
        <v>0</v>
      </c>
      <c r="I1086" s="35"/>
    </row>
    <row r="1087" spans="1:9" ht="20.25" hidden="1" customHeight="1">
      <c r="A1087" s="20">
        <v>2150799</v>
      </c>
      <c r="B1087" s="21" t="s">
        <v>929</v>
      </c>
      <c r="C1087" s="35"/>
      <c r="D1087" s="17">
        <f t="shared" si="48"/>
        <v>0</v>
      </c>
      <c r="E1087" s="35"/>
      <c r="F1087" s="17">
        <f t="shared" si="49"/>
        <v>0</v>
      </c>
      <c r="G1087" s="35"/>
      <c r="H1087" s="17">
        <f t="shared" si="50"/>
        <v>0</v>
      </c>
      <c r="I1087" s="35"/>
    </row>
    <row r="1088" spans="1:9" ht="20.25" customHeight="1">
      <c r="A1088" s="23">
        <v>21508</v>
      </c>
      <c r="B1088" s="23" t="s">
        <v>930</v>
      </c>
      <c r="C1088" s="34">
        <f>SUM(C1089:C1094)</f>
        <v>999</v>
      </c>
      <c r="D1088" s="11">
        <f t="shared" si="48"/>
        <v>0</v>
      </c>
      <c r="E1088" s="34">
        <f>SUM(E1089:E1094)</f>
        <v>999</v>
      </c>
      <c r="F1088" s="11">
        <f t="shared" si="49"/>
        <v>-121</v>
      </c>
      <c r="G1088" s="34">
        <f>SUM(G1089:G1094)</f>
        <v>878</v>
      </c>
      <c r="H1088" s="11">
        <f t="shared" si="50"/>
        <v>0</v>
      </c>
      <c r="I1088" s="34">
        <f>SUM(I1089:I1094)</f>
        <v>878</v>
      </c>
    </row>
    <row r="1089" spans="1:9" ht="20.25" hidden="1" customHeight="1">
      <c r="A1089" s="20">
        <v>2150801</v>
      </c>
      <c r="B1089" s="21" t="s">
        <v>119</v>
      </c>
      <c r="C1089" s="35"/>
      <c r="D1089" s="17">
        <f t="shared" si="48"/>
        <v>0</v>
      </c>
      <c r="E1089" s="35"/>
      <c r="F1089" s="17">
        <f t="shared" si="49"/>
        <v>0</v>
      </c>
      <c r="G1089" s="35"/>
      <c r="H1089" s="17">
        <f t="shared" si="50"/>
        <v>0</v>
      </c>
      <c r="I1089" s="35"/>
    </row>
    <row r="1090" spans="1:9" ht="20.25" hidden="1" customHeight="1">
      <c r="A1090" s="20">
        <v>2150802</v>
      </c>
      <c r="B1090" s="21" t="s">
        <v>120</v>
      </c>
      <c r="C1090" s="35"/>
      <c r="D1090" s="17">
        <f t="shared" si="48"/>
        <v>0</v>
      </c>
      <c r="E1090" s="35"/>
      <c r="F1090" s="17">
        <f t="shared" si="49"/>
        <v>0</v>
      </c>
      <c r="G1090" s="35"/>
      <c r="H1090" s="17">
        <f t="shared" si="50"/>
        <v>0</v>
      </c>
      <c r="I1090" s="35"/>
    </row>
    <row r="1091" spans="1:9" ht="20.25" hidden="1" customHeight="1">
      <c r="A1091" s="20">
        <v>2150803</v>
      </c>
      <c r="B1091" s="21" t="s">
        <v>121</v>
      </c>
      <c r="C1091" s="35"/>
      <c r="D1091" s="17">
        <f t="shared" si="48"/>
        <v>0</v>
      </c>
      <c r="E1091" s="35"/>
      <c r="F1091" s="17">
        <f t="shared" si="49"/>
        <v>0</v>
      </c>
      <c r="G1091" s="35"/>
      <c r="H1091" s="17">
        <f t="shared" si="50"/>
        <v>0</v>
      </c>
      <c r="I1091" s="35"/>
    </row>
    <row r="1092" spans="1:9" ht="20.25" hidden="1" customHeight="1">
      <c r="A1092" s="20">
        <v>2150804</v>
      </c>
      <c r="B1092" s="21" t="s">
        <v>931</v>
      </c>
      <c r="C1092" s="35"/>
      <c r="D1092" s="17">
        <f t="shared" si="48"/>
        <v>0</v>
      </c>
      <c r="E1092" s="35"/>
      <c r="F1092" s="17">
        <f t="shared" si="49"/>
        <v>0</v>
      </c>
      <c r="G1092" s="35"/>
      <c r="H1092" s="17">
        <f t="shared" si="50"/>
        <v>0</v>
      </c>
      <c r="I1092" s="35"/>
    </row>
    <row r="1093" spans="1:9" ht="20.25" customHeight="1">
      <c r="A1093" s="20">
        <v>2150805</v>
      </c>
      <c r="B1093" s="21" t="s">
        <v>932</v>
      </c>
      <c r="C1093" s="35">
        <v>821</v>
      </c>
      <c r="D1093" s="17">
        <f t="shared" si="48"/>
        <v>0</v>
      </c>
      <c r="E1093" s="35">
        <v>821</v>
      </c>
      <c r="F1093" s="17">
        <f t="shared" si="49"/>
        <v>-135</v>
      </c>
      <c r="G1093" s="35">
        <v>686</v>
      </c>
      <c r="H1093" s="17">
        <f t="shared" si="50"/>
        <v>0</v>
      </c>
      <c r="I1093" s="35">
        <v>686</v>
      </c>
    </row>
    <row r="1094" spans="1:9" ht="33.75" customHeight="1">
      <c r="A1094" s="20">
        <v>2150899</v>
      </c>
      <c r="B1094" s="21" t="s">
        <v>933</v>
      </c>
      <c r="C1094" s="35">
        <v>178</v>
      </c>
      <c r="D1094" s="17">
        <f t="shared" si="48"/>
        <v>0</v>
      </c>
      <c r="E1094" s="35">
        <v>178</v>
      </c>
      <c r="F1094" s="17">
        <f t="shared" si="49"/>
        <v>14</v>
      </c>
      <c r="G1094" s="35">
        <v>192</v>
      </c>
      <c r="H1094" s="17">
        <f t="shared" si="50"/>
        <v>0</v>
      </c>
      <c r="I1094" s="35">
        <v>192</v>
      </c>
    </row>
    <row r="1095" spans="1:9" ht="20.25" hidden="1" customHeight="1">
      <c r="A1095" s="23">
        <v>21599</v>
      </c>
      <c r="B1095" s="23" t="s">
        <v>934</v>
      </c>
      <c r="C1095" s="34">
        <f>SUM(C1096:C1100)</f>
        <v>0</v>
      </c>
      <c r="D1095" s="11">
        <f t="shared" si="48"/>
        <v>0</v>
      </c>
      <c r="E1095" s="34">
        <f>SUM(E1096:E1100)</f>
        <v>0</v>
      </c>
      <c r="F1095" s="11">
        <f t="shared" si="49"/>
        <v>0</v>
      </c>
      <c r="G1095" s="34">
        <f>SUM(G1096:G1100)</f>
        <v>0</v>
      </c>
      <c r="H1095" s="11">
        <f t="shared" si="50"/>
        <v>0</v>
      </c>
      <c r="I1095" s="34">
        <f>SUM(I1096:I1100)</f>
        <v>0</v>
      </c>
    </row>
    <row r="1096" spans="1:9" ht="20.25" hidden="1" customHeight="1">
      <c r="A1096" s="20">
        <v>2159901</v>
      </c>
      <c r="B1096" s="21" t="s">
        <v>935</v>
      </c>
      <c r="C1096" s="35"/>
      <c r="D1096" s="17">
        <f t="shared" ref="D1096:D1159" si="51">E1096-C1096</f>
        <v>0</v>
      </c>
      <c r="E1096" s="35"/>
      <c r="F1096" s="17">
        <f t="shared" ref="F1096:F1159" si="52">G1096-E1096</f>
        <v>0</v>
      </c>
      <c r="G1096" s="35"/>
      <c r="H1096" s="17">
        <f t="shared" ref="H1096:H1159" si="53">I1096-G1096</f>
        <v>0</v>
      </c>
      <c r="I1096" s="35"/>
    </row>
    <row r="1097" spans="1:9" ht="20.25" hidden="1" customHeight="1">
      <c r="A1097" s="20">
        <v>2159904</v>
      </c>
      <c r="B1097" s="21" t="s">
        <v>936</v>
      </c>
      <c r="C1097" s="35"/>
      <c r="D1097" s="17">
        <f t="shared" si="51"/>
        <v>0</v>
      </c>
      <c r="E1097" s="35"/>
      <c r="F1097" s="17">
        <f t="shared" si="52"/>
        <v>0</v>
      </c>
      <c r="G1097" s="35"/>
      <c r="H1097" s="17">
        <f t="shared" si="53"/>
        <v>0</v>
      </c>
      <c r="I1097" s="35"/>
    </row>
    <row r="1098" spans="1:9" ht="20.25" hidden="1" customHeight="1">
      <c r="A1098" s="20">
        <v>2159905</v>
      </c>
      <c r="B1098" s="21" t="s">
        <v>937</v>
      </c>
      <c r="C1098" s="35"/>
      <c r="D1098" s="17">
        <f t="shared" si="51"/>
        <v>0</v>
      </c>
      <c r="E1098" s="35"/>
      <c r="F1098" s="17">
        <f t="shared" si="52"/>
        <v>0</v>
      </c>
      <c r="G1098" s="35"/>
      <c r="H1098" s="17">
        <f t="shared" si="53"/>
        <v>0</v>
      </c>
      <c r="I1098" s="35"/>
    </row>
    <row r="1099" spans="1:9" hidden="1">
      <c r="A1099" s="20">
        <v>2159906</v>
      </c>
      <c r="B1099" s="21" t="s">
        <v>938</v>
      </c>
      <c r="C1099" s="35"/>
      <c r="D1099" s="17">
        <f t="shared" si="51"/>
        <v>0</v>
      </c>
      <c r="E1099" s="35"/>
      <c r="F1099" s="17">
        <f t="shared" si="52"/>
        <v>0</v>
      </c>
      <c r="G1099" s="35"/>
      <c r="H1099" s="17">
        <f t="shared" si="53"/>
        <v>0</v>
      </c>
      <c r="I1099" s="35"/>
    </row>
    <row r="1100" spans="1:9" hidden="1">
      <c r="A1100" s="20">
        <v>2159999</v>
      </c>
      <c r="B1100" s="21" t="s">
        <v>939</v>
      </c>
      <c r="C1100" s="35"/>
      <c r="D1100" s="17">
        <f t="shared" si="51"/>
        <v>0</v>
      </c>
      <c r="E1100" s="35"/>
      <c r="F1100" s="17">
        <f t="shared" si="52"/>
        <v>0</v>
      </c>
      <c r="G1100" s="35"/>
      <c r="H1100" s="17">
        <f t="shared" si="53"/>
        <v>0</v>
      </c>
      <c r="I1100" s="35"/>
    </row>
    <row r="1101" spans="1:9" ht="20.25" customHeight="1">
      <c r="A1101" s="23">
        <v>216</v>
      </c>
      <c r="B1101" s="23" t="s">
        <v>40</v>
      </c>
      <c r="C1101" s="34">
        <f>C1102+C1112+C1118</f>
        <v>8189</v>
      </c>
      <c r="D1101" s="11">
        <f t="shared" si="51"/>
        <v>0</v>
      </c>
      <c r="E1101" s="34">
        <f>E1102+E1112+E1118</f>
        <v>8189</v>
      </c>
      <c r="F1101" s="11">
        <f t="shared" si="52"/>
        <v>1913</v>
      </c>
      <c r="G1101" s="34">
        <f>G1102+G1112+G1118</f>
        <v>10102</v>
      </c>
      <c r="H1101" s="11">
        <f t="shared" si="53"/>
        <v>0</v>
      </c>
      <c r="I1101" s="34">
        <f>I1102+I1112+I1118</f>
        <v>10102</v>
      </c>
    </row>
    <row r="1102" spans="1:9" ht="20.25" customHeight="1">
      <c r="A1102" s="23">
        <v>21602</v>
      </c>
      <c r="B1102" s="23" t="s">
        <v>940</v>
      </c>
      <c r="C1102" s="34">
        <f>SUM(C1103:C1111)</f>
        <v>1005</v>
      </c>
      <c r="D1102" s="11">
        <f t="shared" si="51"/>
        <v>0</v>
      </c>
      <c r="E1102" s="34">
        <f>SUM(E1103:E1111)</f>
        <v>1005</v>
      </c>
      <c r="F1102" s="11">
        <f t="shared" si="52"/>
        <v>0</v>
      </c>
      <c r="G1102" s="34">
        <f>SUM(G1103:G1111)</f>
        <v>1005</v>
      </c>
      <c r="H1102" s="11">
        <f t="shared" si="53"/>
        <v>0</v>
      </c>
      <c r="I1102" s="34">
        <f>SUM(I1103:I1111)</f>
        <v>1005</v>
      </c>
    </row>
    <row r="1103" spans="1:9" ht="20.25" customHeight="1">
      <c r="A1103" s="20">
        <v>2160201</v>
      </c>
      <c r="B1103" s="21" t="s">
        <v>119</v>
      </c>
      <c r="C1103" s="35">
        <v>275</v>
      </c>
      <c r="D1103" s="17">
        <f t="shared" si="51"/>
        <v>0</v>
      </c>
      <c r="E1103" s="35">
        <v>275</v>
      </c>
      <c r="F1103" s="17">
        <f t="shared" si="52"/>
        <v>45</v>
      </c>
      <c r="G1103" s="35">
        <v>320</v>
      </c>
      <c r="H1103" s="17">
        <f t="shared" si="53"/>
        <v>0</v>
      </c>
      <c r="I1103" s="35">
        <v>320</v>
      </c>
    </row>
    <row r="1104" spans="1:9" ht="20.25" hidden="1" customHeight="1">
      <c r="A1104" s="20">
        <v>2160202</v>
      </c>
      <c r="B1104" s="21" t="s">
        <v>120</v>
      </c>
      <c r="C1104" s="35"/>
      <c r="D1104" s="17">
        <f t="shared" si="51"/>
        <v>0</v>
      </c>
      <c r="E1104" s="35"/>
      <c r="F1104" s="17">
        <f t="shared" si="52"/>
        <v>0</v>
      </c>
      <c r="G1104" s="35"/>
      <c r="H1104" s="17">
        <f t="shared" si="53"/>
        <v>0</v>
      </c>
      <c r="I1104" s="35"/>
    </row>
    <row r="1105" spans="1:9" ht="20.25" hidden="1" customHeight="1">
      <c r="A1105" s="20">
        <v>2160203</v>
      </c>
      <c r="B1105" s="21" t="s">
        <v>121</v>
      </c>
      <c r="C1105" s="35"/>
      <c r="D1105" s="17">
        <f t="shared" si="51"/>
        <v>0</v>
      </c>
      <c r="E1105" s="35"/>
      <c r="F1105" s="17">
        <f t="shared" si="52"/>
        <v>0</v>
      </c>
      <c r="G1105" s="35"/>
      <c r="H1105" s="17">
        <f t="shared" si="53"/>
        <v>0</v>
      </c>
      <c r="I1105" s="35"/>
    </row>
    <row r="1106" spans="1:9" ht="20.25" hidden="1" customHeight="1">
      <c r="A1106" s="20">
        <v>2160216</v>
      </c>
      <c r="B1106" s="21" t="s">
        <v>941</v>
      </c>
      <c r="C1106" s="35"/>
      <c r="D1106" s="17">
        <f t="shared" si="51"/>
        <v>0</v>
      </c>
      <c r="E1106" s="35"/>
      <c r="F1106" s="17">
        <f t="shared" si="52"/>
        <v>0</v>
      </c>
      <c r="G1106" s="35"/>
      <c r="H1106" s="17">
        <f t="shared" si="53"/>
        <v>0</v>
      </c>
      <c r="I1106" s="35"/>
    </row>
    <row r="1107" spans="1:9" ht="20.25" hidden="1" customHeight="1">
      <c r="A1107" s="20">
        <v>2160217</v>
      </c>
      <c r="B1107" s="21" t="s">
        <v>942</v>
      </c>
      <c r="C1107" s="35"/>
      <c r="D1107" s="17">
        <f t="shared" si="51"/>
        <v>0</v>
      </c>
      <c r="E1107" s="35"/>
      <c r="F1107" s="17">
        <f t="shared" si="52"/>
        <v>0</v>
      </c>
      <c r="G1107" s="35"/>
      <c r="H1107" s="17">
        <f t="shared" si="53"/>
        <v>0</v>
      </c>
      <c r="I1107" s="35"/>
    </row>
    <row r="1108" spans="1:9" ht="20.25" hidden="1" customHeight="1">
      <c r="A1108" s="20">
        <v>2160218</v>
      </c>
      <c r="B1108" s="21" t="s">
        <v>943</v>
      </c>
      <c r="C1108" s="35"/>
      <c r="D1108" s="17">
        <f t="shared" si="51"/>
        <v>0</v>
      </c>
      <c r="E1108" s="35"/>
      <c r="F1108" s="17">
        <f t="shared" si="52"/>
        <v>0</v>
      </c>
      <c r="G1108" s="35"/>
      <c r="H1108" s="17">
        <f t="shared" si="53"/>
        <v>0</v>
      </c>
      <c r="I1108" s="35"/>
    </row>
    <row r="1109" spans="1:9" ht="20.25" hidden="1" customHeight="1">
      <c r="A1109" s="20">
        <v>2160219</v>
      </c>
      <c r="B1109" s="21" t="s">
        <v>944</v>
      </c>
      <c r="C1109" s="35"/>
      <c r="D1109" s="17">
        <f t="shared" si="51"/>
        <v>0</v>
      </c>
      <c r="E1109" s="35"/>
      <c r="F1109" s="17">
        <f t="shared" si="52"/>
        <v>0</v>
      </c>
      <c r="G1109" s="35"/>
      <c r="H1109" s="17">
        <f t="shared" si="53"/>
        <v>0</v>
      </c>
      <c r="I1109" s="35"/>
    </row>
    <row r="1110" spans="1:9" ht="20.25" hidden="1" customHeight="1">
      <c r="A1110" s="20">
        <v>2160250</v>
      </c>
      <c r="B1110" s="21" t="s">
        <v>128</v>
      </c>
      <c r="C1110" s="35"/>
      <c r="D1110" s="17">
        <f t="shared" si="51"/>
        <v>0</v>
      </c>
      <c r="E1110" s="35"/>
      <c r="F1110" s="17">
        <f t="shared" si="52"/>
        <v>0</v>
      </c>
      <c r="G1110" s="35"/>
      <c r="H1110" s="17">
        <f t="shared" si="53"/>
        <v>0</v>
      </c>
      <c r="I1110" s="35"/>
    </row>
    <row r="1111" spans="1:9" ht="20.25" customHeight="1">
      <c r="A1111" s="20">
        <v>2160299</v>
      </c>
      <c r="B1111" s="21" t="s">
        <v>945</v>
      </c>
      <c r="C1111" s="35">
        <v>730</v>
      </c>
      <c r="D1111" s="17">
        <f t="shared" si="51"/>
        <v>0</v>
      </c>
      <c r="E1111" s="35">
        <v>730</v>
      </c>
      <c r="F1111" s="17">
        <f t="shared" si="52"/>
        <v>-45</v>
      </c>
      <c r="G1111" s="35">
        <v>685</v>
      </c>
      <c r="H1111" s="17">
        <f t="shared" si="53"/>
        <v>0</v>
      </c>
      <c r="I1111" s="35">
        <v>685</v>
      </c>
    </row>
    <row r="1112" spans="1:9" ht="20.25" customHeight="1">
      <c r="A1112" s="23">
        <v>21606</v>
      </c>
      <c r="B1112" s="23" t="s">
        <v>946</v>
      </c>
      <c r="C1112" s="34">
        <f>SUM(C1113:C1117)</f>
        <v>200</v>
      </c>
      <c r="D1112" s="11">
        <f t="shared" si="51"/>
        <v>0</v>
      </c>
      <c r="E1112" s="34">
        <f>SUM(E1113:E1117)</f>
        <v>200</v>
      </c>
      <c r="F1112" s="11">
        <f t="shared" si="52"/>
        <v>663</v>
      </c>
      <c r="G1112" s="34">
        <f>SUM(G1113:G1117)</f>
        <v>863</v>
      </c>
      <c r="H1112" s="11">
        <f t="shared" si="53"/>
        <v>0</v>
      </c>
      <c r="I1112" s="34">
        <f>SUM(I1113:I1117)</f>
        <v>863</v>
      </c>
    </row>
    <row r="1113" spans="1:9" ht="20.25" hidden="1" customHeight="1">
      <c r="A1113" s="20">
        <v>2160601</v>
      </c>
      <c r="B1113" s="21" t="s">
        <v>119</v>
      </c>
      <c r="C1113" s="35"/>
      <c r="D1113" s="17">
        <f t="shared" si="51"/>
        <v>0</v>
      </c>
      <c r="E1113" s="35"/>
      <c r="F1113" s="17">
        <f t="shared" si="52"/>
        <v>0</v>
      </c>
      <c r="G1113" s="35"/>
      <c r="H1113" s="17">
        <f t="shared" si="53"/>
        <v>0</v>
      </c>
      <c r="I1113" s="35"/>
    </row>
    <row r="1114" spans="1:9" ht="20.25" hidden="1" customHeight="1">
      <c r="A1114" s="20">
        <v>2160602</v>
      </c>
      <c r="B1114" s="21" t="s">
        <v>120</v>
      </c>
      <c r="C1114" s="35"/>
      <c r="D1114" s="17">
        <f t="shared" si="51"/>
        <v>0</v>
      </c>
      <c r="E1114" s="35"/>
      <c r="F1114" s="17">
        <f t="shared" si="52"/>
        <v>0</v>
      </c>
      <c r="G1114" s="35"/>
      <c r="H1114" s="17">
        <f t="shared" si="53"/>
        <v>0</v>
      </c>
      <c r="I1114" s="35"/>
    </row>
    <row r="1115" spans="1:9" ht="20.25" hidden="1" customHeight="1">
      <c r="A1115" s="20">
        <v>2160603</v>
      </c>
      <c r="B1115" s="21" t="s">
        <v>121</v>
      </c>
      <c r="C1115" s="35"/>
      <c r="D1115" s="17">
        <f t="shared" si="51"/>
        <v>0</v>
      </c>
      <c r="E1115" s="35"/>
      <c r="F1115" s="17">
        <f t="shared" si="52"/>
        <v>0</v>
      </c>
      <c r="G1115" s="35"/>
      <c r="H1115" s="17">
        <f t="shared" si="53"/>
        <v>0</v>
      </c>
      <c r="I1115" s="35"/>
    </row>
    <row r="1116" spans="1:9" ht="20.25" hidden="1" customHeight="1">
      <c r="A1116" s="20">
        <v>2160607</v>
      </c>
      <c r="B1116" s="21" t="s">
        <v>947</v>
      </c>
      <c r="C1116" s="35"/>
      <c r="D1116" s="17">
        <f t="shared" si="51"/>
        <v>0</v>
      </c>
      <c r="E1116" s="35"/>
      <c r="F1116" s="17">
        <f t="shared" si="52"/>
        <v>0</v>
      </c>
      <c r="G1116" s="35"/>
      <c r="H1116" s="17">
        <f t="shared" si="53"/>
        <v>0</v>
      </c>
      <c r="I1116" s="35"/>
    </row>
    <row r="1117" spans="1:9" ht="20.25" customHeight="1">
      <c r="A1117" s="20">
        <v>2160699</v>
      </c>
      <c r="B1117" s="21" t="s">
        <v>948</v>
      </c>
      <c r="C1117" s="35">
        <v>200</v>
      </c>
      <c r="D1117" s="17">
        <f t="shared" si="51"/>
        <v>0</v>
      </c>
      <c r="E1117" s="35">
        <v>200</v>
      </c>
      <c r="F1117" s="17">
        <f t="shared" si="52"/>
        <v>663</v>
      </c>
      <c r="G1117" s="35">
        <v>863</v>
      </c>
      <c r="H1117" s="17">
        <f t="shared" si="53"/>
        <v>0</v>
      </c>
      <c r="I1117" s="35">
        <v>863</v>
      </c>
    </row>
    <row r="1118" spans="1:9" ht="20.25" customHeight="1">
      <c r="A1118" s="23">
        <v>21699</v>
      </c>
      <c r="B1118" s="23" t="s">
        <v>949</v>
      </c>
      <c r="C1118" s="34">
        <f>SUM(C1119:C1120)</f>
        <v>6984</v>
      </c>
      <c r="D1118" s="11">
        <f t="shared" si="51"/>
        <v>0</v>
      </c>
      <c r="E1118" s="34">
        <f>SUM(E1119:E1120)</f>
        <v>6984</v>
      </c>
      <c r="F1118" s="11">
        <f t="shared" si="52"/>
        <v>1250</v>
      </c>
      <c r="G1118" s="34">
        <f>SUM(G1119:G1120)</f>
        <v>8234</v>
      </c>
      <c r="H1118" s="11">
        <f t="shared" si="53"/>
        <v>0</v>
      </c>
      <c r="I1118" s="34">
        <f>SUM(I1119:I1120)</f>
        <v>8234</v>
      </c>
    </row>
    <row r="1119" spans="1:9" ht="20.25" hidden="1" customHeight="1">
      <c r="A1119" s="20">
        <v>2169901</v>
      </c>
      <c r="B1119" s="21" t="s">
        <v>950</v>
      </c>
      <c r="C1119" s="35"/>
      <c r="D1119" s="17">
        <f t="shared" si="51"/>
        <v>0</v>
      </c>
      <c r="E1119" s="35"/>
      <c r="F1119" s="17">
        <f t="shared" si="52"/>
        <v>0</v>
      </c>
      <c r="G1119" s="35"/>
      <c r="H1119" s="17">
        <f t="shared" si="53"/>
        <v>0</v>
      </c>
      <c r="I1119" s="35"/>
    </row>
    <row r="1120" spans="1:9" ht="20.25" customHeight="1">
      <c r="A1120" s="20">
        <v>2169999</v>
      </c>
      <c r="B1120" s="21" t="s">
        <v>951</v>
      </c>
      <c r="C1120" s="35">
        <v>6984</v>
      </c>
      <c r="D1120" s="17">
        <f t="shared" si="51"/>
        <v>0</v>
      </c>
      <c r="E1120" s="35">
        <v>6984</v>
      </c>
      <c r="F1120" s="17">
        <f t="shared" si="52"/>
        <v>1250</v>
      </c>
      <c r="G1120" s="35">
        <v>8234</v>
      </c>
      <c r="H1120" s="17">
        <f t="shared" si="53"/>
        <v>0</v>
      </c>
      <c r="I1120" s="35">
        <v>8234</v>
      </c>
    </row>
    <row r="1121" spans="1:9" ht="20.25" customHeight="1">
      <c r="A1121" s="23">
        <v>217</v>
      </c>
      <c r="B1121" s="23" t="s">
        <v>41</v>
      </c>
      <c r="C1121" s="34">
        <f>C1122+C1129+C1139+C1145+C1148</f>
        <v>0</v>
      </c>
      <c r="D1121" s="11">
        <f t="shared" si="51"/>
        <v>0</v>
      </c>
      <c r="E1121" s="34">
        <f>E1122+E1129+E1139+E1145+E1148</f>
        <v>0</v>
      </c>
      <c r="F1121" s="11">
        <f t="shared" si="52"/>
        <v>98</v>
      </c>
      <c r="G1121" s="34">
        <f>G1122+G1129+G1139+G1145+G1148</f>
        <v>98</v>
      </c>
      <c r="H1121" s="11">
        <f t="shared" si="53"/>
        <v>0</v>
      </c>
      <c r="I1121" s="34">
        <f>I1122+I1129+I1139+I1145+I1148</f>
        <v>98</v>
      </c>
    </row>
    <row r="1122" spans="1:9" ht="20.25" hidden="1" customHeight="1">
      <c r="A1122" s="20">
        <v>21701</v>
      </c>
      <c r="B1122" s="23" t="s">
        <v>952</v>
      </c>
      <c r="C1122" s="34">
        <f>SUM(C1123:C1128)</f>
        <v>0</v>
      </c>
      <c r="D1122" s="11">
        <f t="shared" si="51"/>
        <v>0</v>
      </c>
      <c r="E1122" s="34">
        <f>SUM(E1123:E1128)</f>
        <v>0</v>
      </c>
      <c r="F1122" s="11">
        <f t="shared" si="52"/>
        <v>0</v>
      </c>
      <c r="G1122" s="34">
        <f>SUM(G1123:G1128)</f>
        <v>0</v>
      </c>
      <c r="H1122" s="11">
        <f t="shared" si="53"/>
        <v>0</v>
      </c>
      <c r="I1122" s="34">
        <f>SUM(I1123:I1128)</f>
        <v>0</v>
      </c>
    </row>
    <row r="1123" spans="1:9" ht="20.25" hidden="1" customHeight="1">
      <c r="A1123" s="20">
        <v>2170101</v>
      </c>
      <c r="B1123" s="21" t="s">
        <v>119</v>
      </c>
      <c r="C1123" s="35"/>
      <c r="D1123" s="17">
        <f t="shared" si="51"/>
        <v>0</v>
      </c>
      <c r="E1123" s="35"/>
      <c r="F1123" s="17">
        <f t="shared" si="52"/>
        <v>0</v>
      </c>
      <c r="G1123" s="35"/>
      <c r="H1123" s="17">
        <f t="shared" si="53"/>
        <v>0</v>
      </c>
      <c r="I1123" s="35"/>
    </row>
    <row r="1124" spans="1:9" ht="20.25" hidden="1" customHeight="1">
      <c r="A1124" s="20">
        <v>2170102</v>
      </c>
      <c r="B1124" s="21" t="s">
        <v>120</v>
      </c>
      <c r="C1124" s="35"/>
      <c r="D1124" s="17">
        <f t="shared" si="51"/>
        <v>0</v>
      </c>
      <c r="E1124" s="35"/>
      <c r="F1124" s="17">
        <f t="shared" si="52"/>
        <v>0</v>
      </c>
      <c r="G1124" s="35"/>
      <c r="H1124" s="17">
        <f t="shared" si="53"/>
        <v>0</v>
      </c>
      <c r="I1124" s="35"/>
    </row>
    <row r="1125" spans="1:9" ht="20.25" hidden="1" customHeight="1">
      <c r="A1125" s="20">
        <v>2170103</v>
      </c>
      <c r="B1125" s="21" t="s">
        <v>121</v>
      </c>
      <c r="C1125" s="35"/>
      <c r="D1125" s="17">
        <f t="shared" si="51"/>
        <v>0</v>
      </c>
      <c r="E1125" s="35"/>
      <c r="F1125" s="17">
        <f t="shared" si="52"/>
        <v>0</v>
      </c>
      <c r="G1125" s="35"/>
      <c r="H1125" s="17">
        <f t="shared" si="53"/>
        <v>0</v>
      </c>
      <c r="I1125" s="35"/>
    </row>
    <row r="1126" spans="1:9" ht="20.25" hidden="1" customHeight="1">
      <c r="A1126" s="20">
        <v>2170104</v>
      </c>
      <c r="B1126" s="21" t="s">
        <v>953</v>
      </c>
      <c r="C1126" s="35"/>
      <c r="D1126" s="17">
        <f t="shared" si="51"/>
        <v>0</v>
      </c>
      <c r="E1126" s="35"/>
      <c r="F1126" s="17">
        <f t="shared" si="52"/>
        <v>0</v>
      </c>
      <c r="G1126" s="35"/>
      <c r="H1126" s="17">
        <f t="shared" si="53"/>
        <v>0</v>
      </c>
      <c r="I1126" s="35"/>
    </row>
    <row r="1127" spans="1:9" ht="20.25" hidden="1" customHeight="1">
      <c r="A1127" s="20">
        <v>2170150</v>
      </c>
      <c r="B1127" s="21" t="s">
        <v>128</v>
      </c>
      <c r="C1127" s="35"/>
      <c r="D1127" s="17">
        <f t="shared" si="51"/>
        <v>0</v>
      </c>
      <c r="E1127" s="35"/>
      <c r="F1127" s="17">
        <f t="shared" si="52"/>
        <v>0</v>
      </c>
      <c r="G1127" s="35"/>
      <c r="H1127" s="17">
        <f t="shared" si="53"/>
        <v>0</v>
      </c>
      <c r="I1127" s="35"/>
    </row>
    <row r="1128" spans="1:9" ht="20.25" hidden="1" customHeight="1">
      <c r="A1128" s="20">
        <v>2170199</v>
      </c>
      <c r="B1128" s="21" t="s">
        <v>954</v>
      </c>
      <c r="C1128" s="35"/>
      <c r="D1128" s="17">
        <f t="shared" si="51"/>
        <v>0</v>
      </c>
      <c r="E1128" s="35"/>
      <c r="F1128" s="17">
        <f t="shared" si="52"/>
        <v>0</v>
      </c>
      <c r="G1128" s="35"/>
      <c r="H1128" s="17">
        <f t="shared" si="53"/>
        <v>0</v>
      </c>
      <c r="I1128" s="35"/>
    </row>
    <row r="1129" spans="1:9" ht="20.25" customHeight="1">
      <c r="A1129" s="20">
        <v>21702</v>
      </c>
      <c r="B1129" s="23" t="s">
        <v>955</v>
      </c>
      <c r="C1129" s="34">
        <f>SUM(C1130:C1138)</f>
        <v>0</v>
      </c>
      <c r="D1129" s="11">
        <f t="shared" si="51"/>
        <v>0</v>
      </c>
      <c r="E1129" s="34">
        <f>SUM(E1130:E1138)</f>
        <v>0</v>
      </c>
      <c r="F1129" s="11">
        <f t="shared" si="52"/>
        <v>50</v>
      </c>
      <c r="G1129" s="34">
        <f>SUM(G1130:G1138)</f>
        <v>50</v>
      </c>
      <c r="H1129" s="11">
        <f t="shared" si="53"/>
        <v>0</v>
      </c>
      <c r="I1129" s="34">
        <f>SUM(I1130:I1138)</f>
        <v>50</v>
      </c>
    </row>
    <row r="1130" spans="1:9" ht="20.25" hidden="1" customHeight="1">
      <c r="A1130" s="20">
        <v>2170201</v>
      </c>
      <c r="B1130" s="21" t="s">
        <v>956</v>
      </c>
      <c r="C1130" s="35"/>
      <c r="D1130" s="17">
        <f t="shared" si="51"/>
        <v>0</v>
      </c>
      <c r="E1130" s="35"/>
      <c r="F1130" s="17">
        <f t="shared" si="52"/>
        <v>0</v>
      </c>
      <c r="G1130" s="35"/>
      <c r="H1130" s="17">
        <f t="shared" si="53"/>
        <v>0</v>
      </c>
      <c r="I1130" s="35"/>
    </row>
    <row r="1131" spans="1:9" ht="20.25" hidden="1" customHeight="1">
      <c r="A1131" s="20">
        <v>2170202</v>
      </c>
      <c r="B1131" s="21" t="s">
        <v>957</v>
      </c>
      <c r="C1131" s="35"/>
      <c r="D1131" s="17">
        <f t="shared" si="51"/>
        <v>0</v>
      </c>
      <c r="E1131" s="35"/>
      <c r="F1131" s="17">
        <f t="shared" si="52"/>
        <v>0</v>
      </c>
      <c r="G1131" s="35"/>
      <c r="H1131" s="17">
        <f t="shared" si="53"/>
        <v>0</v>
      </c>
      <c r="I1131" s="35"/>
    </row>
    <row r="1132" spans="1:9" ht="20.25" hidden="1" customHeight="1">
      <c r="A1132" s="20">
        <v>2170203</v>
      </c>
      <c r="B1132" s="21" t="s">
        <v>958</v>
      </c>
      <c r="C1132" s="35"/>
      <c r="D1132" s="17">
        <f t="shared" si="51"/>
        <v>0</v>
      </c>
      <c r="E1132" s="35"/>
      <c r="F1132" s="17">
        <f t="shared" si="52"/>
        <v>0</v>
      </c>
      <c r="G1132" s="35"/>
      <c r="H1132" s="17">
        <f t="shared" si="53"/>
        <v>0</v>
      </c>
      <c r="I1132" s="35"/>
    </row>
    <row r="1133" spans="1:9" ht="20.25" hidden="1" customHeight="1">
      <c r="A1133" s="20">
        <v>2170204</v>
      </c>
      <c r="B1133" s="21" t="s">
        <v>959</v>
      </c>
      <c r="C1133" s="35"/>
      <c r="D1133" s="17">
        <f t="shared" si="51"/>
        <v>0</v>
      </c>
      <c r="E1133" s="35"/>
      <c r="F1133" s="17">
        <f t="shared" si="52"/>
        <v>0</v>
      </c>
      <c r="G1133" s="35"/>
      <c r="H1133" s="17">
        <f t="shared" si="53"/>
        <v>0</v>
      </c>
      <c r="I1133" s="35"/>
    </row>
    <row r="1134" spans="1:9" ht="20.25" hidden="1" customHeight="1">
      <c r="A1134" s="20">
        <v>2170205</v>
      </c>
      <c r="B1134" s="21" t="s">
        <v>960</v>
      </c>
      <c r="C1134" s="35"/>
      <c r="D1134" s="17">
        <f t="shared" si="51"/>
        <v>0</v>
      </c>
      <c r="E1134" s="35"/>
      <c r="F1134" s="17">
        <f t="shared" si="52"/>
        <v>0</v>
      </c>
      <c r="G1134" s="35"/>
      <c r="H1134" s="17">
        <f t="shared" si="53"/>
        <v>0</v>
      </c>
      <c r="I1134" s="35"/>
    </row>
    <row r="1135" spans="1:9" ht="20.25" hidden="1" customHeight="1">
      <c r="A1135" s="20">
        <v>2170206</v>
      </c>
      <c r="B1135" s="21" t="s">
        <v>961</v>
      </c>
      <c r="C1135" s="35"/>
      <c r="D1135" s="17">
        <f t="shared" si="51"/>
        <v>0</v>
      </c>
      <c r="E1135" s="35"/>
      <c r="F1135" s="17">
        <f t="shared" si="52"/>
        <v>0</v>
      </c>
      <c r="G1135" s="35"/>
      <c r="H1135" s="17">
        <f t="shared" si="53"/>
        <v>0</v>
      </c>
      <c r="I1135" s="35"/>
    </row>
    <row r="1136" spans="1:9" ht="20.25" hidden="1" customHeight="1">
      <c r="A1136" s="20">
        <v>2170207</v>
      </c>
      <c r="B1136" s="21" t="s">
        <v>962</v>
      </c>
      <c r="C1136" s="35"/>
      <c r="D1136" s="17">
        <f t="shared" si="51"/>
        <v>0</v>
      </c>
      <c r="E1136" s="35"/>
      <c r="F1136" s="17">
        <f t="shared" si="52"/>
        <v>0</v>
      </c>
      <c r="G1136" s="35"/>
      <c r="H1136" s="17">
        <f t="shared" si="53"/>
        <v>0</v>
      </c>
      <c r="I1136" s="35"/>
    </row>
    <row r="1137" spans="1:9" ht="20.25" hidden="1" customHeight="1">
      <c r="A1137" s="20">
        <v>2170208</v>
      </c>
      <c r="B1137" s="21" t="s">
        <v>963</v>
      </c>
      <c r="C1137" s="35"/>
      <c r="D1137" s="17">
        <f t="shared" si="51"/>
        <v>0</v>
      </c>
      <c r="E1137" s="35"/>
      <c r="F1137" s="17">
        <f t="shared" si="52"/>
        <v>0</v>
      </c>
      <c r="G1137" s="35"/>
      <c r="H1137" s="17">
        <f t="shared" si="53"/>
        <v>0</v>
      </c>
      <c r="I1137" s="35"/>
    </row>
    <row r="1138" spans="1:9" ht="20.25" customHeight="1">
      <c r="A1138" s="20">
        <v>2170299</v>
      </c>
      <c r="B1138" s="21" t="s">
        <v>964</v>
      </c>
      <c r="C1138" s="35">
        <v>0</v>
      </c>
      <c r="D1138" s="17">
        <f t="shared" si="51"/>
        <v>0</v>
      </c>
      <c r="E1138" s="35">
        <v>0</v>
      </c>
      <c r="F1138" s="17">
        <f t="shared" si="52"/>
        <v>50</v>
      </c>
      <c r="G1138" s="35">
        <v>50</v>
      </c>
      <c r="H1138" s="17">
        <f t="shared" si="53"/>
        <v>0</v>
      </c>
      <c r="I1138" s="35">
        <v>50</v>
      </c>
    </row>
    <row r="1139" spans="1:9" ht="20.25" hidden="1" customHeight="1">
      <c r="A1139" s="20">
        <v>21703</v>
      </c>
      <c r="B1139" s="23" t="s">
        <v>965</v>
      </c>
      <c r="C1139" s="34">
        <f>SUM(C1140:C1144)</f>
        <v>0</v>
      </c>
      <c r="D1139" s="11">
        <f t="shared" si="51"/>
        <v>0</v>
      </c>
      <c r="E1139" s="34">
        <f>SUM(E1140:E1144)</f>
        <v>0</v>
      </c>
      <c r="F1139" s="11">
        <f t="shared" si="52"/>
        <v>0</v>
      </c>
      <c r="G1139" s="34">
        <f>SUM(G1140:G1144)</f>
        <v>0</v>
      </c>
      <c r="H1139" s="11">
        <f t="shared" si="53"/>
        <v>0</v>
      </c>
      <c r="I1139" s="34">
        <f>SUM(I1140:I1144)</f>
        <v>0</v>
      </c>
    </row>
    <row r="1140" spans="1:9" ht="20.25" hidden="1" customHeight="1">
      <c r="A1140" s="20">
        <v>2170301</v>
      </c>
      <c r="B1140" s="21" t="s">
        <v>966</v>
      </c>
      <c r="C1140" s="35"/>
      <c r="D1140" s="17">
        <f t="shared" si="51"/>
        <v>0</v>
      </c>
      <c r="E1140" s="35"/>
      <c r="F1140" s="17">
        <f t="shared" si="52"/>
        <v>0</v>
      </c>
      <c r="G1140" s="35"/>
      <c r="H1140" s="17">
        <f t="shared" si="53"/>
        <v>0</v>
      </c>
      <c r="I1140" s="35"/>
    </row>
    <row r="1141" spans="1:9" ht="20.25" hidden="1" customHeight="1">
      <c r="A1141" s="20">
        <v>2170302</v>
      </c>
      <c r="B1141" s="21" t="s">
        <v>967</v>
      </c>
      <c r="C1141" s="35"/>
      <c r="D1141" s="17">
        <f t="shared" si="51"/>
        <v>0</v>
      </c>
      <c r="E1141" s="35"/>
      <c r="F1141" s="17">
        <f t="shared" si="52"/>
        <v>0</v>
      </c>
      <c r="G1141" s="35"/>
      <c r="H1141" s="17">
        <f t="shared" si="53"/>
        <v>0</v>
      </c>
      <c r="I1141" s="35"/>
    </row>
    <row r="1142" spans="1:9" ht="20.25" hidden="1" customHeight="1">
      <c r="A1142" s="20">
        <v>2170303</v>
      </c>
      <c r="B1142" s="21" t="s">
        <v>968</v>
      </c>
      <c r="C1142" s="35"/>
      <c r="D1142" s="17">
        <f t="shared" si="51"/>
        <v>0</v>
      </c>
      <c r="E1142" s="35"/>
      <c r="F1142" s="17">
        <f t="shared" si="52"/>
        <v>0</v>
      </c>
      <c r="G1142" s="35"/>
      <c r="H1142" s="17">
        <f t="shared" si="53"/>
        <v>0</v>
      </c>
      <c r="I1142" s="35"/>
    </row>
    <row r="1143" spans="1:9" ht="20.25" hidden="1" customHeight="1">
      <c r="A1143" s="20">
        <v>2170304</v>
      </c>
      <c r="B1143" s="21" t="s">
        <v>969</v>
      </c>
      <c r="C1143" s="35"/>
      <c r="D1143" s="17">
        <f t="shared" si="51"/>
        <v>0</v>
      </c>
      <c r="E1143" s="35"/>
      <c r="F1143" s="17">
        <f t="shared" si="52"/>
        <v>0</v>
      </c>
      <c r="G1143" s="35"/>
      <c r="H1143" s="17">
        <f t="shared" si="53"/>
        <v>0</v>
      </c>
      <c r="I1143" s="35"/>
    </row>
    <row r="1144" spans="1:9" ht="20.25" hidden="1" customHeight="1">
      <c r="A1144" s="20">
        <v>2170399</v>
      </c>
      <c r="B1144" s="21" t="s">
        <v>970</v>
      </c>
      <c r="C1144" s="35"/>
      <c r="D1144" s="17">
        <f t="shared" si="51"/>
        <v>0</v>
      </c>
      <c r="E1144" s="35"/>
      <c r="F1144" s="17">
        <f t="shared" si="52"/>
        <v>0</v>
      </c>
      <c r="G1144" s="35"/>
      <c r="H1144" s="17">
        <f t="shared" si="53"/>
        <v>0</v>
      </c>
      <c r="I1144" s="35"/>
    </row>
    <row r="1145" spans="1:9" ht="20.25" hidden="1" customHeight="1">
      <c r="A1145" s="20">
        <v>21704</v>
      </c>
      <c r="B1145" s="23" t="s">
        <v>971</v>
      </c>
      <c r="C1145" s="34">
        <f>C1146+C1147</f>
        <v>0</v>
      </c>
      <c r="D1145" s="11">
        <f t="shared" si="51"/>
        <v>0</v>
      </c>
      <c r="E1145" s="34">
        <f>E1146+E1147</f>
        <v>0</v>
      </c>
      <c r="F1145" s="11">
        <f t="shared" si="52"/>
        <v>0</v>
      </c>
      <c r="G1145" s="34">
        <f>G1146+G1147</f>
        <v>0</v>
      </c>
      <c r="H1145" s="11">
        <f t="shared" si="53"/>
        <v>0</v>
      </c>
      <c r="I1145" s="34">
        <f>I1146+I1147</f>
        <v>0</v>
      </c>
    </row>
    <row r="1146" spans="1:9" ht="20.25" hidden="1" customHeight="1">
      <c r="A1146" s="20">
        <v>2170401</v>
      </c>
      <c r="B1146" s="21" t="s">
        <v>972</v>
      </c>
      <c r="C1146" s="35"/>
      <c r="D1146" s="17">
        <f t="shared" si="51"/>
        <v>0</v>
      </c>
      <c r="E1146" s="35"/>
      <c r="F1146" s="17">
        <f t="shared" si="52"/>
        <v>0</v>
      </c>
      <c r="G1146" s="35"/>
      <c r="H1146" s="17">
        <f t="shared" si="53"/>
        <v>0</v>
      </c>
      <c r="I1146" s="35"/>
    </row>
    <row r="1147" spans="1:9" ht="20.25" hidden="1" customHeight="1">
      <c r="A1147" s="20">
        <v>2170499</v>
      </c>
      <c r="B1147" s="21" t="s">
        <v>973</v>
      </c>
      <c r="C1147" s="35"/>
      <c r="D1147" s="17">
        <f t="shared" si="51"/>
        <v>0</v>
      </c>
      <c r="E1147" s="35"/>
      <c r="F1147" s="17">
        <f t="shared" si="52"/>
        <v>0</v>
      </c>
      <c r="G1147" s="35"/>
      <c r="H1147" s="17">
        <f t="shared" si="53"/>
        <v>0</v>
      </c>
      <c r="I1147" s="35"/>
    </row>
    <row r="1148" spans="1:9" ht="20.25" customHeight="1">
      <c r="A1148" s="23">
        <v>21799</v>
      </c>
      <c r="B1148" s="23" t="s">
        <v>974</v>
      </c>
      <c r="C1148" s="34">
        <f>C1149</f>
        <v>0</v>
      </c>
      <c r="D1148" s="11">
        <f t="shared" si="51"/>
        <v>0</v>
      </c>
      <c r="E1148" s="34">
        <f>E1149</f>
        <v>0</v>
      </c>
      <c r="F1148" s="11">
        <f t="shared" si="52"/>
        <v>48</v>
      </c>
      <c r="G1148" s="34">
        <f>G1149</f>
        <v>48</v>
      </c>
      <c r="H1148" s="11">
        <f t="shared" si="53"/>
        <v>0</v>
      </c>
      <c r="I1148" s="34">
        <f>I1149</f>
        <v>48</v>
      </c>
    </row>
    <row r="1149" spans="1:9" ht="20.25" customHeight="1">
      <c r="A1149" s="20">
        <v>2179999</v>
      </c>
      <c r="B1149" s="21" t="s">
        <v>975</v>
      </c>
      <c r="C1149" s="35">
        <v>0</v>
      </c>
      <c r="D1149" s="17">
        <f t="shared" si="51"/>
        <v>0</v>
      </c>
      <c r="E1149" s="35">
        <v>0</v>
      </c>
      <c r="F1149" s="17">
        <f t="shared" si="52"/>
        <v>48</v>
      </c>
      <c r="G1149" s="35">
        <v>48</v>
      </c>
      <c r="H1149" s="17">
        <f t="shared" si="53"/>
        <v>0</v>
      </c>
      <c r="I1149" s="35">
        <v>48</v>
      </c>
    </row>
    <row r="1150" spans="1:9" ht="20.25" hidden="1" customHeight="1">
      <c r="A1150" s="23">
        <v>219</v>
      </c>
      <c r="B1150" s="23" t="s">
        <v>976</v>
      </c>
      <c r="C1150" s="34">
        <f>SUM(C1151:C1159)</f>
        <v>0</v>
      </c>
      <c r="D1150" s="11">
        <f t="shared" si="51"/>
        <v>0</v>
      </c>
      <c r="E1150" s="34">
        <f>SUM(E1151:E1159)</f>
        <v>0</v>
      </c>
      <c r="F1150" s="11">
        <f t="shared" si="52"/>
        <v>0</v>
      </c>
      <c r="G1150" s="34">
        <f>SUM(G1151:G1159)</f>
        <v>0</v>
      </c>
      <c r="H1150" s="11">
        <f t="shared" si="53"/>
        <v>0</v>
      </c>
      <c r="I1150" s="34">
        <f>SUM(I1151:I1159)</f>
        <v>0</v>
      </c>
    </row>
    <row r="1151" spans="1:9" ht="20.25" hidden="1" customHeight="1">
      <c r="A1151" s="20">
        <v>21901</v>
      </c>
      <c r="B1151" s="23" t="s">
        <v>977</v>
      </c>
      <c r="C1151" s="35"/>
      <c r="D1151" s="17">
        <f t="shared" si="51"/>
        <v>0</v>
      </c>
      <c r="E1151" s="35"/>
      <c r="F1151" s="17">
        <f t="shared" si="52"/>
        <v>0</v>
      </c>
      <c r="G1151" s="35"/>
      <c r="H1151" s="17">
        <f t="shared" si="53"/>
        <v>0</v>
      </c>
      <c r="I1151" s="35"/>
    </row>
    <row r="1152" spans="1:9" ht="20.25" hidden="1" customHeight="1">
      <c r="A1152" s="20">
        <v>21902</v>
      </c>
      <c r="B1152" s="23" t="s">
        <v>978</v>
      </c>
      <c r="C1152" s="35"/>
      <c r="D1152" s="17">
        <f t="shared" si="51"/>
        <v>0</v>
      </c>
      <c r="E1152" s="35"/>
      <c r="F1152" s="17">
        <f t="shared" si="52"/>
        <v>0</v>
      </c>
      <c r="G1152" s="35"/>
      <c r="H1152" s="17">
        <f t="shared" si="53"/>
        <v>0</v>
      </c>
      <c r="I1152" s="35"/>
    </row>
    <row r="1153" spans="1:9" ht="20.25" hidden="1" customHeight="1">
      <c r="A1153" s="20">
        <v>21903</v>
      </c>
      <c r="B1153" s="23" t="s">
        <v>979</v>
      </c>
      <c r="C1153" s="35"/>
      <c r="D1153" s="17">
        <f t="shared" si="51"/>
        <v>0</v>
      </c>
      <c r="E1153" s="35"/>
      <c r="F1153" s="17">
        <f t="shared" si="52"/>
        <v>0</v>
      </c>
      <c r="G1153" s="35"/>
      <c r="H1153" s="17">
        <f t="shared" si="53"/>
        <v>0</v>
      </c>
      <c r="I1153" s="35"/>
    </row>
    <row r="1154" spans="1:9" ht="20.25" hidden="1" customHeight="1">
      <c r="A1154" s="20">
        <v>21904</v>
      </c>
      <c r="B1154" s="23" t="s">
        <v>980</v>
      </c>
      <c r="C1154" s="35"/>
      <c r="D1154" s="17">
        <f t="shared" si="51"/>
        <v>0</v>
      </c>
      <c r="E1154" s="35"/>
      <c r="F1154" s="17">
        <f t="shared" si="52"/>
        <v>0</v>
      </c>
      <c r="G1154" s="35"/>
      <c r="H1154" s="17">
        <f t="shared" si="53"/>
        <v>0</v>
      </c>
      <c r="I1154" s="35"/>
    </row>
    <row r="1155" spans="1:9" ht="20.25" hidden="1" customHeight="1">
      <c r="A1155" s="20">
        <v>21905</v>
      </c>
      <c r="B1155" s="23" t="s">
        <v>981</v>
      </c>
      <c r="C1155" s="35"/>
      <c r="D1155" s="17">
        <f t="shared" si="51"/>
        <v>0</v>
      </c>
      <c r="E1155" s="35"/>
      <c r="F1155" s="17">
        <f t="shared" si="52"/>
        <v>0</v>
      </c>
      <c r="G1155" s="35"/>
      <c r="H1155" s="17">
        <f t="shared" si="53"/>
        <v>0</v>
      </c>
      <c r="I1155" s="35"/>
    </row>
    <row r="1156" spans="1:9" ht="20.25" hidden="1" customHeight="1">
      <c r="A1156" s="20">
        <v>21906</v>
      </c>
      <c r="B1156" s="23" t="s">
        <v>982</v>
      </c>
      <c r="C1156" s="35"/>
      <c r="D1156" s="17">
        <f t="shared" si="51"/>
        <v>0</v>
      </c>
      <c r="E1156" s="35"/>
      <c r="F1156" s="17">
        <f t="shared" si="52"/>
        <v>0</v>
      </c>
      <c r="G1156" s="35"/>
      <c r="H1156" s="17">
        <f t="shared" si="53"/>
        <v>0</v>
      </c>
      <c r="I1156" s="35"/>
    </row>
    <row r="1157" spans="1:9" ht="20.25" hidden="1" customHeight="1">
      <c r="A1157" s="20">
        <v>21907</v>
      </c>
      <c r="B1157" s="23" t="s">
        <v>983</v>
      </c>
      <c r="C1157" s="35"/>
      <c r="D1157" s="17">
        <f t="shared" si="51"/>
        <v>0</v>
      </c>
      <c r="E1157" s="35"/>
      <c r="F1157" s="17">
        <f t="shared" si="52"/>
        <v>0</v>
      </c>
      <c r="G1157" s="35"/>
      <c r="H1157" s="17">
        <f t="shared" si="53"/>
        <v>0</v>
      </c>
      <c r="I1157" s="35"/>
    </row>
    <row r="1158" spans="1:9" ht="20.25" hidden="1" customHeight="1">
      <c r="A1158" s="20">
        <v>21908</v>
      </c>
      <c r="B1158" s="23" t="s">
        <v>984</v>
      </c>
      <c r="C1158" s="35"/>
      <c r="D1158" s="17">
        <f t="shared" si="51"/>
        <v>0</v>
      </c>
      <c r="E1158" s="35"/>
      <c r="F1158" s="17">
        <f t="shared" si="52"/>
        <v>0</v>
      </c>
      <c r="G1158" s="35"/>
      <c r="H1158" s="17">
        <f t="shared" si="53"/>
        <v>0</v>
      </c>
      <c r="I1158" s="35"/>
    </row>
    <row r="1159" spans="1:9" ht="20.25" hidden="1" customHeight="1">
      <c r="A1159" s="20">
        <v>21999</v>
      </c>
      <c r="B1159" s="23" t="s">
        <v>985</v>
      </c>
      <c r="C1159" s="35"/>
      <c r="D1159" s="17">
        <f t="shared" si="51"/>
        <v>0</v>
      </c>
      <c r="E1159" s="35"/>
      <c r="F1159" s="17">
        <f t="shared" si="52"/>
        <v>0</v>
      </c>
      <c r="G1159" s="35"/>
      <c r="H1159" s="17">
        <f t="shared" si="53"/>
        <v>0</v>
      </c>
      <c r="I1159" s="35"/>
    </row>
    <row r="1160" spans="1:9" ht="20.25" customHeight="1">
      <c r="A1160" s="23">
        <v>220</v>
      </c>
      <c r="B1160" s="23" t="s">
        <v>42</v>
      </c>
      <c r="C1160" s="34">
        <f>C1161+C1188+C1203</f>
        <v>3634</v>
      </c>
      <c r="D1160" s="11">
        <f t="shared" ref="D1160:D1223" si="54">E1160-C1160</f>
        <v>0</v>
      </c>
      <c r="E1160" s="34">
        <f>E1161+E1188+E1203</f>
        <v>3634</v>
      </c>
      <c r="F1160" s="11">
        <f t="shared" ref="F1160:F1223" si="55">G1160-E1160</f>
        <v>-29</v>
      </c>
      <c r="G1160" s="34">
        <f>G1161+G1188+G1203</f>
        <v>3605</v>
      </c>
      <c r="H1160" s="11">
        <f t="shared" ref="H1160:H1223" si="56">I1160-G1160</f>
        <v>0</v>
      </c>
      <c r="I1160" s="34">
        <f>I1161+I1188+I1203</f>
        <v>3605</v>
      </c>
    </row>
    <row r="1161" spans="1:9" ht="20.25" customHeight="1">
      <c r="A1161" s="23">
        <v>22001</v>
      </c>
      <c r="B1161" s="23" t="s">
        <v>986</v>
      </c>
      <c r="C1161" s="34">
        <f>SUM(C1162:C1187)</f>
        <v>3292</v>
      </c>
      <c r="D1161" s="11">
        <f t="shared" si="54"/>
        <v>0</v>
      </c>
      <c r="E1161" s="34">
        <f>SUM(E1162:E1187)</f>
        <v>3292</v>
      </c>
      <c r="F1161" s="11">
        <f t="shared" si="55"/>
        <v>29</v>
      </c>
      <c r="G1161" s="34">
        <f>SUM(G1162:G1187)</f>
        <v>3321</v>
      </c>
      <c r="H1161" s="11">
        <f t="shared" si="56"/>
        <v>0</v>
      </c>
      <c r="I1161" s="34">
        <f>SUM(I1162:I1187)</f>
        <v>3321</v>
      </c>
    </row>
    <row r="1162" spans="1:9" ht="20.25" customHeight="1">
      <c r="A1162" s="20">
        <v>2200101</v>
      </c>
      <c r="B1162" s="21" t="s">
        <v>119</v>
      </c>
      <c r="C1162" s="35">
        <v>1976</v>
      </c>
      <c r="D1162" s="17">
        <f t="shared" si="54"/>
        <v>0</v>
      </c>
      <c r="E1162" s="35">
        <v>1976</v>
      </c>
      <c r="F1162" s="17">
        <f t="shared" si="55"/>
        <v>-40</v>
      </c>
      <c r="G1162" s="35">
        <v>1936</v>
      </c>
      <c r="H1162" s="17">
        <f t="shared" si="56"/>
        <v>0</v>
      </c>
      <c r="I1162" s="35">
        <v>1936</v>
      </c>
    </row>
    <row r="1163" spans="1:9" ht="20.25" customHeight="1">
      <c r="A1163" s="20">
        <v>2200102</v>
      </c>
      <c r="B1163" s="21" t="s">
        <v>120</v>
      </c>
      <c r="C1163" s="35">
        <v>271</v>
      </c>
      <c r="D1163" s="17">
        <f t="shared" si="54"/>
        <v>0</v>
      </c>
      <c r="E1163" s="35">
        <v>271</v>
      </c>
      <c r="F1163" s="17">
        <f t="shared" si="55"/>
        <v>15</v>
      </c>
      <c r="G1163" s="35">
        <v>286</v>
      </c>
      <c r="H1163" s="17">
        <f t="shared" si="56"/>
        <v>0</v>
      </c>
      <c r="I1163" s="35">
        <v>286</v>
      </c>
    </row>
    <row r="1164" spans="1:9" ht="20.25" customHeight="1">
      <c r="A1164" s="20">
        <v>2200103</v>
      </c>
      <c r="B1164" s="21" t="s">
        <v>121</v>
      </c>
      <c r="C1164" s="35">
        <v>0</v>
      </c>
      <c r="D1164" s="17">
        <f t="shared" si="54"/>
        <v>0</v>
      </c>
      <c r="E1164" s="35">
        <v>0</v>
      </c>
      <c r="F1164" s="17">
        <f t="shared" si="55"/>
        <v>101</v>
      </c>
      <c r="G1164" s="35">
        <v>101</v>
      </c>
      <c r="H1164" s="17">
        <f t="shared" si="56"/>
        <v>0</v>
      </c>
      <c r="I1164" s="35">
        <v>101</v>
      </c>
    </row>
    <row r="1165" spans="1:9" ht="20.25" hidden="1" customHeight="1">
      <c r="A1165" s="20">
        <v>2200104</v>
      </c>
      <c r="B1165" s="21" t="s">
        <v>987</v>
      </c>
      <c r="C1165" s="35"/>
      <c r="D1165" s="17">
        <f t="shared" si="54"/>
        <v>0</v>
      </c>
      <c r="E1165" s="35"/>
      <c r="F1165" s="17">
        <f t="shared" si="55"/>
        <v>0</v>
      </c>
      <c r="G1165" s="35"/>
      <c r="H1165" s="17">
        <f t="shared" si="56"/>
        <v>0</v>
      </c>
      <c r="I1165" s="35"/>
    </row>
    <row r="1166" spans="1:9" ht="20.25" hidden="1" customHeight="1">
      <c r="A1166" s="20">
        <v>2200106</v>
      </c>
      <c r="B1166" s="21" t="s">
        <v>988</v>
      </c>
      <c r="C1166" s="35"/>
      <c r="D1166" s="17">
        <f t="shared" si="54"/>
        <v>0</v>
      </c>
      <c r="E1166" s="35"/>
      <c r="F1166" s="17">
        <f t="shared" si="55"/>
        <v>0</v>
      </c>
      <c r="G1166" s="35"/>
      <c r="H1166" s="17">
        <f t="shared" si="56"/>
        <v>0</v>
      </c>
      <c r="I1166" s="35"/>
    </row>
    <row r="1167" spans="1:9" ht="20.25" hidden="1" customHeight="1">
      <c r="A1167" s="20">
        <v>2200107</v>
      </c>
      <c r="B1167" s="21" t="s">
        <v>989</v>
      </c>
      <c r="C1167" s="35"/>
      <c r="D1167" s="17">
        <f t="shared" si="54"/>
        <v>0</v>
      </c>
      <c r="E1167" s="35"/>
      <c r="F1167" s="17">
        <f t="shared" si="55"/>
        <v>0</v>
      </c>
      <c r="G1167" s="35"/>
      <c r="H1167" s="17">
        <f t="shared" si="56"/>
        <v>0</v>
      </c>
      <c r="I1167" s="35"/>
    </row>
    <row r="1168" spans="1:9" ht="20.25" hidden="1" customHeight="1">
      <c r="A1168" s="20">
        <v>2200108</v>
      </c>
      <c r="B1168" s="21" t="s">
        <v>990</v>
      </c>
      <c r="C1168" s="35"/>
      <c r="D1168" s="17">
        <f t="shared" si="54"/>
        <v>0</v>
      </c>
      <c r="E1168" s="35"/>
      <c r="F1168" s="17">
        <f t="shared" si="55"/>
        <v>0</v>
      </c>
      <c r="G1168" s="35"/>
      <c r="H1168" s="17">
        <f t="shared" si="56"/>
        <v>0</v>
      </c>
      <c r="I1168" s="35"/>
    </row>
    <row r="1169" spans="1:9" ht="20.25" hidden="1" customHeight="1">
      <c r="A1169" s="20">
        <v>2200109</v>
      </c>
      <c r="B1169" s="21" t="s">
        <v>991</v>
      </c>
      <c r="C1169" s="35"/>
      <c r="D1169" s="17">
        <f t="shared" si="54"/>
        <v>0</v>
      </c>
      <c r="E1169" s="35"/>
      <c r="F1169" s="17">
        <f t="shared" si="55"/>
        <v>0</v>
      </c>
      <c r="G1169" s="35"/>
      <c r="H1169" s="17">
        <f t="shared" si="56"/>
        <v>0</v>
      </c>
      <c r="I1169" s="35"/>
    </row>
    <row r="1170" spans="1:9" ht="20.25" hidden="1" customHeight="1">
      <c r="A1170" s="20">
        <v>2200112</v>
      </c>
      <c r="B1170" s="21" t="s">
        <v>992</v>
      </c>
      <c r="C1170" s="35"/>
      <c r="D1170" s="17">
        <f t="shared" si="54"/>
        <v>0</v>
      </c>
      <c r="E1170" s="35"/>
      <c r="F1170" s="17">
        <f t="shared" si="55"/>
        <v>0</v>
      </c>
      <c r="G1170" s="35"/>
      <c r="H1170" s="17">
        <f t="shared" si="56"/>
        <v>0</v>
      </c>
      <c r="I1170" s="35"/>
    </row>
    <row r="1171" spans="1:9" ht="20.25" hidden="1" customHeight="1">
      <c r="A1171" s="20">
        <v>2200113</v>
      </c>
      <c r="B1171" s="21" t="s">
        <v>993</v>
      </c>
      <c r="C1171" s="35"/>
      <c r="D1171" s="17">
        <f t="shared" si="54"/>
        <v>0</v>
      </c>
      <c r="E1171" s="35"/>
      <c r="F1171" s="17">
        <f t="shared" si="55"/>
        <v>0</v>
      </c>
      <c r="G1171" s="35"/>
      <c r="H1171" s="17">
        <f t="shared" si="56"/>
        <v>0</v>
      </c>
      <c r="I1171" s="35"/>
    </row>
    <row r="1172" spans="1:9" ht="20.25" hidden="1" customHeight="1">
      <c r="A1172" s="20">
        <v>2200114</v>
      </c>
      <c r="B1172" s="21" t="s">
        <v>994</v>
      </c>
      <c r="C1172" s="35"/>
      <c r="D1172" s="17">
        <f t="shared" si="54"/>
        <v>0</v>
      </c>
      <c r="E1172" s="35"/>
      <c r="F1172" s="17">
        <f t="shared" si="55"/>
        <v>0</v>
      </c>
      <c r="G1172" s="35"/>
      <c r="H1172" s="17">
        <f t="shared" si="56"/>
        <v>0</v>
      </c>
      <c r="I1172" s="35"/>
    </row>
    <row r="1173" spans="1:9" ht="20.25" hidden="1" customHeight="1">
      <c r="A1173" s="20">
        <v>2200115</v>
      </c>
      <c r="B1173" s="21" t="s">
        <v>995</v>
      </c>
      <c r="C1173" s="35"/>
      <c r="D1173" s="17">
        <f t="shared" si="54"/>
        <v>0</v>
      </c>
      <c r="E1173" s="35"/>
      <c r="F1173" s="17">
        <f t="shared" si="55"/>
        <v>0</v>
      </c>
      <c r="G1173" s="35"/>
      <c r="H1173" s="17">
        <f t="shared" si="56"/>
        <v>0</v>
      </c>
      <c r="I1173" s="35"/>
    </row>
    <row r="1174" spans="1:9" ht="20.25" hidden="1" customHeight="1">
      <c r="A1174" s="20">
        <v>2200116</v>
      </c>
      <c r="B1174" s="21" t="s">
        <v>996</v>
      </c>
      <c r="C1174" s="35"/>
      <c r="D1174" s="17">
        <f t="shared" si="54"/>
        <v>0</v>
      </c>
      <c r="E1174" s="35"/>
      <c r="F1174" s="17">
        <f t="shared" si="55"/>
        <v>0</v>
      </c>
      <c r="G1174" s="35"/>
      <c r="H1174" s="17">
        <f t="shared" si="56"/>
        <v>0</v>
      </c>
      <c r="I1174" s="35"/>
    </row>
    <row r="1175" spans="1:9" ht="20.25" hidden="1" customHeight="1">
      <c r="A1175" s="20">
        <v>2200119</v>
      </c>
      <c r="B1175" s="21" t="s">
        <v>997</v>
      </c>
      <c r="C1175" s="35"/>
      <c r="D1175" s="17">
        <f t="shared" si="54"/>
        <v>0</v>
      </c>
      <c r="E1175" s="35"/>
      <c r="F1175" s="17">
        <f t="shared" si="55"/>
        <v>0</v>
      </c>
      <c r="G1175" s="35"/>
      <c r="H1175" s="17">
        <f t="shared" si="56"/>
        <v>0</v>
      </c>
      <c r="I1175" s="35"/>
    </row>
    <row r="1176" spans="1:9" ht="20.25" hidden="1" customHeight="1">
      <c r="A1176" s="20">
        <v>2200120</v>
      </c>
      <c r="B1176" s="21" t="s">
        <v>998</v>
      </c>
      <c r="C1176" s="35"/>
      <c r="D1176" s="17">
        <f t="shared" si="54"/>
        <v>0</v>
      </c>
      <c r="E1176" s="35"/>
      <c r="F1176" s="17">
        <f t="shared" si="55"/>
        <v>0</v>
      </c>
      <c r="G1176" s="35"/>
      <c r="H1176" s="17">
        <f t="shared" si="56"/>
        <v>0</v>
      </c>
      <c r="I1176" s="35"/>
    </row>
    <row r="1177" spans="1:9" ht="20.25" hidden="1" customHeight="1">
      <c r="A1177" s="20">
        <v>2200121</v>
      </c>
      <c r="B1177" s="21" t="s">
        <v>999</v>
      </c>
      <c r="C1177" s="35"/>
      <c r="D1177" s="17">
        <f t="shared" si="54"/>
        <v>0</v>
      </c>
      <c r="E1177" s="35"/>
      <c r="F1177" s="17">
        <f t="shared" si="55"/>
        <v>0</v>
      </c>
      <c r="G1177" s="35"/>
      <c r="H1177" s="17">
        <f t="shared" si="56"/>
        <v>0</v>
      </c>
      <c r="I1177" s="35"/>
    </row>
    <row r="1178" spans="1:9" ht="20.25" hidden="1" customHeight="1">
      <c r="A1178" s="20">
        <v>2200122</v>
      </c>
      <c r="B1178" s="21" t="s">
        <v>1000</v>
      </c>
      <c r="C1178" s="35"/>
      <c r="D1178" s="17">
        <f t="shared" si="54"/>
        <v>0</v>
      </c>
      <c r="E1178" s="35"/>
      <c r="F1178" s="17">
        <f t="shared" si="55"/>
        <v>0</v>
      </c>
      <c r="G1178" s="35"/>
      <c r="H1178" s="17">
        <f t="shared" si="56"/>
        <v>0</v>
      </c>
      <c r="I1178" s="35"/>
    </row>
    <row r="1179" spans="1:9" ht="20.25" hidden="1" customHeight="1">
      <c r="A1179" s="20">
        <v>2200123</v>
      </c>
      <c r="B1179" s="21" t="s">
        <v>1001</v>
      </c>
      <c r="C1179" s="35"/>
      <c r="D1179" s="17">
        <f t="shared" si="54"/>
        <v>0</v>
      </c>
      <c r="E1179" s="35"/>
      <c r="F1179" s="17">
        <f t="shared" si="55"/>
        <v>0</v>
      </c>
      <c r="G1179" s="35"/>
      <c r="H1179" s="17">
        <f t="shared" si="56"/>
        <v>0</v>
      </c>
      <c r="I1179" s="35"/>
    </row>
    <row r="1180" spans="1:9" ht="20.25" hidden="1" customHeight="1">
      <c r="A1180" s="20">
        <v>2200124</v>
      </c>
      <c r="B1180" s="21" t="s">
        <v>1002</v>
      </c>
      <c r="C1180" s="35"/>
      <c r="D1180" s="17">
        <f t="shared" si="54"/>
        <v>0</v>
      </c>
      <c r="E1180" s="35"/>
      <c r="F1180" s="17">
        <f t="shared" si="55"/>
        <v>0</v>
      </c>
      <c r="G1180" s="35"/>
      <c r="H1180" s="17">
        <f t="shared" si="56"/>
        <v>0</v>
      </c>
      <c r="I1180" s="35"/>
    </row>
    <row r="1181" spans="1:9" ht="20.25" hidden="1" customHeight="1">
      <c r="A1181" s="20">
        <v>2200125</v>
      </c>
      <c r="B1181" s="21" t="s">
        <v>1003</v>
      </c>
      <c r="C1181" s="35"/>
      <c r="D1181" s="17">
        <f t="shared" si="54"/>
        <v>0</v>
      </c>
      <c r="E1181" s="35"/>
      <c r="F1181" s="17">
        <f t="shared" si="55"/>
        <v>0</v>
      </c>
      <c r="G1181" s="35"/>
      <c r="H1181" s="17">
        <f t="shared" si="56"/>
        <v>0</v>
      </c>
      <c r="I1181" s="35"/>
    </row>
    <row r="1182" spans="1:9" ht="20.25" hidden="1" customHeight="1">
      <c r="A1182" s="20">
        <v>2200126</v>
      </c>
      <c r="B1182" s="21" t="s">
        <v>1004</v>
      </c>
      <c r="C1182" s="35"/>
      <c r="D1182" s="17">
        <f t="shared" si="54"/>
        <v>0</v>
      </c>
      <c r="E1182" s="35"/>
      <c r="F1182" s="17">
        <f t="shared" si="55"/>
        <v>0</v>
      </c>
      <c r="G1182" s="35"/>
      <c r="H1182" s="17">
        <f t="shared" si="56"/>
        <v>0</v>
      </c>
      <c r="I1182" s="35"/>
    </row>
    <row r="1183" spans="1:9" ht="20.25" hidden="1" customHeight="1">
      <c r="A1183" s="20">
        <v>2200127</v>
      </c>
      <c r="B1183" s="21" t="s">
        <v>1005</v>
      </c>
      <c r="C1183" s="35"/>
      <c r="D1183" s="17">
        <f t="shared" si="54"/>
        <v>0</v>
      </c>
      <c r="E1183" s="35"/>
      <c r="F1183" s="17">
        <f t="shared" si="55"/>
        <v>0</v>
      </c>
      <c r="G1183" s="35"/>
      <c r="H1183" s="17">
        <f t="shared" si="56"/>
        <v>0</v>
      </c>
      <c r="I1183" s="35"/>
    </row>
    <row r="1184" spans="1:9" ht="20.25" hidden="1" customHeight="1">
      <c r="A1184" s="20">
        <v>2200128</v>
      </c>
      <c r="B1184" s="21" t="s">
        <v>1006</v>
      </c>
      <c r="C1184" s="35"/>
      <c r="D1184" s="17">
        <f t="shared" si="54"/>
        <v>0</v>
      </c>
      <c r="E1184" s="35"/>
      <c r="F1184" s="17">
        <f t="shared" si="55"/>
        <v>0</v>
      </c>
      <c r="G1184" s="35"/>
      <c r="H1184" s="17">
        <f t="shared" si="56"/>
        <v>0</v>
      </c>
      <c r="I1184" s="35"/>
    </row>
    <row r="1185" spans="1:9" ht="20.25" hidden="1" customHeight="1">
      <c r="A1185" s="20">
        <v>2200129</v>
      </c>
      <c r="B1185" s="21" t="s">
        <v>1007</v>
      </c>
      <c r="C1185" s="35"/>
      <c r="D1185" s="17">
        <f t="shared" si="54"/>
        <v>0</v>
      </c>
      <c r="E1185" s="35"/>
      <c r="F1185" s="17">
        <f t="shared" si="55"/>
        <v>0</v>
      </c>
      <c r="G1185" s="35"/>
      <c r="H1185" s="17">
        <f t="shared" si="56"/>
        <v>0</v>
      </c>
      <c r="I1185" s="35"/>
    </row>
    <row r="1186" spans="1:9" ht="20.25" customHeight="1">
      <c r="A1186" s="20">
        <v>2200150</v>
      </c>
      <c r="B1186" s="21" t="s">
        <v>128</v>
      </c>
      <c r="C1186" s="35">
        <v>1045</v>
      </c>
      <c r="D1186" s="17">
        <f t="shared" si="54"/>
        <v>0</v>
      </c>
      <c r="E1186" s="35">
        <v>1045</v>
      </c>
      <c r="F1186" s="17">
        <f t="shared" si="55"/>
        <v>-143</v>
      </c>
      <c r="G1186" s="35">
        <v>902</v>
      </c>
      <c r="H1186" s="17">
        <f t="shared" si="56"/>
        <v>0</v>
      </c>
      <c r="I1186" s="35">
        <v>902</v>
      </c>
    </row>
    <row r="1187" spans="1:9" ht="20.25" customHeight="1">
      <c r="A1187" s="20">
        <v>2200199</v>
      </c>
      <c r="B1187" s="21" t="s">
        <v>1008</v>
      </c>
      <c r="C1187" s="35">
        <v>0</v>
      </c>
      <c r="D1187" s="17">
        <f t="shared" si="54"/>
        <v>0</v>
      </c>
      <c r="E1187" s="35">
        <v>0</v>
      </c>
      <c r="F1187" s="17">
        <f t="shared" si="55"/>
        <v>96</v>
      </c>
      <c r="G1187" s="35">
        <v>96</v>
      </c>
      <c r="H1187" s="17">
        <f t="shared" si="56"/>
        <v>0</v>
      </c>
      <c r="I1187" s="35">
        <v>96</v>
      </c>
    </row>
    <row r="1188" spans="1:9" ht="20.25" customHeight="1">
      <c r="A1188" s="23">
        <v>22005</v>
      </c>
      <c r="B1188" s="23" t="s">
        <v>1009</v>
      </c>
      <c r="C1188" s="34">
        <f>SUM(C1189:C1202)</f>
        <v>342</v>
      </c>
      <c r="D1188" s="11">
        <f t="shared" si="54"/>
        <v>0</v>
      </c>
      <c r="E1188" s="34">
        <f>SUM(E1189:E1202)</f>
        <v>342</v>
      </c>
      <c r="F1188" s="11">
        <f t="shared" si="55"/>
        <v>-58</v>
      </c>
      <c r="G1188" s="34">
        <f>SUM(G1189:G1202)</f>
        <v>284</v>
      </c>
      <c r="H1188" s="11">
        <f t="shared" si="56"/>
        <v>0</v>
      </c>
      <c r="I1188" s="34">
        <f>SUM(I1189:I1202)</f>
        <v>284</v>
      </c>
    </row>
    <row r="1189" spans="1:9" ht="20.25" hidden="1" customHeight="1">
      <c r="A1189" s="20">
        <v>2200501</v>
      </c>
      <c r="B1189" s="21" t="s">
        <v>119</v>
      </c>
      <c r="C1189" s="35"/>
      <c r="D1189" s="17">
        <f t="shared" si="54"/>
        <v>0</v>
      </c>
      <c r="E1189" s="35"/>
      <c r="F1189" s="17">
        <f t="shared" si="55"/>
        <v>0</v>
      </c>
      <c r="G1189" s="35"/>
      <c r="H1189" s="17">
        <f t="shared" si="56"/>
        <v>0</v>
      </c>
      <c r="I1189" s="35"/>
    </row>
    <row r="1190" spans="1:9" ht="20.25" hidden="1" customHeight="1">
      <c r="A1190" s="20">
        <v>2200502</v>
      </c>
      <c r="B1190" s="21" t="s">
        <v>120</v>
      </c>
      <c r="C1190" s="35"/>
      <c r="D1190" s="17">
        <f t="shared" si="54"/>
        <v>0</v>
      </c>
      <c r="E1190" s="35"/>
      <c r="F1190" s="17">
        <f t="shared" si="55"/>
        <v>0</v>
      </c>
      <c r="G1190" s="35"/>
      <c r="H1190" s="17">
        <f t="shared" si="56"/>
        <v>0</v>
      </c>
      <c r="I1190" s="35"/>
    </row>
    <row r="1191" spans="1:9" ht="20.25" hidden="1" customHeight="1">
      <c r="A1191" s="20">
        <v>2200503</v>
      </c>
      <c r="B1191" s="21" t="s">
        <v>121</v>
      </c>
      <c r="C1191" s="35"/>
      <c r="D1191" s="17">
        <f t="shared" si="54"/>
        <v>0</v>
      </c>
      <c r="E1191" s="35"/>
      <c r="F1191" s="17">
        <f t="shared" si="55"/>
        <v>0</v>
      </c>
      <c r="G1191" s="35"/>
      <c r="H1191" s="17">
        <f t="shared" si="56"/>
        <v>0</v>
      </c>
      <c r="I1191" s="35"/>
    </row>
    <row r="1192" spans="1:9" ht="20.25" customHeight="1">
      <c r="A1192" s="20">
        <v>2200504</v>
      </c>
      <c r="B1192" s="21" t="s">
        <v>1010</v>
      </c>
      <c r="C1192" s="35">
        <v>235</v>
      </c>
      <c r="D1192" s="17">
        <f t="shared" si="54"/>
        <v>0</v>
      </c>
      <c r="E1192" s="35">
        <v>235</v>
      </c>
      <c r="F1192" s="17">
        <f t="shared" si="55"/>
        <v>-11</v>
      </c>
      <c r="G1192" s="35">
        <v>224</v>
      </c>
      <c r="H1192" s="17">
        <f t="shared" si="56"/>
        <v>0</v>
      </c>
      <c r="I1192" s="35">
        <v>224</v>
      </c>
    </row>
    <row r="1193" spans="1:9" ht="20.25" hidden="1" customHeight="1">
      <c r="A1193" s="20">
        <v>2200506</v>
      </c>
      <c r="B1193" s="21" t="s">
        <v>1011</v>
      </c>
      <c r="C1193" s="35"/>
      <c r="D1193" s="17">
        <f t="shared" si="54"/>
        <v>0</v>
      </c>
      <c r="E1193" s="35"/>
      <c r="F1193" s="17">
        <f t="shared" si="55"/>
        <v>0</v>
      </c>
      <c r="G1193" s="35"/>
      <c r="H1193" s="17">
        <f t="shared" si="56"/>
        <v>0</v>
      </c>
      <c r="I1193" s="35"/>
    </row>
    <row r="1194" spans="1:9" ht="20.25" hidden="1" customHeight="1">
      <c r="A1194" s="20">
        <v>2200507</v>
      </c>
      <c r="B1194" s="21" t="s">
        <v>1012</v>
      </c>
      <c r="C1194" s="35"/>
      <c r="D1194" s="17">
        <f t="shared" si="54"/>
        <v>0</v>
      </c>
      <c r="E1194" s="35"/>
      <c r="F1194" s="17">
        <f t="shared" si="55"/>
        <v>0</v>
      </c>
      <c r="G1194" s="35"/>
      <c r="H1194" s="17">
        <f t="shared" si="56"/>
        <v>0</v>
      </c>
      <c r="I1194" s="35"/>
    </row>
    <row r="1195" spans="1:9" ht="20.25" hidden="1" customHeight="1">
      <c r="A1195" s="20">
        <v>2200508</v>
      </c>
      <c r="B1195" s="21" t="s">
        <v>1013</v>
      </c>
      <c r="C1195" s="35"/>
      <c r="D1195" s="17">
        <f t="shared" si="54"/>
        <v>0</v>
      </c>
      <c r="E1195" s="35"/>
      <c r="F1195" s="17">
        <f t="shared" si="55"/>
        <v>0</v>
      </c>
      <c r="G1195" s="35"/>
      <c r="H1195" s="17">
        <f t="shared" si="56"/>
        <v>0</v>
      </c>
      <c r="I1195" s="35"/>
    </row>
    <row r="1196" spans="1:9" ht="20.25" hidden="1" customHeight="1">
      <c r="A1196" s="20">
        <v>2200509</v>
      </c>
      <c r="B1196" s="21" t="s">
        <v>1014</v>
      </c>
      <c r="C1196" s="35"/>
      <c r="D1196" s="17">
        <f t="shared" si="54"/>
        <v>0</v>
      </c>
      <c r="E1196" s="35"/>
      <c r="F1196" s="17">
        <f t="shared" si="55"/>
        <v>0</v>
      </c>
      <c r="G1196" s="35"/>
      <c r="H1196" s="17">
        <f t="shared" si="56"/>
        <v>0</v>
      </c>
      <c r="I1196" s="35"/>
    </row>
    <row r="1197" spans="1:9" ht="20.25" customHeight="1">
      <c r="A1197" s="20">
        <v>2200510</v>
      </c>
      <c r="B1197" s="21" t="s">
        <v>1015</v>
      </c>
      <c r="C1197" s="35">
        <v>107</v>
      </c>
      <c r="D1197" s="17">
        <f t="shared" si="54"/>
        <v>0</v>
      </c>
      <c r="E1197" s="35">
        <v>107</v>
      </c>
      <c r="F1197" s="17">
        <f t="shared" si="55"/>
        <v>-47</v>
      </c>
      <c r="G1197" s="35">
        <v>60</v>
      </c>
      <c r="H1197" s="17">
        <f t="shared" si="56"/>
        <v>0</v>
      </c>
      <c r="I1197" s="35">
        <v>60</v>
      </c>
    </row>
    <row r="1198" spans="1:9" ht="20.25" hidden="1" customHeight="1">
      <c r="A1198" s="20">
        <v>2200511</v>
      </c>
      <c r="B1198" s="21" t="s">
        <v>1016</v>
      </c>
      <c r="C1198" s="35"/>
      <c r="D1198" s="17">
        <f t="shared" si="54"/>
        <v>0</v>
      </c>
      <c r="E1198" s="35"/>
      <c r="F1198" s="17">
        <f t="shared" si="55"/>
        <v>0</v>
      </c>
      <c r="G1198" s="35"/>
      <c r="H1198" s="17">
        <f t="shared" si="56"/>
        <v>0</v>
      </c>
      <c r="I1198" s="35"/>
    </row>
    <row r="1199" spans="1:9" ht="20.25" hidden="1" customHeight="1">
      <c r="A1199" s="20">
        <v>2200512</v>
      </c>
      <c r="B1199" s="21" t="s">
        <v>1017</v>
      </c>
      <c r="C1199" s="35"/>
      <c r="D1199" s="17">
        <f t="shared" si="54"/>
        <v>0</v>
      </c>
      <c r="E1199" s="35"/>
      <c r="F1199" s="17">
        <f t="shared" si="55"/>
        <v>0</v>
      </c>
      <c r="G1199" s="35"/>
      <c r="H1199" s="17">
        <f t="shared" si="56"/>
        <v>0</v>
      </c>
      <c r="I1199" s="35"/>
    </row>
    <row r="1200" spans="1:9" ht="20.25" hidden="1" customHeight="1">
      <c r="A1200" s="20">
        <v>2200513</v>
      </c>
      <c r="B1200" s="21" t="s">
        <v>1018</v>
      </c>
      <c r="C1200" s="35"/>
      <c r="D1200" s="17">
        <f t="shared" si="54"/>
        <v>0</v>
      </c>
      <c r="E1200" s="35"/>
      <c r="F1200" s="17">
        <f t="shared" si="55"/>
        <v>0</v>
      </c>
      <c r="G1200" s="35"/>
      <c r="H1200" s="17">
        <f t="shared" si="56"/>
        <v>0</v>
      </c>
      <c r="I1200" s="35"/>
    </row>
    <row r="1201" spans="1:9" ht="20.25" hidden="1" customHeight="1">
      <c r="A1201" s="20">
        <v>2200514</v>
      </c>
      <c r="B1201" s="21" t="s">
        <v>1019</v>
      </c>
      <c r="C1201" s="35"/>
      <c r="D1201" s="17">
        <f t="shared" si="54"/>
        <v>0</v>
      </c>
      <c r="E1201" s="35"/>
      <c r="F1201" s="17">
        <f t="shared" si="55"/>
        <v>0</v>
      </c>
      <c r="G1201" s="35"/>
      <c r="H1201" s="17">
        <f t="shared" si="56"/>
        <v>0</v>
      </c>
      <c r="I1201" s="35"/>
    </row>
    <row r="1202" spans="1:9" ht="20.25" hidden="1" customHeight="1">
      <c r="A1202" s="20">
        <v>2200599</v>
      </c>
      <c r="B1202" s="21" t="s">
        <v>1020</v>
      </c>
      <c r="C1202" s="35"/>
      <c r="D1202" s="17">
        <f t="shared" si="54"/>
        <v>0</v>
      </c>
      <c r="E1202" s="35"/>
      <c r="F1202" s="17">
        <f t="shared" si="55"/>
        <v>0</v>
      </c>
      <c r="G1202" s="35"/>
      <c r="H1202" s="17">
        <f t="shared" si="56"/>
        <v>0</v>
      </c>
      <c r="I1202" s="35"/>
    </row>
    <row r="1203" spans="1:9" ht="20.25" hidden="1" customHeight="1">
      <c r="A1203" s="23">
        <v>22099</v>
      </c>
      <c r="B1203" s="23" t="s">
        <v>1021</v>
      </c>
      <c r="C1203" s="34">
        <f>C1204</f>
        <v>0</v>
      </c>
      <c r="D1203" s="11">
        <f t="shared" si="54"/>
        <v>0</v>
      </c>
      <c r="E1203" s="34">
        <f>E1204</f>
        <v>0</v>
      </c>
      <c r="F1203" s="11">
        <f t="shared" si="55"/>
        <v>0</v>
      </c>
      <c r="G1203" s="34">
        <f>G1204</f>
        <v>0</v>
      </c>
      <c r="H1203" s="11">
        <f t="shared" si="56"/>
        <v>0</v>
      </c>
      <c r="I1203" s="34">
        <f>I1204</f>
        <v>0</v>
      </c>
    </row>
    <row r="1204" spans="1:9" s="26" customFormat="1" ht="20.25" hidden="1" customHeight="1">
      <c r="A1204" s="36">
        <v>2209999</v>
      </c>
      <c r="B1204" s="37" t="s">
        <v>1022</v>
      </c>
      <c r="C1204" s="35"/>
      <c r="D1204" s="17">
        <f t="shared" si="54"/>
        <v>0</v>
      </c>
      <c r="E1204" s="35"/>
      <c r="F1204" s="17">
        <f t="shared" si="55"/>
        <v>0</v>
      </c>
      <c r="G1204" s="35"/>
      <c r="H1204" s="17">
        <f t="shared" si="56"/>
        <v>0</v>
      </c>
      <c r="I1204" s="35"/>
    </row>
    <row r="1205" spans="1:9" ht="20.25" customHeight="1">
      <c r="A1205" s="23">
        <v>221</v>
      </c>
      <c r="B1205" s="23" t="s">
        <v>43</v>
      </c>
      <c r="C1205" s="34">
        <f>C1206+C1217+C1223</f>
        <v>6681</v>
      </c>
      <c r="D1205" s="11">
        <f t="shared" si="54"/>
        <v>0</v>
      </c>
      <c r="E1205" s="34">
        <f>E1206+E1217+E1223</f>
        <v>6681</v>
      </c>
      <c r="F1205" s="11">
        <f t="shared" si="55"/>
        <v>579</v>
      </c>
      <c r="G1205" s="34">
        <f>G1206+G1217+G1223</f>
        <v>7260</v>
      </c>
      <c r="H1205" s="11">
        <f t="shared" si="56"/>
        <v>0</v>
      </c>
      <c r="I1205" s="34">
        <f>I1206+I1217+I1223</f>
        <v>7260</v>
      </c>
    </row>
    <row r="1206" spans="1:9" ht="20.25" customHeight="1">
      <c r="A1206" s="23">
        <v>22101</v>
      </c>
      <c r="B1206" s="23" t="s">
        <v>1023</v>
      </c>
      <c r="C1206" s="34">
        <f>SUM(C1207:C1216)</f>
        <v>323</v>
      </c>
      <c r="D1206" s="11">
        <f t="shared" si="54"/>
        <v>0</v>
      </c>
      <c r="E1206" s="34">
        <f>SUM(E1207:E1216)</f>
        <v>323</v>
      </c>
      <c r="F1206" s="11">
        <f t="shared" si="55"/>
        <v>1414</v>
      </c>
      <c r="G1206" s="34">
        <f>SUM(G1207:G1216)</f>
        <v>1737</v>
      </c>
      <c r="H1206" s="11">
        <f t="shared" si="56"/>
        <v>0</v>
      </c>
      <c r="I1206" s="34">
        <f>SUM(I1207:I1216)</f>
        <v>1737</v>
      </c>
    </row>
    <row r="1207" spans="1:9" ht="20.25" hidden="1" customHeight="1">
      <c r="A1207" s="20">
        <v>2210101</v>
      </c>
      <c r="B1207" s="21" t="s">
        <v>1024</v>
      </c>
      <c r="C1207" s="35"/>
      <c r="D1207" s="17">
        <f t="shared" si="54"/>
        <v>0</v>
      </c>
      <c r="E1207" s="35"/>
      <c r="F1207" s="17">
        <f t="shared" si="55"/>
        <v>0</v>
      </c>
      <c r="G1207" s="35"/>
      <c r="H1207" s="17">
        <f t="shared" si="56"/>
        <v>0</v>
      </c>
      <c r="I1207" s="35"/>
    </row>
    <row r="1208" spans="1:9" ht="20.25" hidden="1" customHeight="1">
      <c r="A1208" s="20">
        <v>2210102</v>
      </c>
      <c r="B1208" s="21" t="s">
        <v>1025</v>
      </c>
      <c r="C1208" s="35"/>
      <c r="D1208" s="17">
        <f t="shared" si="54"/>
        <v>0</v>
      </c>
      <c r="E1208" s="35"/>
      <c r="F1208" s="17">
        <f t="shared" si="55"/>
        <v>0</v>
      </c>
      <c r="G1208" s="35"/>
      <c r="H1208" s="17">
        <f t="shared" si="56"/>
        <v>0</v>
      </c>
      <c r="I1208" s="35"/>
    </row>
    <row r="1209" spans="1:9" ht="20.25" customHeight="1">
      <c r="A1209" s="20">
        <v>2210103</v>
      </c>
      <c r="B1209" s="21" t="s">
        <v>1026</v>
      </c>
      <c r="C1209" s="35">
        <v>12</v>
      </c>
      <c r="D1209" s="17">
        <f t="shared" si="54"/>
        <v>0</v>
      </c>
      <c r="E1209" s="35">
        <v>12</v>
      </c>
      <c r="F1209" s="17">
        <f t="shared" si="55"/>
        <v>0</v>
      </c>
      <c r="G1209" s="35">
        <v>12</v>
      </c>
      <c r="H1209" s="17">
        <f t="shared" si="56"/>
        <v>0</v>
      </c>
      <c r="I1209" s="35">
        <v>12</v>
      </c>
    </row>
    <row r="1210" spans="1:9" ht="20.25" hidden="1" customHeight="1">
      <c r="A1210" s="20">
        <v>2210104</v>
      </c>
      <c r="B1210" s="21" t="s">
        <v>1027</v>
      </c>
      <c r="C1210" s="35">
        <v>0</v>
      </c>
      <c r="D1210" s="17">
        <f t="shared" si="54"/>
        <v>0</v>
      </c>
      <c r="E1210" s="35">
        <v>0</v>
      </c>
      <c r="F1210" s="17">
        <f t="shared" si="55"/>
        <v>0</v>
      </c>
      <c r="G1210" s="35"/>
      <c r="H1210" s="17">
        <f t="shared" si="56"/>
        <v>0</v>
      </c>
      <c r="I1210" s="35"/>
    </row>
    <row r="1211" spans="1:9" ht="20.25" hidden="1" customHeight="1">
      <c r="A1211" s="20">
        <v>2210105</v>
      </c>
      <c r="B1211" s="21" t="s">
        <v>1028</v>
      </c>
      <c r="C1211" s="35">
        <v>0</v>
      </c>
      <c r="D1211" s="17">
        <f t="shared" si="54"/>
        <v>0</v>
      </c>
      <c r="E1211" s="35">
        <v>0</v>
      </c>
      <c r="F1211" s="17">
        <f t="shared" si="55"/>
        <v>0</v>
      </c>
      <c r="G1211" s="35"/>
      <c r="H1211" s="17">
        <f t="shared" si="56"/>
        <v>0</v>
      </c>
      <c r="I1211" s="35"/>
    </row>
    <row r="1212" spans="1:9" ht="20.25" customHeight="1">
      <c r="A1212" s="20">
        <v>2210106</v>
      </c>
      <c r="B1212" s="21" t="s">
        <v>1029</v>
      </c>
      <c r="C1212" s="35">
        <v>311</v>
      </c>
      <c r="D1212" s="17">
        <f t="shared" si="54"/>
        <v>0</v>
      </c>
      <c r="E1212" s="35">
        <v>311</v>
      </c>
      <c r="F1212" s="17">
        <f t="shared" si="55"/>
        <v>0</v>
      </c>
      <c r="G1212" s="35">
        <v>311</v>
      </c>
      <c r="H1212" s="17">
        <f t="shared" si="56"/>
        <v>0</v>
      </c>
      <c r="I1212" s="35">
        <v>311</v>
      </c>
    </row>
    <row r="1213" spans="1:9" ht="20.25" hidden="1" customHeight="1">
      <c r="A1213" s="20">
        <v>2210107</v>
      </c>
      <c r="B1213" s="21" t="s">
        <v>1030</v>
      </c>
      <c r="C1213" s="35"/>
      <c r="D1213" s="17">
        <f t="shared" si="54"/>
        <v>0</v>
      </c>
      <c r="E1213" s="35"/>
      <c r="F1213" s="17">
        <f t="shared" si="55"/>
        <v>0</v>
      </c>
      <c r="G1213" s="35"/>
      <c r="H1213" s="17">
        <f t="shared" si="56"/>
        <v>0</v>
      </c>
      <c r="I1213" s="35"/>
    </row>
    <row r="1214" spans="1:9" ht="20.25" customHeight="1">
      <c r="A1214" s="20">
        <v>2210108</v>
      </c>
      <c r="B1214" s="21" t="s">
        <v>1031</v>
      </c>
      <c r="C1214" s="35">
        <v>0</v>
      </c>
      <c r="D1214" s="17">
        <f t="shared" si="54"/>
        <v>0</v>
      </c>
      <c r="E1214" s="35">
        <v>0</v>
      </c>
      <c r="F1214" s="17">
        <f t="shared" si="55"/>
        <v>805</v>
      </c>
      <c r="G1214" s="35">
        <v>805</v>
      </c>
      <c r="H1214" s="17">
        <f t="shared" si="56"/>
        <v>0</v>
      </c>
      <c r="I1214" s="35">
        <v>805</v>
      </c>
    </row>
    <row r="1215" spans="1:9" ht="20.25" hidden="1" customHeight="1">
      <c r="A1215" s="20">
        <v>2210109</v>
      </c>
      <c r="B1215" s="21" t="s">
        <v>1032</v>
      </c>
      <c r="C1215" s="35"/>
      <c r="D1215" s="17">
        <f t="shared" si="54"/>
        <v>0</v>
      </c>
      <c r="E1215" s="35"/>
      <c r="F1215" s="17">
        <f t="shared" si="55"/>
        <v>0</v>
      </c>
      <c r="G1215" s="35"/>
      <c r="H1215" s="17">
        <f t="shared" si="56"/>
        <v>0</v>
      </c>
      <c r="I1215" s="35"/>
    </row>
    <row r="1216" spans="1:9" ht="20.25" customHeight="1">
      <c r="A1216" s="20">
        <v>2210199</v>
      </c>
      <c r="B1216" s="21" t="s">
        <v>1033</v>
      </c>
      <c r="C1216" s="35">
        <v>0</v>
      </c>
      <c r="D1216" s="17">
        <f t="shared" si="54"/>
        <v>0</v>
      </c>
      <c r="E1216" s="35">
        <v>0</v>
      </c>
      <c r="F1216" s="17">
        <f t="shared" si="55"/>
        <v>609</v>
      </c>
      <c r="G1216" s="35">
        <v>609</v>
      </c>
      <c r="H1216" s="17">
        <f t="shared" si="56"/>
        <v>0</v>
      </c>
      <c r="I1216" s="35">
        <v>609</v>
      </c>
    </row>
    <row r="1217" spans="1:9" ht="20.25" customHeight="1">
      <c r="A1217" s="23">
        <v>22102</v>
      </c>
      <c r="B1217" s="23" t="s">
        <v>1034</v>
      </c>
      <c r="C1217" s="34">
        <f>C1218+C1221+C1222</f>
        <v>6358</v>
      </c>
      <c r="D1217" s="11">
        <f t="shared" si="54"/>
        <v>0</v>
      </c>
      <c r="E1217" s="34">
        <f>E1218+E1221+E1222</f>
        <v>6358</v>
      </c>
      <c r="F1217" s="11">
        <f t="shared" si="55"/>
        <v>-848</v>
      </c>
      <c r="G1217" s="34">
        <f>G1218+G1221+G1222</f>
        <v>5510</v>
      </c>
      <c r="H1217" s="11">
        <f t="shared" si="56"/>
        <v>0</v>
      </c>
      <c r="I1217" s="34">
        <f>I1218+I1221+I1222</f>
        <v>5510</v>
      </c>
    </row>
    <row r="1218" spans="1:9" ht="20.25" customHeight="1">
      <c r="A1218" s="20">
        <v>2210201</v>
      </c>
      <c r="B1218" s="21" t="s">
        <v>1035</v>
      </c>
      <c r="C1218" s="35">
        <v>6358</v>
      </c>
      <c r="D1218" s="17">
        <f t="shared" si="54"/>
        <v>0</v>
      </c>
      <c r="E1218" s="35">
        <v>6358</v>
      </c>
      <c r="F1218" s="17">
        <f t="shared" si="55"/>
        <v>-848</v>
      </c>
      <c r="G1218" s="35">
        <v>5510</v>
      </c>
      <c r="H1218" s="17">
        <f t="shared" si="56"/>
        <v>0</v>
      </c>
      <c r="I1218" s="35">
        <v>5510</v>
      </c>
    </row>
    <row r="1219" spans="1:9" ht="20.25" hidden="1" customHeight="1">
      <c r="A1219" s="20">
        <v>221020101</v>
      </c>
      <c r="B1219" s="21" t="s">
        <v>1036</v>
      </c>
      <c r="C1219" s="35"/>
      <c r="D1219" s="17">
        <f t="shared" si="54"/>
        <v>0</v>
      </c>
      <c r="E1219" s="35"/>
      <c r="F1219" s="17">
        <f t="shared" si="55"/>
        <v>0</v>
      </c>
      <c r="G1219" s="35"/>
      <c r="H1219" s="17">
        <f t="shared" si="56"/>
        <v>0</v>
      </c>
      <c r="I1219" s="35"/>
    </row>
    <row r="1220" spans="1:9" ht="20.25" hidden="1" customHeight="1">
      <c r="A1220" s="20">
        <v>221020102</v>
      </c>
      <c r="B1220" s="21" t="s">
        <v>1037</v>
      </c>
      <c r="C1220" s="35"/>
      <c r="D1220" s="17">
        <f t="shared" si="54"/>
        <v>0</v>
      </c>
      <c r="E1220" s="35"/>
      <c r="F1220" s="17">
        <f t="shared" si="55"/>
        <v>0</v>
      </c>
      <c r="G1220" s="35"/>
      <c r="H1220" s="17">
        <f t="shared" si="56"/>
        <v>0</v>
      </c>
      <c r="I1220" s="35"/>
    </row>
    <row r="1221" spans="1:9" ht="20.25" hidden="1" customHeight="1">
      <c r="A1221" s="20">
        <v>2210202</v>
      </c>
      <c r="B1221" s="21" t="s">
        <v>1038</v>
      </c>
      <c r="C1221" s="35"/>
      <c r="D1221" s="17">
        <f t="shared" si="54"/>
        <v>0</v>
      </c>
      <c r="E1221" s="35"/>
      <c r="F1221" s="17">
        <f t="shared" si="55"/>
        <v>0</v>
      </c>
      <c r="G1221" s="35"/>
      <c r="H1221" s="17">
        <f t="shared" si="56"/>
        <v>0</v>
      </c>
      <c r="I1221" s="35"/>
    </row>
    <row r="1222" spans="1:9" ht="20.25" hidden="1" customHeight="1">
      <c r="A1222" s="20">
        <v>2210203</v>
      </c>
      <c r="B1222" s="21" t="s">
        <v>1039</v>
      </c>
      <c r="C1222" s="35"/>
      <c r="D1222" s="17">
        <f t="shared" si="54"/>
        <v>0</v>
      </c>
      <c r="E1222" s="35"/>
      <c r="F1222" s="17">
        <f t="shared" si="55"/>
        <v>0</v>
      </c>
      <c r="G1222" s="35"/>
      <c r="H1222" s="17">
        <f t="shared" si="56"/>
        <v>0</v>
      </c>
      <c r="I1222" s="35"/>
    </row>
    <row r="1223" spans="1:9" ht="20.25" customHeight="1">
      <c r="A1223" s="23">
        <v>22103</v>
      </c>
      <c r="B1223" s="23" t="s">
        <v>1040</v>
      </c>
      <c r="C1223" s="34">
        <f>SUM(C1224:C1226)</f>
        <v>0</v>
      </c>
      <c r="D1223" s="11">
        <f t="shared" si="54"/>
        <v>0</v>
      </c>
      <c r="E1223" s="34">
        <f>SUM(E1224:E1226)</f>
        <v>0</v>
      </c>
      <c r="F1223" s="11">
        <f t="shared" si="55"/>
        <v>13</v>
      </c>
      <c r="G1223" s="34">
        <f>SUM(G1224:G1226)</f>
        <v>13</v>
      </c>
      <c r="H1223" s="11">
        <f t="shared" si="56"/>
        <v>0</v>
      </c>
      <c r="I1223" s="34">
        <f>SUM(I1224:I1226)</f>
        <v>13</v>
      </c>
    </row>
    <row r="1224" spans="1:9" ht="20.25" hidden="1" customHeight="1">
      <c r="A1224" s="20">
        <v>2210301</v>
      </c>
      <c r="B1224" s="21" t="s">
        <v>1041</v>
      </c>
      <c r="C1224" s="35"/>
      <c r="D1224" s="17">
        <f t="shared" ref="D1224:D1287" si="57">E1224-C1224</f>
        <v>0</v>
      </c>
      <c r="E1224" s="35"/>
      <c r="F1224" s="17">
        <f t="shared" ref="F1224:F1287" si="58">G1224-E1224</f>
        <v>0</v>
      </c>
      <c r="G1224" s="35"/>
      <c r="H1224" s="17">
        <f t="shared" ref="H1224:H1287" si="59">I1224-G1224</f>
        <v>0</v>
      </c>
      <c r="I1224" s="35"/>
    </row>
    <row r="1225" spans="1:9" ht="20.25" customHeight="1">
      <c r="A1225" s="20">
        <v>2210302</v>
      </c>
      <c r="B1225" s="21" t="s">
        <v>1042</v>
      </c>
      <c r="C1225" s="35">
        <v>0</v>
      </c>
      <c r="D1225" s="17">
        <f t="shared" si="57"/>
        <v>0</v>
      </c>
      <c r="E1225" s="35">
        <v>0</v>
      </c>
      <c r="F1225" s="17">
        <f t="shared" si="58"/>
        <v>13</v>
      </c>
      <c r="G1225" s="35">
        <v>13</v>
      </c>
      <c r="H1225" s="17">
        <f t="shared" si="59"/>
        <v>0</v>
      </c>
      <c r="I1225" s="35">
        <v>13</v>
      </c>
    </row>
    <row r="1226" spans="1:9" ht="20.25" hidden="1" customHeight="1">
      <c r="A1226" s="20">
        <v>2210399</v>
      </c>
      <c r="B1226" s="21" t="s">
        <v>1043</v>
      </c>
      <c r="C1226" s="35"/>
      <c r="D1226" s="17">
        <f t="shared" si="57"/>
        <v>0</v>
      </c>
      <c r="E1226" s="35"/>
      <c r="F1226" s="17">
        <f t="shared" si="58"/>
        <v>0</v>
      </c>
      <c r="G1226" s="35"/>
      <c r="H1226" s="17">
        <f t="shared" si="59"/>
        <v>0</v>
      </c>
      <c r="I1226" s="35"/>
    </row>
    <row r="1227" spans="1:9" ht="20.25" customHeight="1">
      <c r="A1227" s="23">
        <v>222</v>
      </c>
      <c r="B1227" s="23" t="s">
        <v>44</v>
      </c>
      <c r="C1227" s="34">
        <f>C1228+C1246+C1252+C1258</f>
        <v>2437</v>
      </c>
      <c r="D1227" s="11">
        <f t="shared" si="57"/>
        <v>0</v>
      </c>
      <c r="E1227" s="34">
        <f>E1228+E1246+E1252+E1258</f>
        <v>2437</v>
      </c>
      <c r="F1227" s="11">
        <f t="shared" si="58"/>
        <v>-647</v>
      </c>
      <c r="G1227" s="34">
        <f>G1228+G1246+G1252+G1258</f>
        <v>1790</v>
      </c>
      <c r="H1227" s="11">
        <f t="shared" si="59"/>
        <v>0</v>
      </c>
      <c r="I1227" s="34">
        <f>I1228+I1246+I1252+I1258</f>
        <v>1790</v>
      </c>
    </row>
    <row r="1228" spans="1:9" ht="20.25" customHeight="1">
      <c r="A1228" s="23">
        <v>22201</v>
      </c>
      <c r="B1228" s="23" t="s">
        <v>1044</v>
      </c>
      <c r="C1228" s="34">
        <f>SUM(C1229:C1245)</f>
        <v>63</v>
      </c>
      <c r="D1228" s="11">
        <f t="shared" si="57"/>
        <v>0</v>
      </c>
      <c r="E1228" s="34">
        <f>SUM(E1229:E1245)</f>
        <v>63</v>
      </c>
      <c r="F1228" s="11">
        <f t="shared" si="58"/>
        <v>0</v>
      </c>
      <c r="G1228" s="34">
        <f>SUM(G1229:G1245)</f>
        <v>63</v>
      </c>
      <c r="H1228" s="11">
        <f t="shared" si="59"/>
        <v>0</v>
      </c>
      <c r="I1228" s="34">
        <f>SUM(I1229:I1245)</f>
        <v>63</v>
      </c>
    </row>
    <row r="1229" spans="1:9" ht="20.25" hidden="1" customHeight="1">
      <c r="A1229" s="20">
        <v>2220101</v>
      </c>
      <c r="B1229" s="21" t="s">
        <v>119</v>
      </c>
      <c r="C1229" s="35"/>
      <c r="D1229" s="17">
        <f t="shared" si="57"/>
        <v>0</v>
      </c>
      <c r="E1229" s="35"/>
      <c r="F1229" s="17">
        <f t="shared" si="58"/>
        <v>0</v>
      </c>
      <c r="G1229" s="35"/>
      <c r="H1229" s="17">
        <f t="shared" si="59"/>
        <v>0</v>
      </c>
      <c r="I1229" s="35"/>
    </row>
    <row r="1230" spans="1:9" ht="20.25" hidden="1" customHeight="1">
      <c r="A1230" s="20">
        <v>2220102</v>
      </c>
      <c r="B1230" s="21" t="s">
        <v>120</v>
      </c>
      <c r="C1230" s="35"/>
      <c r="D1230" s="17">
        <f t="shared" si="57"/>
        <v>0</v>
      </c>
      <c r="E1230" s="35"/>
      <c r="F1230" s="17">
        <f t="shared" si="58"/>
        <v>0</v>
      </c>
      <c r="G1230" s="35"/>
      <c r="H1230" s="17">
        <f t="shared" si="59"/>
        <v>0</v>
      </c>
      <c r="I1230" s="35"/>
    </row>
    <row r="1231" spans="1:9" ht="20.25" hidden="1" customHeight="1">
      <c r="A1231" s="20">
        <v>2220103</v>
      </c>
      <c r="B1231" s="21" t="s">
        <v>121</v>
      </c>
      <c r="C1231" s="35"/>
      <c r="D1231" s="17">
        <f t="shared" si="57"/>
        <v>0</v>
      </c>
      <c r="E1231" s="35"/>
      <c r="F1231" s="17">
        <f t="shared" si="58"/>
        <v>0</v>
      </c>
      <c r="G1231" s="35"/>
      <c r="H1231" s="17">
        <f t="shared" si="59"/>
        <v>0</v>
      </c>
      <c r="I1231" s="35"/>
    </row>
    <row r="1232" spans="1:9" ht="20.25" hidden="1" customHeight="1">
      <c r="A1232" s="20">
        <v>2220104</v>
      </c>
      <c r="B1232" s="21" t="s">
        <v>1045</v>
      </c>
      <c r="C1232" s="35"/>
      <c r="D1232" s="17">
        <f t="shared" si="57"/>
        <v>0</v>
      </c>
      <c r="E1232" s="35"/>
      <c r="F1232" s="17">
        <f t="shared" si="58"/>
        <v>0</v>
      </c>
      <c r="G1232" s="35"/>
      <c r="H1232" s="17">
        <f t="shared" si="59"/>
        <v>0</v>
      </c>
      <c r="I1232" s="35"/>
    </row>
    <row r="1233" spans="1:9" ht="20.25" hidden="1" customHeight="1">
      <c r="A1233" s="20">
        <v>2220105</v>
      </c>
      <c r="B1233" s="21" t="s">
        <v>1046</v>
      </c>
      <c r="C1233" s="35"/>
      <c r="D1233" s="17">
        <f t="shared" si="57"/>
        <v>0</v>
      </c>
      <c r="E1233" s="35"/>
      <c r="F1233" s="17">
        <f t="shared" si="58"/>
        <v>0</v>
      </c>
      <c r="G1233" s="35"/>
      <c r="H1233" s="17">
        <f t="shared" si="59"/>
        <v>0</v>
      </c>
      <c r="I1233" s="35"/>
    </row>
    <row r="1234" spans="1:9" ht="20.25" hidden="1" customHeight="1">
      <c r="A1234" s="20">
        <v>2220106</v>
      </c>
      <c r="B1234" s="21" t="s">
        <v>1047</v>
      </c>
      <c r="C1234" s="35"/>
      <c r="D1234" s="17">
        <f t="shared" si="57"/>
        <v>0</v>
      </c>
      <c r="E1234" s="35"/>
      <c r="F1234" s="17">
        <f t="shared" si="58"/>
        <v>0</v>
      </c>
      <c r="G1234" s="35"/>
      <c r="H1234" s="17">
        <f t="shared" si="59"/>
        <v>0</v>
      </c>
      <c r="I1234" s="35"/>
    </row>
    <row r="1235" spans="1:9" ht="20.25" hidden="1" customHeight="1">
      <c r="A1235" s="20">
        <v>2220107</v>
      </c>
      <c r="B1235" s="21" t="s">
        <v>1048</v>
      </c>
      <c r="C1235" s="35"/>
      <c r="D1235" s="17">
        <f t="shared" si="57"/>
        <v>0</v>
      </c>
      <c r="E1235" s="35"/>
      <c r="F1235" s="17">
        <f t="shared" si="58"/>
        <v>0</v>
      </c>
      <c r="G1235" s="35"/>
      <c r="H1235" s="17">
        <f t="shared" si="59"/>
        <v>0</v>
      </c>
      <c r="I1235" s="35"/>
    </row>
    <row r="1236" spans="1:9" ht="20.25" hidden="1" customHeight="1">
      <c r="A1236" s="20">
        <v>2220112</v>
      </c>
      <c r="B1236" s="21" t="s">
        <v>1049</v>
      </c>
      <c r="C1236" s="35"/>
      <c r="D1236" s="17">
        <f t="shared" si="57"/>
        <v>0</v>
      </c>
      <c r="E1236" s="35"/>
      <c r="F1236" s="17">
        <f t="shared" si="58"/>
        <v>0</v>
      </c>
      <c r="G1236" s="35"/>
      <c r="H1236" s="17">
        <f t="shared" si="59"/>
        <v>0</v>
      </c>
      <c r="I1236" s="35"/>
    </row>
    <row r="1237" spans="1:9" ht="20.25" hidden="1" customHeight="1">
      <c r="A1237" s="20">
        <v>2220113</v>
      </c>
      <c r="B1237" s="21" t="s">
        <v>1050</v>
      </c>
      <c r="C1237" s="35"/>
      <c r="D1237" s="17">
        <f t="shared" si="57"/>
        <v>0</v>
      </c>
      <c r="E1237" s="35"/>
      <c r="F1237" s="17">
        <f t="shared" si="58"/>
        <v>0</v>
      </c>
      <c r="G1237" s="35"/>
      <c r="H1237" s="17">
        <f t="shared" si="59"/>
        <v>0</v>
      </c>
      <c r="I1237" s="35"/>
    </row>
    <row r="1238" spans="1:9" ht="20.25" hidden="1" customHeight="1">
      <c r="A1238" s="20">
        <v>2220114</v>
      </c>
      <c r="B1238" s="21" t="s">
        <v>1051</v>
      </c>
      <c r="C1238" s="35"/>
      <c r="D1238" s="17">
        <f t="shared" si="57"/>
        <v>0</v>
      </c>
      <c r="E1238" s="35"/>
      <c r="F1238" s="17">
        <f t="shared" si="58"/>
        <v>0</v>
      </c>
      <c r="G1238" s="35"/>
      <c r="H1238" s="17">
        <f t="shared" si="59"/>
        <v>0</v>
      </c>
      <c r="I1238" s="35"/>
    </row>
    <row r="1239" spans="1:9" ht="20.25" hidden="1" customHeight="1">
      <c r="A1239" s="20">
        <v>2220115</v>
      </c>
      <c r="B1239" s="21" t="s">
        <v>1052</v>
      </c>
      <c r="C1239" s="35"/>
      <c r="D1239" s="17">
        <f t="shared" si="57"/>
        <v>0</v>
      </c>
      <c r="E1239" s="35"/>
      <c r="F1239" s="17">
        <f t="shared" si="58"/>
        <v>0</v>
      </c>
      <c r="G1239" s="35"/>
      <c r="H1239" s="17">
        <f t="shared" si="59"/>
        <v>0</v>
      </c>
      <c r="I1239" s="35"/>
    </row>
    <row r="1240" spans="1:9" ht="20.25" hidden="1" customHeight="1">
      <c r="A1240" s="20">
        <v>2220118</v>
      </c>
      <c r="B1240" s="21" t="s">
        <v>1053</v>
      </c>
      <c r="C1240" s="35"/>
      <c r="D1240" s="17">
        <f t="shared" si="57"/>
        <v>0</v>
      </c>
      <c r="E1240" s="35"/>
      <c r="F1240" s="17">
        <f t="shared" si="58"/>
        <v>0</v>
      </c>
      <c r="G1240" s="35"/>
      <c r="H1240" s="17">
        <f t="shared" si="59"/>
        <v>0</v>
      </c>
      <c r="I1240" s="35"/>
    </row>
    <row r="1241" spans="1:9" ht="20.25" hidden="1" customHeight="1">
      <c r="A1241" s="20">
        <v>2220119</v>
      </c>
      <c r="B1241" s="21" t="s">
        <v>1054</v>
      </c>
      <c r="C1241" s="35"/>
      <c r="D1241" s="17">
        <f t="shared" si="57"/>
        <v>0</v>
      </c>
      <c r="E1241" s="35"/>
      <c r="F1241" s="17">
        <f t="shared" si="58"/>
        <v>0</v>
      </c>
      <c r="G1241" s="35"/>
      <c r="H1241" s="17">
        <f t="shared" si="59"/>
        <v>0</v>
      </c>
      <c r="I1241" s="35"/>
    </row>
    <row r="1242" spans="1:9" ht="20.25" hidden="1" customHeight="1">
      <c r="A1242" s="20">
        <v>2220120</v>
      </c>
      <c r="B1242" s="21" t="s">
        <v>1055</v>
      </c>
      <c r="C1242" s="35"/>
      <c r="D1242" s="17">
        <f t="shared" si="57"/>
        <v>0</v>
      </c>
      <c r="E1242" s="35"/>
      <c r="F1242" s="17">
        <f t="shared" si="58"/>
        <v>0</v>
      </c>
      <c r="G1242" s="35"/>
      <c r="H1242" s="17">
        <f t="shared" si="59"/>
        <v>0</v>
      </c>
      <c r="I1242" s="35"/>
    </row>
    <row r="1243" spans="1:9" ht="20.25" hidden="1" customHeight="1">
      <c r="A1243" s="20">
        <v>2220121</v>
      </c>
      <c r="B1243" s="21" t="s">
        <v>1056</v>
      </c>
      <c r="C1243" s="35"/>
      <c r="D1243" s="17">
        <f t="shared" si="57"/>
        <v>0</v>
      </c>
      <c r="E1243" s="35"/>
      <c r="F1243" s="17">
        <f t="shared" si="58"/>
        <v>0</v>
      </c>
      <c r="G1243" s="35"/>
      <c r="H1243" s="17">
        <f t="shared" si="59"/>
        <v>0</v>
      </c>
      <c r="I1243" s="35"/>
    </row>
    <row r="1244" spans="1:9" ht="20.25" customHeight="1">
      <c r="A1244" s="20">
        <v>2220150</v>
      </c>
      <c r="B1244" s="21" t="s">
        <v>128</v>
      </c>
      <c r="C1244" s="35">
        <v>63</v>
      </c>
      <c r="D1244" s="17">
        <f t="shared" si="57"/>
        <v>0</v>
      </c>
      <c r="E1244" s="35">
        <v>63</v>
      </c>
      <c r="F1244" s="17">
        <f t="shared" si="58"/>
        <v>0</v>
      </c>
      <c r="G1244" s="35">
        <v>63</v>
      </c>
      <c r="H1244" s="17">
        <f t="shared" si="59"/>
        <v>0</v>
      </c>
      <c r="I1244" s="35">
        <v>63</v>
      </c>
    </row>
    <row r="1245" spans="1:9" ht="20.25" hidden="1" customHeight="1">
      <c r="A1245" s="20">
        <v>2220199</v>
      </c>
      <c r="B1245" s="21" t="s">
        <v>1057</v>
      </c>
      <c r="C1245" s="35"/>
      <c r="D1245" s="17">
        <f t="shared" si="57"/>
        <v>0</v>
      </c>
      <c r="E1245" s="35"/>
      <c r="F1245" s="17">
        <f t="shared" si="58"/>
        <v>0</v>
      </c>
      <c r="G1245" s="35"/>
      <c r="H1245" s="17">
        <f t="shared" si="59"/>
        <v>0</v>
      </c>
      <c r="I1245" s="35"/>
    </row>
    <row r="1246" spans="1:9" s="26" customFormat="1" ht="20.25" hidden="1" customHeight="1">
      <c r="A1246" s="36">
        <v>22203</v>
      </c>
      <c r="B1246" s="38" t="s">
        <v>1058</v>
      </c>
      <c r="C1246" s="34">
        <f>SUM(C1247:C1251)</f>
        <v>0</v>
      </c>
      <c r="D1246" s="11">
        <f t="shared" si="57"/>
        <v>0</v>
      </c>
      <c r="E1246" s="34">
        <f>SUM(E1247:E1251)</f>
        <v>0</v>
      </c>
      <c r="F1246" s="11">
        <f t="shared" si="58"/>
        <v>0</v>
      </c>
      <c r="G1246" s="34">
        <f>SUM(G1247:G1251)</f>
        <v>0</v>
      </c>
      <c r="H1246" s="11">
        <f t="shared" si="59"/>
        <v>0</v>
      </c>
      <c r="I1246" s="34">
        <f>SUM(I1247:I1251)</f>
        <v>0</v>
      </c>
    </row>
    <row r="1247" spans="1:9" ht="20.25" hidden="1" customHeight="1">
      <c r="A1247" s="20">
        <v>2220301</v>
      </c>
      <c r="B1247" s="21" t="s">
        <v>1059</v>
      </c>
      <c r="C1247" s="35"/>
      <c r="D1247" s="17">
        <f t="shared" si="57"/>
        <v>0</v>
      </c>
      <c r="E1247" s="35"/>
      <c r="F1247" s="17">
        <f t="shared" si="58"/>
        <v>0</v>
      </c>
      <c r="G1247" s="35"/>
      <c r="H1247" s="17">
        <f t="shared" si="59"/>
        <v>0</v>
      </c>
      <c r="I1247" s="35"/>
    </row>
    <row r="1248" spans="1:9" ht="20.25" hidden="1" customHeight="1">
      <c r="A1248" s="20">
        <v>2220303</v>
      </c>
      <c r="B1248" s="21" t="s">
        <v>1060</v>
      </c>
      <c r="C1248" s="35"/>
      <c r="D1248" s="17">
        <f t="shared" si="57"/>
        <v>0</v>
      </c>
      <c r="E1248" s="35"/>
      <c r="F1248" s="17">
        <f t="shared" si="58"/>
        <v>0</v>
      </c>
      <c r="G1248" s="35"/>
      <c r="H1248" s="17">
        <f t="shared" si="59"/>
        <v>0</v>
      </c>
      <c r="I1248" s="35"/>
    </row>
    <row r="1249" spans="1:9" ht="20.25" hidden="1" customHeight="1">
      <c r="A1249" s="20">
        <v>2220304</v>
      </c>
      <c r="B1249" s="21" t="s">
        <v>1061</v>
      </c>
      <c r="C1249" s="35"/>
      <c r="D1249" s="17">
        <f t="shared" si="57"/>
        <v>0</v>
      </c>
      <c r="E1249" s="35"/>
      <c r="F1249" s="17">
        <f t="shared" si="58"/>
        <v>0</v>
      </c>
      <c r="G1249" s="35"/>
      <c r="H1249" s="17">
        <f t="shared" si="59"/>
        <v>0</v>
      </c>
      <c r="I1249" s="35"/>
    </row>
    <row r="1250" spans="1:9" ht="20.25" hidden="1" customHeight="1">
      <c r="A1250" s="20">
        <v>2220305</v>
      </c>
      <c r="B1250" s="21" t="s">
        <v>1062</v>
      </c>
      <c r="C1250" s="35"/>
      <c r="D1250" s="17">
        <f t="shared" si="57"/>
        <v>0</v>
      </c>
      <c r="E1250" s="35"/>
      <c r="F1250" s="17">
        <f t="shared" si="58"/>
        <v>0</v>
      </c>
      <c r="G1250" s="35"/>
      <c r="H1250" s="17">
        <f t="shared" si="59"/>
        <v>0</v>
      </c>
      <c r="I1250" s="35"/>
    </row>
    <row r="1251" spans="1:9" ht="20.25" hidden="1" customHeight="1">
      <c r="A1251" s="20">
        <v>2220399</v>
      </c>
      <c r="B1251" s="21" t="s">
        <v>1063</v>
      </c>
      <c r="C1251" s="35"/>
      <c r="D1251" s="17">
        <f t="shared" si="57"/>
        <v>0</v>
      </c>
      <c r="E1251" s="35"/>
      <c r="F1251" s="17">
        <f t="shared" si="58"/>
        <v>0</v>
      </c>
      <c r="G1251" s="35"/>
      <c r="H1251" s="17">
        <f t="shared" si="59"/>
        <v>0</v>
      </c>
      <c r="I1251" s="35"/>
    </row>
    <row r="1252" spans="1:9" ht="20.25" customHeight="1">
      <c r="A1252" s="23">
        <v>22204</v>
      </c>
      <c r="B1252" s="23" t="s">
        <v>1064</v>
      </c>
      <c r="C1252" s="34">
        <f>SUM(C1253:C1257)</f>
        <v>2374</v>
      </c>
      <c r="D1252" s="11">
        <f t="shared" si="57"/>
        <v>0</v>
      </c>
      <c r="E1252" s="34">
        <f>SUM(E1253:E1257)</f>
        <v>2374</v>
      </c>
      <c r="F1252" s="11">
        <f t="shared" si="58"/>
        <v>-651</v>
      </c>
      <c r="G1252" s="34">
        <f>SUM(G1253:G1257)</f>
        <v>1723</v>
      </c>
      <c r="H1252" s="11">
        <f t="shared" si="59"/>
        <v>0</v>
      </c>
      <c r="I1252" s="34">
        <f>SUM(I1253:I1257)</f>
        <v>1723</v>
      </c>
    </row>
    <row r="1253" spans="1:9" ht="20.25" customHeight="1">
      <c r="A1253" s="20">
        <v>2220401</v>
      </c>
      <c r="B1253" s="21" t="s">
        <v>1065</v>
      </c>
      <c r="C1253" s="35">
        <v>877</v>
      </c>
      <c r="D1253" s="17">
        <f t="shared" si="57"/>
        <v>0</v>
      </c>
      <c r="E1253" s="35">
        <v>877</v>
      </c>
      <c r="F1253" s="17">
        <f t="shared" si="58"/>
        <v>-49</v>
      </c>
      <c r="G1253" s="35">
        <v>828</v>
      </c>
      <c r="H1253" s="17">
        <f t="shared" si="59"/>
        <v>0</v>
      </c>
      <c r="I1253" s="35">
        <v>828</v>
      </c>
    </row>
    <row r="1254" spans="1:9" ht="20.25" customHeight="1">
      <c r="A1254" s="20">
        <v>2220402</v>
      </c>
      <c r="B1254" s="21" t="s">
        <v>1066</v>
      </c>
      <c r="C1254" s="35">
        <v>893</v>
      </c>
      <c r="D1254" s="17">
        <f t="shared" si="57"/>
        <v>0</v>
      </c>
      <c r="E1254" s="35">
        <v>893</v>
      </c>
      <c r="F1254" s="17">
        <f t="shared" si="58"/>
        <v>-575</v>
      </c>
      <c r="G1254" s="35">
        <v>318</v>
      </c>
      <c r="H1254" s="17">
        <f t="shared" si="59"/>
        <v>0</v>
      </c>
      <c r="I1254" s="35">
        <v>318</v>
      </c>
    </row>
    <row r="1255" spans="1:9" ht="20.25" customHeight="1">
      <c r="A1255" s="20">
        <v>2220403</v>
      </c>
      <c r="B1255" s="21" t="s">
        <v>1067</v>
      </c>
      <c r="C1255" s="35">
        <v>140</v>
      </c>
      <c r="D1255" s="17">
        <f t="shared" si="57"/>
        <v>0</v>
      </c>
      <c r="E1255" s="35">
        <v>140</v>
      </c>
      <c r="F1255" s="17">
        <f t="shared" si="58"/>
        <v>18</v>
      </c>
      <c r="G1255" s="35">
        <v>158</v>
      </c>
      <c r="H1255" s="17">
        <f t="shared" si="59"/>
        <v>0</v>
      </c>
      <c r="I1255" s="35">
        <v>158</v>
      </c>
    </row>
    <row r="1256" spans="1:9" ht="20.25" hidden="1" customHeight="1">
      <c r="A1256" s="20">
        <v>2220404</v>
      </c>
      <c r="B1256" s="21" t="s">
        <v>1068</v>
      </c>
      <c r="C1256" s="35">
        <v>0</v>
      </c>
      <c r="D1256" s="17">
        <f t="shared" si="57"/>
        <v>0</v>
      </c>
      <c r="E1256" s="35">
        <v>0</v>
      </c>
      <c r="F1256" s="17">
        <f t="shared" si="58"/>
        <v>0</v>
      </c>
      <c r="G1256" s="35"/>
      <c r="H1256" s="17">
        <f t="shared" si="59"/>
        <v>0</v>
      </c>
      <c r="I1256" s="35"/>
    </row>
    <row r="1257" spans="1:9" ht="20.25" customHeight="1">
      <c r="A1257" s="20">
        <v>2220499</v>
      </c>
      <c r="B1257" s="21" t="s">
        <v>1069</v>
      </c>
      <c r="C1257" s="35">
        <v>464</v>
      </c>
      <c r="D1257" s="17">
        <f t="shared" si="57"/>
        <v>0</v>
      </c>
      <c r="E1257" s="35">
        <v>464</v>
      </c>
      <c r="F1257" s="17">
        <f t="shared" si="58"/>
        <v>-45</v>
      </c>
      <c r="G1257" s="35">
        <v>419</v>
      </c>
      <c r="H1257" s="17">
        <f t="shared" si="59"/>
        <v>0</v>
      </c>
      <c r="I1257" s="35">
        <v>419</v>
      </c>
    </row>
    <row r="1258" spans="1:9" ht="20.25" customHeight="1">
      <c r="A1258" s="23">
        <v>22205</v>
      </c>
      <c r="B1258" s="23" t="s">
        <v>1070</v>
      </c>
      <c r="C1258" s="34">
        <f>SUM(C1259:C1269)</f>
        <v>0</v>
      </c>
      <c r="D1258" s="11">
        <f t="shared" si="57"/>
        <v>0</v>
      </c>
      <c r="E1258" s="34">
        <f>SUM(E1259:E1269)</f>
        <v>0</v>
      </c>
      <c r="F1258" s="11">
        <f t="shared" si="58"/>
        <v>4</v>
      </c>
      <c r="G1258" s="34">
        <f>SUM(G1259:G1269)</f>
        <v>4</v>
      </c>
      <c r="H1258" s="11">
        <f t="shared" si="59"/>
        <v>0</v>
      </c>
      <c r="I1258" s="34">
        <f>SUM(I1259:I1269)</f>
        <v>4</v>
      </c>
    </row>
    <row r="1259" spans="1:9" ht="20.25" hidden="1" customHeight="1">
      <c r="A1259" s="20">
        <v>2220501</v>
      </c>
      <c r="B1259" s="21" t="s">
        <v>1071</v>
      </c>
      <c r="C1259" s="35"/>
      <c r="D1259" s="17">
        <f t="shared" si="57"/>
        <v>0</v>
      </c>
      <c r="E1259" s="35"/>
      <c r="F1259" s="17">
        <f t="shared" si="58"/>
        <v>0</v>
      </c>
      <c r="G1259" s="35"/>
      <c r="H1259" s="17">
        <f t="shared" si="59"/>
        <v>0</v>
      </c>
      <c r="I1259" s="35"/>
    </row>
    <row r="1260" spans="1:9" ht="20.25" hidden="1" customHeight="1">
      <c r="A1260" s="20">
        <v>2220502</v>
      </c>
      <c r="B1260" s="21" t="s">
        <v>1072</v>
      </c>
      <c r="C1260" s="35"/>
      <c r="D1260" s="17">
        <f t="shared" si="57"/>
        <v>0</v>
      </c>
      <c r="E1260" s="35"/>
      <c r="F1260" s="17">
        <f t="shared" si="58"/>
        <v>0</v>
      </c>
      <c r="G1260" s="35"/>
      <c r="H1260" s="17">
        <f t="shared" si="59"/>
        <v>0</v>
      </c>
      <c r="I1260" s="35"/>
    </row>
    <row r="1261" spans="1:9" ht="20.25" hidden="1" customHeight="1">
      <c r="A1261" s="20">
        <v>2220503</v>
      </c>
      <c r="B1261" s="21" t="s">
        <v>1073</v>
      </c>
      <c r="C1261" s="35"/>
      <c r="D1261" s="17">
        <f t="shared" si="57"/>
        <v>0</v>
      </c>
      <c r="E1261" s="35"/>
      <c r="F1261" s="17">
        <f t="shared" si="58"/>
        <v>0</v>
      </c>
      <c r="G1261" s="35"/>
      <c r="H1261" s="17">
        <f t="shared" si="59"/>
        <v>0</v>
      </c>
      <c r="I1261" s="35"/>
    </row>
    <row r="1262" spans="1:9" ht="20.25" hidden="1" customHeight="1">
      <c r="A1262" s="20">
        <v>2220504</v>
      </c>
      <c r="B1262" s="21" t="s">
        <v>1074</v>
      </c>
      <c r="C1262" s="35"/>
      <c r="D1262" s="17">
        <f t="shared" si="57"/>
        <v>0</v>
      </c>
      <c r="E1262" s="35"/>
      <c r="F1262" s="17">
        <f t="shared" si="58"/>
        <v>0</v>
      </c>
      <c r="G1262" s="35"/>
      <c r="H1262" s="17">
        <f t="shared" si="59"/>
        <v>0</v>
      </c>
      <c r="I1262" s="35"/>
    </row>
    <row r="1263" spans="1:9" ht="20.25" hidden="1" customHeight="1">
      <c r="A1263" s="20">
        <v>2220505</v>
      </c>
      <c r="B1263" s="21" t="s">
        <v>1075</v>
      </c>
      <c r="C1263" s="35"/>
      <c r="D1263" s="17">
        <f t="shared" si="57"/>
        <v>0</v>
      </c>
      <c r="E1263" s="35"/>
      <c r="F1263" s="17">
        <f t="shared" si="58"/>
        <v>0</v>
      </c>
      <c r="G1263" s="35"/>
      <c r="H1263" s="17">
        <f t="shared" si="59"/>
        <v>0</v>
      </c>
      <c r="I1263" s="35"/>
    </row>
    <row r="1264" spans="1:9" ht="20.25" hidden="1" customHeight="1">
      <c r="A1264" s="20">
        <v>2220506</v>
      </c>
      <c r="B1264" s="21" t="s">
        <v>1076</v>
      </c>
      <c r="C1264" s="35"/>
      <c r="D1264" s="17">
        <f t="shared" si="57"/>
        <v>0</v>
      </c>
      <c r="E1264" s="35"/>
      <c r="F1264" s="17">
        <f t="shared" si="58"/>
        <v>0</v>
      </c>
      <c r="G1264" s="35"/>
      <c r="H1264" s="17">
        <f t="shared" si="59"/>
        <v>0</v>
      </c>
      <c r="I1264" s="35"/>
    </row>
    <row r="1265" spans="1:9" ht="20.25" hidden="1" customHeight="1">
      <c r="A1265" s="20">
        <v>2220507</v>
      </c>
      <c r="B1265" s="21" t="s">
        <v>1077</v>
      </c>
      <c r="C1265" s="35"/>
      <c r="D1265" s="17">
        <f t="shared" si="57"/>
        <v>0</v>
      </c>
      <c r="E1265" s="35"/>
      <c r="F1265" s="17">
        <f t="shared" si="58"/>
        <v>0</v>
      </c>
      <c r="G1265" s="35"/>
      <c r="H1265" s="17">
        <f t="shared" si="59"/>
        <v>0</v>
      </c>
      <c r="I1265" s="35"/>
    </row>
    <row r="1266" spans="1:9" ht="20.25" hidden="1" customHeight="1">
      <c r="A1266" s="20">
        <v>2220508</v>
      </c>
      <c r="B1266" s="21" t="s">
        <v>1078</v>
      </c>
      <c r="C1266" s="35"/>
      <c r="D1266" s="17">
        <f t="shared" si="57"/>
        <v>0</v>
      </c>
      <c r="E1266" s="35"/>
      <c r="F1266" s="17">
        <f t="shared" si="58"/>
        <v>0</v>
      </c>
      <c r="G1266" s="35"/>
      <c r="H1266" s="17">
        <f t="shared" si="59"/>
        <v>0</v>
      </c>
      <c r="I1266" s="35"/>
    </row>
    <row r="1267" spans="1:9" ht="20.25" customHeight="1">
      <c r="A1267" s="20">
        <v>2220509</v>
      </c>
      <c r="B1267" s="21" t="s">
        <v>1079</v>
      </c>
      <c r="C1267" s="35">
        <v>0</v>
      </c>
      <c r="D1267" s="17">
        <f t="shared" si="57"/>
        <v>0</v>
      </c>
      <c r="E1267" s="35">
        <v>0</v>
      </c>
      <c r="F1267" s="17">
        <f t="shared" si="58"/>
        <v>4</v>
      </c>
      <c r="G1267" s="35">
        <v>4</v>
      </c>
      <c r="H1267" s="17">
        <f t="shared" si="59"/>
        <v>0</v>
      </c>
      <c r="I1267" s="35">
        <v>4</v>
      </c>
    </row>
    <row r="1268" spans="1:9" ht="20.25" hidden="1" customHeight="1">
      <c r="A1268" s="20">
        <v>2220510</v>
      </c>
      <c r="B1268" s="21" t="s">
        <v>1080</v>
      </c>
      <c r="C1268" s="35"/>
      <c r="D1268" s="17">
        <f t="shared" si="57"/>
        <v>0</v>
      </c>
      <c r="E1268" s="35"/>
      <c r="F1268" s="17">
        <f t="shared" si="58"/>
        <v>0</v>
      </c>
      <c r="G1268" s="35"/>
      <c r="H1268" s="17">
        <f t="shared" si="59"/>
        <v>0</v>
      </c>
      <c r="I1268" s="35"/>
    </row>
    <row r="1269" spans="1:9" ht="20.25" hidden="1" customHeight="1">
      <c r="A1269" s="20">
        <v>2220599</v>
      </c>
      <c r="B1269" s="21" t="s">
        <v>1081</v>
      </c>
      <c r="C1269" s="35"/>
      <c r="D1269" s="17">
        <f t="shared" si="57"/>
        <v>0</v>
      </c>
      <c r="E1269" s="35"/>
      <c r="F1269" s="17">
        <f t="shared" si="58"/>
        <v>0</v>
      </c>
      <c r="G1269" s="35"/>
      <c r="H1269" s="17">
        <f t="shared" si="59"/>
        <v>0</v>
      </c>
      <c r="I1269" s="35"/>
    </row>
    <row r="1270" spans="1:9" ht="20.25" customHeight="1">
      <c r="A1270" s="23">
        <v>224</v>
      </c>
      <c r="B1270" s="23" t="s">
        <v>45</v>
      </c>
      <c r="C1270" s="34">
        <f>C1271+C1283+C1289+C1295+C1303+C1316+C1320+C1324</f>
        <v>3817</v>
      </c>
      <c r="D1270" s="11">
        <f t="shared" si="57"/>
        <v>0</v>
      </c>
      <c r="E1270" s="34">
        <f>E1271+E1283+E1289+E1295+E1303+E1316+E1320+E1324</f>
        <v>3817</v>
      </c>
      <c r="F1270" s="11">
        <f t="shared" si="58"/>
        <v>-137</v>
      </c>
      <c r="G1270" s="34">
        <f>G1271+G1283+G1289+G1295+G1303+G1316+G1320+G1324</f>
        <v>3680</v>
      </c>
      <c r="H1270" s="11">
        <f t="shared" si="59"/>
        <v>0</v>
      </c>
      <c r="I1270" s="34">
        <f>I1271+I1283+I1289+I1295+I1303+I1316+I1320+I1324</f>
        <v>3680</v>
      </c>
    </row>
    <row r="1271" spans="1:9" ht="20.25" customHeight="1">
      <c r="A1271" s="23">
        <v>22401</v>
      </c>
      <c r="B1271" s="23" t="s">
        <v>1082</v>
      </c>
      <c r="C1271" s="34">
        <f>SUM(C1272:C1282)</f>
        <v>1420</v>
      </c>
      <c r="D1271" s="11">
        <f t="shared" si="57"/>
        <v>0</v>
      </c>
      <c r="E1271" s="34">
        <f>SUM(E1272:E1282)</f>
        <v>1420</v>
      </c>
      <c r="F1271" s="11">
        <f t="shared" si="58"/>
        <v>40</v>
      </c>
      <c r="G1271" s="34">
        <f>SUM(G1272:G1282)</f>
        <v>1460</v>
      </c>
      <c r="H1271" s="11">
        <f t="shared" si="59"/>
        <v>0</v>
      </c>
      <c r="I1271" s="34">
        <f>SUM(I1272:I1282)</f>
        <v>1460</v>
      </c>
    </row>
    <row r="1272" spans="1:9" ht="20.25" customHeight="1">
      <c r="A1272" s="20">
        <v>2240101</v>
      </c>
      <c r="B1272" s="21" t="s">
        <v>119</v>
      </c>
      <c r="C1272" s="35">
        <v>528</v>
      </c>
      <c r="D1272" s="17">
        <f t="shared" si="57"/>
        <v>0</v>
      </c>
      <c r="E1272" s="35">
        <v>528</v>
      </c>
      <c r="F1272" s="17">
        <f t="shared" si="58"/>
        <v>153</v>
      </c>
      <c r="G1272" s="35">
        <v>681</v>
      </c>
      <c r="H1272" s="17">
        <f t="shared" si="59"/>
        <v>0</v>
      </c>
      <c r="I1272" s="35">
        <v>681</v>
      </c>
    </row>
    <row r="1273" spans="1:9" ht="20.25" customHeight="1">
      <c r="A1273" s="20">
        <v>2240102</v>
      </c>
      <c r="B1273" s="21" t="s">
        <v>120</v>
      </c>
      <c r="C1273" s="35">
        <v>88</v>
      </c>
      <c r="D1273" s="17">
        <f t="shared" si="57"/>
        <v>0</v>
      </c>
      <c r="E1273" s="35">
        <v>88</v>
      </c>
      <c r="F1273" s="17">
        <f t="shared" si="58"/>
        <v>24</v>
      </c>
      <c r="G1273" s="35">
        <v>112</v>
      </c>
      <c r="H1273" s="17">
        <f t="shared" si="59"/>
        <v>0</v>
      </c>
      <c r="I1273" s="35">
        <v>112</v>
      </c>
    </row>
    <row r="1274" spans="1:9" ht="20.25" hidden="1" customHeight="1">
      <c r="A1274" s="20">
        <v>2240103</v>
      </c>
      <c r="B1274" s="21" t="s">
        <v>121</v>
      </c>
      <c r="C1274" s="35">
        <v>0</v>
      </c>
      <c r="D1274" s="17">
        <f t="shared" si="57"/>
        <v>0</v>
      </c>
      <c r="E1274" s="35">
        <v>0</v>
      </c>
      <c r="F1274" s="17">
        <f t="shared" si="58"/>
        <v>0</v>
      </c>
      <c r="G1274" s="35"/>
      <c r="H1274" s="17">
        <f t="shared" si="59"/>
        <v>0</v>
      </c>
      <c r="I1274" s="35"/>
    </row>
    <row r="1275" spans="1:9" ht="20.25" hidden="1" customHeight="1">
      <c r="A1275" s="20">
        <v>2240104</v>
      </c>
      <c r="B1275" s="21" t="s">
        <v>1083</v>
      </c>
      <c r="C1275" s="35">
        <v>0</v>
      </c>
      <c r="D1275" s="17">
        <f t="shared" si="57"/>
        <v>0</v>
      </c>
      <c r="E1275" s="35">
        <v>0</v>
      </c>
      <c r="F1275" s="17">
        <f t="shared" si="58"/>
        <v>0</v>
      </c>
      <c r="G1275" s="35"/>
      <c r="H1275" s="17">
        <f t="shared" si="59"/>
        <v>0</v>
      </c>
      <c r="I1275" s="35"/>
    </row>
    <row r="1276" spans="1:9" ht="20.25" hidden="1" customHeight="1">
      <c r="A1276" s="20">
        <v>2240105</v>
      </c>
      <c r="B1276" s="21" t="s">
        <v>1084</v>
      </c>
      <c r="C1276" s="35">
        <v>0</v>
      </c>
      <c r="D1276" s="17">
        <f t="shared" si="57"/>
        <v>0</v>
      </c>
      <c r="E1276" s="35">
        <v>0</v>
      </c>
      <c r="F1276" s="17">
        <f t="shared" si="58"/>
        <v>0</v>
      </c>
      <c r="G1276" s="35"/>
      <c r="H1276" s="17">
        <f t="shared" si="59"/>
        <v>0</v>
      </c>
      <c r="I1276" s="35"/>
    </row>
    <row r="1277" spans="1:9" ht="20.25" customHeight="1">
      <c r="A1277" s="20">
        <v>2240106</v>
      </c>
      <c r="B1277" s="21" t="s">
        <v>1085</v>
      </c>
      <c r="C1277" s="35">
        <v>226</v>
      </c>
      <c r="D1277" s="17">
        <f t="shared" si="57"/>
        <v>0</v>
      </c>
      <c r="E1277" s="35">
        <v>226</v>
      </c>
      <c r="F1277" s="17">
        <f t="shared" si="58"/>
        <v>-69</v>
      </c>
      <c r="G1277" s="35">
        <v>157</v>
      </c>
      <c r="H1277" s="17">
        <f t="shared" si="59"/>
        <v>0</v>
      </c>
      <c r="I1277" s="35">
        <v>157</v>
      </c>
    </row>
    <row r="1278" spans="1:9" ht="20.25" hidden="1" customHeight="1">
      <c r="A1278" s="20">
        <v>2240107</v>
      </c>
      <c r="B1278" s="21" t="s">
        <v>1086</v>
      </c>
      <c r="C1278" s="35">
        <v>0</v>
      </c>
      <c r="D1278" s="17">
        <f t="shared" si="57"/>
        <v>0</v>
      </c>
      <c r="E1278" s="35">
        <v>0</v>
      </c>
      <c r="F1278" s="17">
        <f t="shared" si="58"/>
        <v>0</v>
      </c>
      <c r="G1278" s="35"/>
      <c r="H1278" s="17">
        <f t="shared" si="59"/>
        <v>0</v>
      </c>
      <c r="I1278" s="35"/>
    </row>
    <row r="1279" spans="1:9" ht="20.25" hidden="1" customHeight="1">
      <c r="A1279" s="20">
        <v>2240108</v>
      </c>
      <c r="B1279" s="21" t="s">
        <v>1087</v>
      </c>
      <c r="C1279" s="35">
        <v>0</v>
      </c>
      <c r="D1279" s="17">
        <f t="shared" si="57"/>
        <v>0</v>
      </c>
      <c r="E1279" s="35">
        <v>0</v>
      </c>
      <c r="F1279" s="17">
        <f t="shared" si="58"/>
        <v>0</v>
      </c>
      <c r="G1279" s="35"/>
      <c r="H1279" s="17">
        <f t="shared" si="59"/>
        <v>0</v>
      </c>
      <c r="I1279" s="35"/>
    </row>
    <row r="1280" spans="1:9" ht="20.25" hidden="1" customHeight="1">
      <c r="A1280" s="20">
        <v>2240109</v>
      </c>
      <c r="B1280" s="21" t="s">
        <v>1088</v>
      </c>
      <c r="C1280" s="35">
        <v>0</v>
      </c>
      <c r="D1280" s="17">
        <f t="shared" si="57"/>
        <v>0</v>
      </c>
      <c r="E1280" s="35">
        <v>0</v>
      </c>
      <c r="F1280" s="17">
        <f t="shared" si="58"/>
        <v>0</v>
      </c>
      <c r="G1280" s="35"/>
      <c r="H1280" s="17">
        <f t="shared" si="59"/>
        <v>0</v>
      </c>
      <c r="I1280" s="35"/>
    </row>
    <row r="1281" spans="1:9" ht="20.25" customHeight="1">
      <c r="A1281" s="20">
        <v>2240150</v>
      </c>
      <c r="B1281" s="21" t="s">
        <v>128</v>
      </c>
      <c r="C1281" s="35">
        <v>108</v>
      </c>
      <c r="D1281" s="17">
        <f t="shared" si="57"/>
        <v>0</v>
      </c>
      <c r="E1281" s="35">
        <v>108</v>
      </c>
      <c r="F1281" s="17">
        <f t="shared" si="58"/>
        <v>-55</v>
      </c>
      <c r="G1281" s="35">
        <v>53</v>
      </c>
      <c r="H1281" s="17">
        <f t="shared" si="59"/>
        <v>0</v>
      </c>
      <c r="I1281" s="35">
        <v>53</v>
      </c>
    </row>
    <row r="1282" spans="1:9" ht="20.25" customHeight="1">
      <c r="A1282" s="20">
        <v>2240199</v>
      </c>
      <c r="B1282" s="21" t="s">
        <v>1089</v>
      </c>
      <c r="C1282" s="35">
        <v>470</v>
      </c>
      <c r="D1282" s="17">
        <f t="shared" si="57"/>
        <v>0</v>
      </c>
      <c r="E1282" s="35">
        <v>470</v>
      </c>
      <c r="F1282" s="17">
        <f t="shared" si="58"/>
        <v>-13</v>
      </c>
      <c r="G1282" s="35">
        <v>457</v>
      </c>
      <c r="H1282" s="17">
        <f t="shared" si="59"/>
        <v>0</v>
      </c>
      <c r="I1282" s="35">
        <v>457</v>
      </c>
    </row>
    <row r="1283" spans="1:9" ht="20.25" customHeight="1">
      <c r="A1283" s="23">
        <v>22402</v>
      </c>
      <c r="B1283" s="23" t="s">
        <v>1090</v>
      </c>
      <c r="C1283" s="34">
        <f>SUM(C1284:C1288)</f>
        <v>1772</v>
      </c>
      <c r="D1283" s="11">
        <f t="shared" si="57"/>
        <v>0</v>
      </c>
      <c r="E1283" s="34">
        <f>SUM(E1284:E1288)</f>
        <v>1772</v>
      </c>
      <c r="F1283" s="11">
        <f t="shared" si="58"/>
        <v>-260</v>
      </c>
      <c r="G1283" s="34">
        <f>SUM(G1284:G1288)</f>
        <v>1512</v>
      </c>
      <c r="H1283" s="11">
        <f t="shared" si="59"/>
        <v>0</v>
      </c>
      <c r="I1283" s="34">
        <f>SUM(I1284:I1288)</f>
        <v>1512</v>
      </c>
    </row>
    <row r="1284" spans="1:9" ht="20.25" customHeight="1">
      <c r="A1284" s="20">
        <v>2240201</v>
      </c>
      <c r="B1284" s="21" t="s">
        <v>119</v>
      </c>
      <c r="C1284" s="35">
        <v>558</v>
      </c>
      <c r="D1284" s="17">
        <f t="shared" si="57"/>
        <v>0</v>
      </c>
      <c r="E1284" s="35">
        <v>558</v>
      </c>
      <c r="F1284" s="17">
        <f t="shared" si="58"/>
        <v>-427</v>
      </c>
      <c r="G1284" s="35">
        <v>131</v>
      </c>
      <c r="H1284" s="17">
        <f t="shared" si="59"/>
        <v>0</v>
      </c>
      <c r="I1284" s="35">
        <v>131</v>
      </c>
    </row>
    <row r="1285" spans="1:9" ht="20.25" customHeight="1">
      <c r="A1285" s="20">
        <v>2240202</v>
      </c>
      <c r="B1285" s="21" t="s">
        <v>120</v>
      </c>
      <c r="C1285" s="35">
        <v>4</v>
      </c>
      <c r="D1285" s="17">
        <f t="shared" si="57"/>
        <v>0</v>
      </c>
      <c r="E1285" s="35">
        <v>4</v>
      </c>
      <c r="F1285" s="17">
        <f t="shared" si="58"/>
        <v>-4</v>
      </c>
      <c r="G1285" s="35">
        <v>0</v>
      </c>
      <c r="H1285" s="17">
        <f t="shared" si="59"/>
        <v>0</v>
      </c>
      <c r="I1285" s="35">
        <v>0</v>
      </c>
    </row>
    <row r="1286" spans="1:9" ht="20.25" hidden="1" customHeight="1">
      <c r="A1286" s="20">
        <v>2240203</v>
      </c>
      <c r="B1286" s="21" t="s">
        <v>121</v>
      </c>
      <c r="C1286" s="35">
        <v>0</v>
      </c>
      <c r="D1286" s="17">
        <f t="shared" si="57"/>
        <v>0</v>
      </c>
      <c r="E1286" s="35">
        <v>0</v>
      </c>
      <c r="F1286" s="17">
        <f t="shared" si="58"/>
        <v>0</v>
      </c>
      <c r="G1286" s="35"/>
      <c r="H1286" s="17">
        <f t="shared" si="59"/>
        <v>0</v>
      </c>
      <c r="I1286" s="35"/>
    </row>
    <row r="1287" spans="1:9" ht="20.25" hidden="1" customHeight="1">
      <c r="A1287" s="20">
        <v>2240204</v>
      </c>
      <c r="B1287" s="21" t="s">
        <v>1091</v>
      </c>
      <c r="C1287" s="35">
        <v>0</v>
      </c>
      <c r="D1287" s="17">
        <f t="shared" si="57"/>
        <v>0</v>
      </c>
      <c r="E1287" s="35">
        <v>0</v>
      </c>
      <c r="F1287" s="17">
        <f t="shared" si="58"/>
        <v>0</v>
      </c>
      <c r="G1287" s="35"/>
      <c r="H1287" s="17">
        <f t="shared" si="59"/>
        <v>0</v>
      </c>
      <c r="I1287" s="35"/>
    </row>
    <row r="1288" spans="1:9" ht="20.25" customHeight="1">
      <c r="A1288" s="20">
        <v>2240299</v>
      </c>
      <c r="B1288" s="21" t="s">
        <v>1092</v>
      </c>
      <c r="C1288" s="35">
        <v>1210</v>
      </c>
      <c r="D1288" s="17">
        <f t="shared" ref="D1288:D1351" si="60">E1288-C1288</f>
        <v>0</v>
      </c>
      <c r="E1288" s="35">
        <v>1210</v>
      </c>
      <c r="F1288" s="17">
        <f t="shared" ref="F1288:F1351" si="61">G1288-E1288</f>
        <v>171</v>
      </c>
      <c r="G1288" s="35">
        <v>1381</v>
      </c>
      <c r="H1288" s="17">
        <f t="shared" ref="H1288:H1351" si="62">I1288-G1288</f>
        <v>0</v>
      </c>
      <c r="I1288" s="35">
        <v>1381</v>
      </c>
    </row>
    <row r="1289" spans="1:9" ht="20.25" customHeight="1">
      <c r="A1289" s="23">
        <v>22403</v>
      </c>
      <c r="B1289" s="23" t="s">
        <v>1093</v>
      </c>
      <c r="C1289" s="34">
        <f>SUM(C1290:C1294)</f>
        <v>625</v>
      </c>
      <c r="D1289" s="11">
        <f t="shared" si="60"/>
        <v>0</v>
      </c>
      <c r="E1289" s="34">
        <f>SUM(E1290:E1294)</f>
        <v>625</v>
      </c>
      <c r="F1289" s="11">
        <f t="shared" si="61"/>
        <v>-78</v>
      </c>
      <c r="G1289" s="34">
        <f>SUM(G1290:G1294)</f>
        <v>547</v>
      </c>
      <c r="H1289" s="11">
        <f t="shared" si="62"/>
        <v>0</v>
      </c>
      <c r="I1289" s="34">
        <f>SUM(I1290:I1294)</f>
        <v>547</v>
      </c>
    </row>
    <row r="1290" spans="1:9" ht="20.25" hidden="1" customHeight="1">
      <c r="A1290" s="20">
        <v>2240301</v>
      </c>
      <c r="B1290" s="21" t="s">
        <v>119</v>
      </c>
      <c r="C1290" s="35"/>
      <c r="D1290" s="17">
        <f t="shared" si="60"/>
        <v>0</v>
      </c>
      <c r="E1290" s="35"/>
      <c r="F1290" s="17">
        <f t="shared" si="61"/>
        <v>0</v>
      </c>
      <c r="G1290" s="35"/>
      <c r="H1290" s="17">
        <f t="shared" si="62"/>
        <v>0</v>
      </c>
      <c r="I1290" s="35"/>
    </row>
    <row r="1291" spans="1:9" ht="20.25" hidden="1" customHeight="1">
      <c r="A1291" s="20">
        <v>2240302</v>
      </c>
      <c r="B1291" s="21" t="s">
        <v>120</v>
      </c>
      <c r="C1291" s="35"/>
      <c r="D1291" s="17">
        <f t="shared" si="60"/>
        <v>0</v>
      </c>
      <c r="E1291" s="35"/>
      <c r="F1291" s="17">
        <f t="shared" si="61"/>
        <v>0</v>
      </c>
      <c r="G1291" s="35"/>
      <c r="H1291" s="17">
        <f t="shared" si="62"/>
        <v>0</v>
      </c>
      <c r="I1291" s="35"/>
    </row>
    <row r="1292" spans="1:9" ht="20.25" hidden="1" customHeight="1">
      <c r="A1292" s="20">
        <v>2240303</v>
      </c>
      <c r="B1292" s="21" t="s">
        <v>121</v>
      </c>
      <c r="C1292" s="35"/>
      <c r="D1292" s="17">
        <f t="shared" si="60"/>
        <v>0</v>
      </c>
      <c r="E1292" s="35"/>
      <c r="F1292" s="17">
        <f t="shared" si="61"/>
        <v>0</v>
      </c>
      <c r="G1292" s="35"/>
      <c r="H1292" s="17">
        <f t="shared" si="62"/>
        <v>0</v>
      </c>
      <c r="I1292" s="35"/>
    </row>
    <row r="1293" spans="1:9" ht="20.25" hidden="1" customHeight="1">
      <c r="A1293" s="20">
        <v>2240304</v>
      </c>
      <c r="B1293" s="21" t="s">
        <v>1094</v>
      </c>
      <c r="C1293" s="35"/>
      <c r="D1293" s="17">
        <f t="shared" si="60"/>
        <v>0</v>
      </c>
      <c r="E1293" s="35"/>
      <c r="F1293" s="17">
        <f t="shared" si="61"/>
        <v>0</v>
      </c>
      <c r="G1293" s="35"/>
      <c r="H1293" s="17">
        <f t="shared" si="62"/>
        <v>0</v>
      </c>
      <c r="I1293" s="35"/>
    </row>
    <row r="1294" spans="1:9" ht="20.25" customHeight="1">
      <c r="A1294" s="20">
        <v>2240399</v>
      </c>
      <c r="B1294" s="21" t="s">
        <v>1095</v>
      </c>
      <c r="C1294" s="35">
        <v>625</v>
      </c>
      <c r="D1294" s="17">
        <f t="shared" si="60"/>
        <v>0</v>
      </c>
      <c r="E1294" s="35">
        <v>625</v>
      </c>
      <c r="F1294" s="17">
        <f t="shared" si="61"/>
        <v>-78</v>
      </c>
      <c r="G1294" s="35">
        <v>547</v>
      </c>
      <c r="H1294" s="17">
        <f t="shared" si="62"/>
        <v>0</v>
      </c>
      <c r="I1294" s="35">
        <v>547</v>
      </c>
    </row>
    <row r="1295" spans="1:9" ht="20.25" hidden="1" customHeight="1">
      <c r="A1295" s="23">
        <v>22404</v>
      </c>
      <c r="B1295" s="23" t="s">
        <v>1096</v>
      </c>
      <c r="C1295" s="34">
        <f>SUM(C1296:C1302)</f>
        <v>0</v>
      </c>
      <c r="D1295" s="11">
        <f t="shared" si="60"/>
        <v>0</v>
      </c>
      <c r="E1295" s="34">
        <f>SUM(E1296:E1302)</f>
        <v>0</v>
      </c>
      <c r="F1295" s="11">
        <f t="shared" si="61"/>
        <v>0</v>
      </c>
      <c r="G1295" s="34">
        <f>SUM(G1296:G1302)</f>
        <v>0</v>
      </c>
      <c r="H1295" s="11">
        <f t="shared" si="62"/>
        <v>0</v>
      </c>
      <c r="I1295" s="34">
        <f>SUM(I1296:I1302)</f>
        <v>0</v>
      </c>
    </row>
    <row r="1296" spans="1:9" ht="20.25" hidden="1" customHeight="1">
      <c r="A1296" s="20">
        <v>2240401</v>
      </c>
      <c r="B1296" s="21" t="s">
        <v>119</v>
      </c>
      <c r="C1296" s="35"/>
      <c r="D1296" s="17">
        <f t="shared" si="60"/>
        <v>0</v>
      </c>
      <c r="E1296" s="35"/>
      <c r="F1296" s="17">
        <f t="shared" si="61"/>
        <v>0</v>
      </c>
      <c r="G1296" s="35"/>
      <c r="H1296" s="17">
        <f t="shared" si="62"/>
        <v>0</v>
      </c>
      <c r="I1296" s="35"/>
    </row>
    <row r="1297" spans="1:9" ht="20.25" hidden="1" customHeight="1">
      <c r="A1297" s="20">
        <v>2240402</v>
      </c>
      <c r="B1297" s="21" t="s">
        <v>120</v>
      </c>
      <c r="C1297" s="35"/>
      <c r="D1297" s="17">
        <f t="shared" si="60"/>
        <v>0</v>
      </c>
      <c r="E1297" s="35"/>
      <c r="F1297" s="17">
        <f t="shared" si="61"/>
        <v>0</v>
      </c>
      <c r="G1297" s="35"/>
      <c r="H1297" s="17">
        <f t="shared" si="62"/>
        <v>0</v>
      </c>
      <c r="I1297" s="35"/>
    </row>
    <row r="1298" spans="1:9" ht="20.25" hidden="1" customHeight="1">
      <c r="A1298" s="20">
        <v>2240403</v>
      </c>
      <c r="B1298" s="21" t="s">
        <v>121</v>
      </c>
      <c r="C1298" s="35"/>
      <c r="D1298" s="17">
        <f t="shared" si="60"/>
        <v>0</v>
      </c>
      <c r="E1298" s="35"/>
      <c r="F1298" s="17">
        <f t="shared" si="61"/>
        <v>0</v>
      </c>
      <c r="G1298" s="35"/>
      <c r="H1298" s="17">
        <f t="shared" si="62"/>
        <v>0</v>
      </c>
      <c r="I1298" s="35"/>
    </row>
    <row r="1299" spans="1:9" ht="20.25" hidden="1" customHeight="1">
      <c r="A1299" s="20">
        <v>2240404</v>
      </c>
      <c r="B1299" s="21" t="s">
        <v>1097</v>
      </c>
      <c r="C1299" s="35"/>
      <c r="D1299" s="17">
        <f t="shared" si="60"/>
        <v>0</v>
      </c>
      <c r="E1299" s="35"/>
      <c r="F1299" s="17">
        <f t="shared" si="61"/>
        <v>0</v>
      </c>
      <c r="G1299" s="35"/>
      <c r="H1299" s="17">
        <f t="shared" si="62"/>
        <v>0</v>
      </c>
      <c r="I1299" s="35"/>
    </row>
    <row r="1300" spans="1:9" ht="20.25" hidden="1" customHeight="1">
      <c r="A1300" s="20">
        <v>2240405</v>
      </c>
      <c r="B1300" s="21" t="s">
        <v>1098</v>
      </c>
      <c r="C1300" s="35"/>
      <c r="D1300" s="17">
        <f t="shared" si="60"/>
        <v>0</v>
      </c>
      <c r="E1300" s="35"/>
      <c r="F1300" s="17">
        <f t="shared" si="61"/>
        <v>0</v>
      </c>
      <c r="G1300" s="35"/>
      <c r="H1300" s="17">
        <f t="shared" si="62"/>
        <v>0</v>
      </c>
      <c r="I1300" s="35"/>
    </row>
    <row r="1301" spans="1:9" ht="20.25" hidden="1" customHeight="1">
      <c r="A1301" s="20">
        <v>2240450</v>
      </c>
      <c r="B1301" s="21" t="s">
        <v>128</v>
      </c>
      <c r="C1301" s="35"/>
      <c r="D1301" s="17">
        <f t="shared" si="60"/>
        <v>0</v>
      </c>
      <c r="E1301" s="35"/>
      <c r="F1301" s="17">
        <f t="shared" si="61"/>
        <v>0</v>
      </c>
      <c r="G1301" s="35"/>
      <c r="H1301" s="17">
        <f t="shared" si="62"/>
        <v>0</v>
      </c>
      <c r="I1301" s="35"/>
    </row>
    <row r="1302" spans="1:9" ht="20.25" hidden="1" customHeight="1">
      <c r="A1302" s="20">
        <v>2240499</v>
      </c>
      <c r="B1302" s="21" t="s">
        <v>1099</v>
      </c>
      <c r="C1302" s="35"/>
      <c r="D1302" s="17">
        <f t="shared" si="60"/>
        <v>0</v>
      </c>
      <c r="E1302" s="35"/>
      <c r="F1302" s="17">
        <f t="shared" si="61"/>
        <v>0</v>
      </c>
      <c r="G1302" s="35"/>
      <c r="H1302" s="17">
        <f t="shared" si="62"/>
        <v>0</v>
      </c>
      <c r="I1302" s="35"/>
    </row>
    <row r="1303" spans="1:9" ht="20.25" hidden="1" customHeight="1">
      <c r="A1303" s="23">
        <v>22405</v>
      </c>
      <c r="B1303" s="23" t="s">
        <v>1100</v>
      </c>
      <c r="C1303" s="34">
        <f>SUM(C1304:C1315)</f>
        <v>0</v>
      </c>
      <c r="D1303" s="11">
        <f t="shared" si="60"/>
        <v>0</v>
      </c>
      <c r="E1303" s="34">
        <f>SUM(E1304:E1315)</f>
        <v>0</v>
      </c>
      <c r="F1303" s="11">
        <f t="shared" si="61"/>
        <v>0</v>
      </c>
      <c r="G1303" s="34">
        <f>SUM(G1304:G1315)</f>
        <v>0</v>
      </c>
      <c r="H1303" s="11">
        <f t="shared" si="62"/>
        <v>0</v>
      </c>
      <c r="I1303" s="34">
        <f>SUM(I1304:I1315)</f>
        <v>0</v>
      </c>
    </row>
    <row r="1304" spans="1:9" ht="20.25" hidden="1" customHeight="1">
      <c r="A1304" s="20">
        <v>2240501</v>
      </c>
      <c r="B1304" s="21" t="s">
        <v>119</v>
      </c>
      <c r="C1304" s="35"/>
      <c r="D1304" s="17">
        <f t="shared" si="60"/>
        <v>0</v>
      </c>
      <c r="E1304" s="35"/>
      <c r="F1304" s="17">
        <f t="shared" si="61"/>
        <v>0</v>
      </c>
      <c r="G1304" s="35"/>
      <c r="H1304" s="17">
        <f t="shared" si="62"/>
        <v>0</v>
      </c>
      <c r="I1304" s="35"/>
    </row>
    <row r="1305" spans="1:9" ht="20.25" hidden="1" customHeight="1">
      <c r="A1305" s="20">
        <v>2240502</v>
      </c>
      <c r="B1305" s="21" t="s">
        <v>120</v>
      </c>
      <c r="C1305" s="35"/>
      <c r="D1305" s="17">
        <f t="shared" si="60"/>
        <v>0</v>
      </c>
      <c r="E1305" s="35"/>
      <c r="F1305" s="17">
        <f t="shared" si="61"/>
        <v>0</v>
      </c>
      <c r="G1305" s="35"/>
      <c r="H1305" s="17">
        <f t="shared" si="62"/>
        <v>0</v>
      </c>
      <c r="I1305" s="35"/>
    </row>
    <row r="1306" spans="1:9" ht="20.25" hidden="1" customHeight="1">
      <c r="A1306" s="20">
        <v>2240503</v>
      </c>
      <c r="B1306" s="21" t="s">
        <v>121</v>
      </c>
      <c r="C1306" s="35"/>
      <c r="D1306" s="17">
        <f t="shared" si="60"/>
        <v>0</v>
      </c>
      <c r="E1306" s="35"/>
      <c r="F1306" s="17">
        <f t="shared" si="61"/>
        <v>0</v>
      </c>
      <c r="G1306" s="35"/>
      <c r="H1306" s="17">
        <f t="shared" si="62"/>
        <v>0</v>
      </c>
      <c r="I1306" s="35"/>
    </row>
    <row r="1307" spans="1:9" ht="20.25" hidden="1" customHeight="1">
      <c r="A1307" s="20">
        <v>2240504</v>
      </c>
      <c r="B1307" s="21" t="s">
        <v>1101</v>
      </c>
      <c r="C1307" s="35"/>
      <c r="D1307" s="17">
        <f t="shared" si="60"/>
        <v>0</v>
      </c>
      <c r="E1307" s="35"/>
      <c r="F1307" s="17">
        <f t="shared" si="61"/>
        <v>0</v>
      </c>
      <c r="G1307" s="35"/>
      <c r="H1307" s="17">
        <f t="shared" si="62"/>
        <v>0</v>
      </c>
      <c r="I1307" s="35"/>
    </row>
    <row r="1308" spans="1:9" ht="20.25" hidden="1" customHeight="1">
      <c r="A1308" s="20">
        <v>2240505</v>
      </c>
      <c r="B1308" s="21" t="s">
        <v>1102</v>
      </c>
      <c r="C1308" s="35"/>
      <c r="D1308" s="17">
        <f t="shared" si="60"/>
        <v>0</v>
      </c>
      <c r="E1308" s="35"/>
      <c r="F1308" s="17">
        <f t="shared" si="61"/>
        <v>0</v>
      </c>
      <c r="G1308" s="35"/>
      <c r="H1308" s="17">
        <f t="shared" si="62"/>
        <v>0</v>
      </c>
      <c r="I1308" s="35"/>
    </row>
    <row r="1309" spans="1:9" ht="20.25" hidden="1" customHeight="1">
      <c r="A1309" s="20">
        <v>2240506</v>
      </c>
      <c r="B1309" s="21" t="s">
        <v>1103</v>
      </c>
      <c r="C1309" s="35"/>
      <c r="D1309" s="17">
        <f t="shared" si="60"/>
        <v>0</v>
      </c>
      <c r="E1309" s="35"/>
      <c r="F1309" s="17">
        <f t="shared" si="61"/>
        <v>0</v>
      </c>
      <c r="G1309" s="35"/>
      <c r="H1309" s="17">
        <f t="shared" si="62"/>
        <v>0</v>
      </c>
      <c r="I1309" s="35"/>
    </row>
    <row r="1310" spans="1:9" ht="20.25" hidden="1" customHeight="1">
      <c r="A1310" s="20">
        <v>2240507</v>
      </c>
      <c r="B1310" s="21" t="s">
        <v>1104</v>
      </c>
      <c r="C1310" s="35"/>
      <c r="D1310" s="17">
        <f t="shared" si="60"/>
        <v>0</v>
      </c>
      <c r="E1310" s="35"/>
      <c r="F1310" s="17">
        <f t="shared" si="61"/>
        <v>0</v>
      </c>
      <c r="G1310" s="35"/>
      <c r="H1310" s="17">
        <f t="shared" si="62"/>
        <v>0</v>
      </c>
      <c r="I1310" s="35"/>
    </row>
    <row r="1311" spans="1:9" ht="20.25" hidden="1" customHeight="1">
      <c r="A1311" s="20">
        <v>2240508</v>
      </c>
      <c r="B1311" s="21" t="s">
        <v>1105</v>
      </c>
      <c r="C1311" s="35"/>
      <c r="D1311" s="17">
        <f t="shared" si="60"/>
        <v>0</v>
      </c>
      <c r="E1311" s="35"/>
      <c r="F1311" s="17">
        <f t="shared" si="61"/>
        <v>0</v>
      </c>
      <c r="G1311" s="35"/>
      <c r="H1311" s="17">
        <f t="shared" si="62"/>
        <v>0</v>
      </c>
      <c r="I1311" s="35"/>
    </row>
    <row r="1312" spans="1:9" ht="20.25" hidden="1" customHeight="1">
      <c r="A1312" s="20">
        <v>2240509</v>
      </c>
      <c r="B1312" s="21" t="s">
        <v>1106</v>
      </c>
      <c r="C1312" s="35"/>
      <c r="D1312" s="17">
        <f t="shared" si="60"/>
        <v>0</v>
      </c>
      <c r="E1312" s="35"/>
      <c r="F1312" s="17">
        <f t="shared" si="61"/>
        <v>0</v>
      </c>
      <c r="G1312" s="35"/>
      <c r="H1312" s="17">
        <f t="shared" si="62"/>
        <v>0</v>
      </c>
      <c r="I1312" s="35"/>
    </row>
    <row r="1313" spans="1:9" ht="20.25" hidden="1" customHeight="1">
      <c r="A1313" s="20">
        <v>2240510</v>
      </c>
      <c r="B1313" s="21" t="s">
        <v>1107</v>
      </c>
      <c r="C1313" s="35"/>
      <c r="D1313" s="17">
        <f t="shared" si="60"/>
        <v>0</v>
      </c>
      <c r="E1313" s="35"/>
      <c r="F1313" s="17">
        <f t="shared" si="61"/>
        <v>0</v>
      </c>
      <c r="G1313" s="35"/>
      <c r="H1313" s="17">
        <f t="shared" si="62"/>
        <v>0</v>
      </c>
      <c r="I1313" s="35"/>
    </row>
    <row r="1314" spans="1:9" ht="20.25" hidden="1" customHeight="1">
      <c r="A1314" s="20">
        <v>2240550</v>
      </c>
      <c r="B1314" s="21" t="s">
        <v>1108</v>
      </c>
      <c r="C1314" s="35"/>
      <c r="D1314" s="17">
        <f t="shared" si="60"/>
        <v>0</v>
      </c>
      <c r="E1314" s="35"/>
      <c r="F1314" s="17">
        <f t="shared" si="61"/>
        <v>0</v>
      </c>
      <c r="G1314" s="35"/>
      <c r="H1314" s="17">
        <f t="shared" si="62"/>
        <v>0</v>
      </c>
      <c r="I1314" s="35"/>
    </row>
    <row r="1315" spans="1:9" ht="20.25" hidden="1" customHeight="1">
      <c r="A1315" s="20">
        <v>2240599</v>
      </c>
      <c r="B1315" s="21" t="s">
        <v>1109</v>
      </c>
      <c r="C1315" s="35"/>
      <c r="D1315" s="17">
        <f t="shared" si="60"/>
        <v>0</v>
      </c>
      <c r="E1315" s="35"/>
      <c r="F1315" s="17">
        <f t="shared" si="61"/>
        <v>0</v>
      </c>
      <c r="G1315" s="35"/>
      <c r="H1315" s="17">
        <f t="shared" si="62"/>
        <v>0</v>
      </c>
      <c r="I1315" s="35"/>
    </row>
    <row r="1316" spans="1:9" ht="20.25" hidden="1" customHeight="1">
      <c r="A1316" s="23">
        <v>22406</v>
      </c>
      <c r="B1316" s="23" t="s">
        <v>1110</v>
      </c>
      <c r="C1316" s="34">
        <f>SUM(C1317:C1319)</f>
        <v>0</v>
      </c>
      <c r="D1316" s="11">
        <f t="shared" si="60"/>
        <v>0</v>
      </c>
      <c r="E1316" s="34">
        <f>SUM(E1317:E1319)</f>
        <v>0</v>
      </c>
      <c r="F1316" s="11">
        <f t="shared" si="61"/>
        <v>0</v>
      </c>
      <c r="G1316" s="34">
        <f>SUM(G1317:G1319)</f>
        <v>0</v>
      </c>
      <c r="H1316" s="11">
        <f t="shared" si="62"/>
        <v>0</v>
      </c>
      <c r="I1316" s="34">
        <f>SUM(I1317:I1319)</f>
        <v>0</v>
      </c>
    </row>
    <row r="1317" spans="1:9" ht="20.25" hidden="1" customHeight="1">
      <c r="A1317" s="20">
        <v>2240601</v>
      </c>
      <c r="B1317" s="21" t="s">
        <v>1111</v>
      </c>
      <c r="C1317" s="35"/>
      <c r="D1317" s="17">
        <f t="shared" si="60"/>
        <v>0</v>
      </c>
      <c r="E1317" s="35"/>
      <c r="F1317" s="17">
        <f t="shared" si="61"/>
        <v>0</v>
      </c>
      <c r="G1317" s="35"/>
      <c r="H1317" s="17">
        <f t="shared" si="62"/>
        <v>0</v>
      </c>
      <c r="I1317" s="35"/>
    </row>
    <row r="1318" spans="1:9" ht="20.25" hidden="1" customHeight="1">
      <c r="A1318" s="20">
        <v>2240602</v>
      </c>
      <c r="B1318" s="21" t="s">
        <v>1112</v>
      </c>
      <c r="C1318" s="35"/>
      <c r="D1318" s="17">
        <f t="shared" si="60"/>
        <v>0</v>
      </c>
      <c r="E1318" s="35"/>
      <c r="F1318" s="17">
        <f t="shared" si="61"/>
        <v>0</v>
      </c>
      <c r="G1318" s="35"/>
      <c r="H1318" s="17">
        <f t="shared" si="62"/>
        <v>0</v>
      </c>
      <c r="I1318" s="35"/>
    </row>
    <row r="1319" spans="1:9" ht="20.25" hidden="1" customHeight="1">
      <c r="A1319" s="20">
        <v>2240699</v>
      </c>
      <c r="B1319" s="21" t="s">
        <v>1113</v>
      </c>
      <c r="C1319" s="35"/>
      <c r="D1319" s="17">
        <f t="shared" si="60"/>
        <v>0</v>
      </c>
      <c r="E1319" s="35"/>
      <c r="F1319" s="17">
        <f t="shared" si="61"/>
        <v>0</v>
      </c>
      <c r="G1319" s="35"/>
      <c r="H1319" s="17">
        <f t="shared" si="62"/>
        <v>0</v>
      </c>
      <c r="I1319" s="35"/>
    </row>
    <row r="1320" spans="1:9" ht="20.25" hidden="1" customHeight="1">
      <c r="A1320" s="23">
        <v>22407</v>
      </c>
      <c r="B1320" s="23" t="s">
        <v>1114</v>
      </c>
      <c r="C1320" s="34">
        <f>SUM(C1321:C1323)</f>
        <v>0</v>
      </c>
      <c r="D1320" s="11">
        <f t="shared" si="60"/>
        <v>0</v>
      </c>
      <c r="E1320" s="34">
        <f>SUM(E1321:E1323)</f>
        <v>0</v>
      </c>
      <c r="F1320" s="11">
        <f t="shared" si="61"/>
        <v>0</v>
      </c>
      <c r="G1320" s="34">
        <f>SUM(G1321:G1323)</f>
        <v>0</v>
      </c>
      <c r="H1320" s="11">
        <f t="shared" si="62"/>
        <v>0</v>
      </c>
      <c r="I1320" s="34">
        <f>SUM(I1321:I1323)</f>
        <v>0</v>
      </c>
    </row>
    <row r="1321" spans="1:9" ht="20.25" hidden="1" customHeight="1">
      <c r="A1321" s="20">
        <v>2240703</v>
      </c>
      <c r="B1321" s="21" t="s">
        <v>1115</v>
      </c>
      <c r="C1321" s="35"/>
      <c r="D1321" s="17">
        <f t="shared" si="60"/>
        <v>0</v>
      </c>
      <c r="E1321" s="35"/>
      <c r="F1321" s="17">
        <f t="shared" si="61"/>
        <v>0</v>
      </c>
      <c r="G1321" s="35"/>
      <c r="H1321" s="17">
        <f t="shared" si="62"/>
        <v>0</v>
      </c>
      <c r="I1321" s="35"/>
    </row>
    <row r="1322" spans="1:9" ht="20.25" hidden="1" customHeight="1">
      <c r="A1322" s="20">
        <v>2240704</v>
      </c>
      <c r="B1322" s="21" t="s">
        <v>1116</v>
      </c>
      <c r="C1322" s="35"/>
      <c r="D1322" s="17">
        <f t="shared" si="60"/>
        <v>0</v>
      </c>
      <c r="E1322" s="35"/>
      <c r="F1322" s="17">
        <f t="shared" si="61"/>
        <v>0</v>
      </c>
      <c r="G1322" s="35"/>
      <c r="H1322" s="17">
        <f t="shared" si="62"/>
        <v>0</v>
      </c>
      <c r="I1322" s="35"/>
    </row>
    <row r="1323" spans="1:9" ht="20.25" hidden="1" customHeight="1">
      <c r="A1323" s="20">
        <v>2240799</v>
      </c>
      <c r="B1323" s="21" t="s">
        <v>1117</v>
      </c>
      <c r="C1323" s="35"/>
      <c r="D1323" s="17">
        <f t="shared" si="60"/>
        <v>0</v>
      </c>
      <c r="E1323" s="35"/>
      <c r="F1323" s="17">
        <f t="shared" si="61"/>
        <v>0</v>
      </c>
      <c r="G1323" s="35"/>
      <c r="H1323" s="17">
        <f t="shared" si="62"/>
        <v>0</v>
      </c>
      <c r="I1323" s="35"/>
    </row>
    <row r="1324" spans="1:9" ht="20.25" customHeight="1">
      <c r="A1324" s="23">
        <v>22499</v>
      </c>
      <c r="B1324" s="23" t="s">
        <v>1118</v>
      </c>
      <c r="C1324" s="34">
        <f>C1325</f>
        <v>0</v>
      </c>
      <c r="D1324" s="11">
        <f t="shared" si="60"/>
        <v>0</v>
      </c>
      <c r="E1324" s="34">
        <f>E1325</f>
        <v>0</v>
      </c>
      <c r="F1324" s="11">
        <f t="shared" si="61"/>
        <v>161</v>
      </c>
      <c r="G1324" s="34">
        <f>G1325</f>
        <v>161</v>
      </c>
      <c r="H1324" s="11">
        <f t="shared" si="62"/>
        <v>0</v>
      </c>
      <c r="I1324" s="34">
        <f>I1325</f>
        <v>161</v>
      </c>
    </row>
    <row r="1325" spans="1:9" s="27" customFormat="1" ht="20.25" customHeight="1">
      <c r="A1325" s="20">
        <v>2249999</v>
      </c>
      <c r="B1325" s="21" t="s">
        <v>1119</v>
      </c>
      <c r="C1325" s="35">
        <v>0</v>
      </c>
      <c r="D1325" s="17">
        <f t="shared" si="60"/>
        <v>0</v>
      </c>
      <c r="E1325" s="35">
        <v>0</v>
      </c>
      <c r="F1325" s="17">
        <f t="shared" si="61"/>
        <v>161</v>
      </c>
      <c r="G1325" s="35">
        <v>161</v>
      </c>
      <c r="H1325" s="17">
        <f t="shared" si="62"/>
        <v>0</v>
      </c>
      <c r="I1325" s="35">
        <v>161</v>
      </c>
    </row>
    <row r="1326" spans="1:9" ht="20.25" customHeight="1">
      <c r="A1326" s="23">
        <v>227</v>
      </c>
      <c r="B1326" s="23" t="s">
        <v>46</v>
      </c>
      <c r="C1326" s="34">
        <v>4700</v>
      </c>
      <c r="D1326" s="11">
        <f t="shared" si="60"/>
        <v>0</v>
      </c>
      <c r="E1326" s="34">
        <v>4700</v>
      </c>
      <c r="F1326" s="11">
        <f t="shared" si="61"/>
        <v>-2900</v>
      </c>
      <c r="G1326" s="34">
        <v>1800</v>
      </c>
      <c r="H1326" s="11">
        <f t="shared" si="62"/>
        <v>0</v>
      </c>
      <c r="I1326" s="34">
        <v>1800</v>
      </c>
    </row>
    <row r="1327" spans="1:9" ht="20.25" customHeight="1">
      <c r="A1327" s="23">
        <v>229</v>
      </c>
      <c r="B1327" s="23" t="s">
        <v>47</v>
      </c>
      <c r="C1327" s="34">
        <f>C1328+C1330</f>
        <v>17522</v>
      </c>
      <c r="D1327" s="11">
        <f t="shared" si="60"/>
        <v>0</v>
      </c>
      <c r="E1327" s="34">
        <f>E1328+E1330</f>
        <v>17522</v>
      </c>
      <c r="F1327" s="11">
        <f t="shared" si="61"/>
        <v>-15862</v>
      </c>
      <c r="G1327" s="34">
        <f>G1328+G1330</f>
        <v>1660</v>
      </c>
      <c r="H1327" s="11">
        <f t="shared" si="62"/>
        <v>0</v>
      </c>
      <c r="I1327" s="34">
        <f>I1328+I1330</f>
        <v>1660</v>
      </c>
    </row>
    <row r="1328" spans="1:9" ht="20.25" customHeight="1">
      <c r="A1328" s="23">
        <v>22902</v>
      </c>
      <c r="B1328" s="23" t="s">
        <v>1120</v>
      </c>
      <c r="C1328" s="34">
        <f>C1329</f>
        <v>17500</v>
      </c>
      <c r="D1328" s="11">
        <f t="shared" si="60"/>
        <v>0</v>
      </c>
      <c r="E1328" s="34">
        <f>E1329</f>
        <v>17500</v>
      </c>
      <c r="F1328" s="11">
        <f t="shared" si="61"/>
        <v>-15900</v>
      </c>
      <c r="G1328" s="34">
        <f>G1329</f>
        <v>1600</v>
      </c>
      <c r="H1328" s="11">
        <f t="shared" si="62"/>
        <v>0</v>
      </c>
      <c r="I1328" s="34">
        <f>I1329</f>
        <v>1600</v>
      </c>
    </row>
    <row r="1329" spans="1:9" s="27" customFormat="1" ht="20.25" customHeight="1">
      <c r="A1329" s="20">
        <v>2290201</v>
      </c>
      <c r="B1329" s="21" t="s">
        <v>1121</v>
      </c>
      <c r="C1329" s="35">
        <v>17500</v>
      </c>
      <c r="D1329" s="17">
        <f t="shared" si="60"/>
        <v>0</v>
      </c>
      <c r="E1329" s="35">
        <v>17500</v>
      </c>
      <c r="F1329" s="17">
        <f t="shared" si="61"/>
        <v>-15900</v>
      </c>
      <c r="G1329" s="35">
        <v>1600</v>
      </c>
      <c r="H1329" s="17">
        <f t="shared" si="62"/>
        <v>0</v>
      </c>
      <c r="I1329" s="35">
        <v>1600</v>
      </c>
    </row>
    <row r="1330" spans="1:9" ht="20.25" customHeight="1">
      <c r="A1330" s="23">
        <v>22999</v>
      </c>
      <c r="B1330" s="23" t="s">
        <v>985</v>
      </c>
      <c r="C1330" s="34">
        <f>C1331</f>
        <v>22</v>
      </c>
      <c r="D1330" s="11">
        <f t="shared" si="60"/>
        <v>0</v>
      </c>
      <c r="E1330" s="34">
        <f>E1331</f>
        <v>22</v>
      </c>
      <c r="F1330" s="11">
        <f t="shared" si="61"/>
        <v>38</v>
      </c>
      <c r="G1330" s="34">
        <f>G1331</f>
        <v>60</v>
      </c>
      <c r="H1330" s="11">
        <f t="shared" si="62"/>
        <v>0</v>
      </c>
      <c r="I1330" s="34">
        <f>I1331</f>
        <v>60</v>
      </c>
    </row>
    <row r="1331" spans="1:9" ht="20.25" customHeight="1">
      <c r="A1331" s="20">
        <v>2299999</v>
      </c>
      <c r="B1331" s="21" t="s">
        <v>47</v>
      </c>
      <c r="C1331" s="35">
        <v>22</v>
      </c>
      <c r="D1331" s="17">
        <f t="shared" si="60"/>
        <v>0</v>
      </c>
      <c r="E1331" s="35">
        <v>22</v>
      </c>
      <c r="F1331" s="17">
        <f t="shared" si="61"/>
        <v>38</v>
      </c>
      <c r="G1331" s="35">
        <v>60</v>
      </c>
      <c r="H1331" s="17">
        <f t="shared" si="62"/>
        <v>0</v>
      </c>
      <c r="I1331" s="35">
        <v>60</v>
      </c>
    </row>
    <row r="1332" spans="1:9" ht="20.25" customHeight="1">
      <c r="A1332" s="23">
        <v>232</v>
      </c>
      <c r="B1332" s="23" t="s">
        <v>48</v>
      </c>
      <c r="C1332" s="34">
        <f>C1333+C1334+C1335</f>
        <v>5797</v>
      </c>
      <c r="D1332" s="11">
        <f t="shared" si="60"/>
        <v>0</v>
      </c>
      <c r="E1332" s="34">
        <f>E1333+E1334+E1335</f>
        <v>5797</v>
      </c>
      <c r="F1332" s="11">
        <f t="shared" si="61"/>
        <v>-51</v>
      </c>
      <c r="G1332" s="34">
        <f>G1333+G1334+G1335</f>
        <v>5746</v>
      </c>
      <c r="H1332" s="11">
        <f t="shared" si="62"/>
        <v>0</v>
      </c>
      <c r="I1332" s="34">
        <f>I1333+I1334+I1335</f>
        <v>5746</v>
      </c>
    </row>
    <row r="1333" spans="1:9" ht="20.25" hidden="1" customHeight="1">
      <c r="A1333" s="23">
        <v>23201</v>
      </c>
      <c r="B1333" s="23" t="s">
        <v>1122</v>
      </c>
      <c r="C1333" s="34">
        <v>0</v>
      </c>
      <c r="D1333" s="11">
        <f t="shared" si="60"/>
        <v>0</v>
      </c>
      <c r="E1333" s="34">
        <v>0</v>
      </c>
      <c r="F1333" s="11">
        <f t="shared" si="61"/>
        <v>0</v>
      </c>
      <c r="G1333" s="34"/>
      <c r="H1333" s="11">
        <f t="shared" si="62"/>
        <v>0</v>
      </c>
      <c r="I1333" s="34"/>
    </row>
    <row r="1334" spans="1:9" ht="20.25" hidden="1" customHeight="1">
      <c r="A1334" s="23">
        <v>23202</v>
      </c>
      <c r="B1334" s="23" t="s">
        <v>1123</v>
      </c>
      <c r="C1334" s="34">
        <v>0</v>
      </c>
      <c r="D1334" s="11">
        <f t="shared" si="60"/>
        <v>0</v>
      </c>
      <c r="E1334" s="34">
        <v>0</v>
      </c>
      <c r="F1334" s="11">
        <f t="shared" si="61"/>
        <v>0</v>
      </c>
      <c r="G1334" s="34"/>
      <c r="H1334" s="11">
        <f t="shared" si="62"/>
        <v>0</v>
      </c>
      <c r="I1334" s="34"/>
    </row>
    <row r="1335" spans="1:9" ht="20.25" customHeight="1">
      <c r="A1335" s="23">
        <v>23203</v>
      </c>
      <c r="B1335" s="23" t="s">
        <v>1124</v>
      </c>
      <c r="C1335" s="34">
        <f>SUM(C1336:C1339)</f>
        <v>5797</v>
      </c>
      <c r="D1335" s="11">
        <f t="shared" si="60"/>
        <v>0</v>
      </c>
      <c r="E1335" s="34">
        <f>SUM(E1336:E1339)</f>
        <v>5797</v>
      </c>
      <c r="F1335" s="11">
        <f t="shared" si="61"/>
        <v>-51</v>
      </c>
      <c r="G1335" s="34">
        <f>SUM(G1336:G1339)</f>
        <v>5746</v>
      </c>
      <c r="H1335" s="11">
        <f t="shared" si="62"/>
        <v>0</v>
      </c>
      <c r="I1335" s="34">
        <f>SUM(I1336:I1339)</f>
        <v>5746</v>
      </c>
    </row>
    <row r="1336" spans="1:9" ht="20.25" customHeight="1">
      <c r="A1336" s="20">
        <v>2320301</v>
      </c>
      <c r="B1336" s="21" t="s">
        <v>1125</v>
      </c>
      <c r="C1336" s="35">
        <v>5797</v>
      </c>
      <c r="D1336" s="17">
        <f t="shared" si="60"/>
        <v>0</v>
      </c>
      <c r="E1336" s="35">
        <v>5797</v>
      </c>
      <c r="F1336" s="17">
        <f t="shared" si="61"/>
        <v>-51</v>
      </c>
      <c r="G1336" s="35">
        <v>5746</v>
      </c>
      <c r="H1336" s="17">
        <f t="shared" si="62"/>
        <v>0</v>
      </c>
      <c r="I1336" s="35">
        <v>5746</v>
      </c>
    </row>
    <row r="1337" spans="1:9" ht="20.25" hidden="1" customHeight="1">
      <c r="A1337" s="20">
        <v>2320302</v>
      </c>
      <c r="B1337" s="21" t="s">
        <v>1126</v>
      </c>
      <c r="C1337" s="35"/>
      <c r="D1337" s="17">
        <f t="shared" si="60"/>
        <v>0</v>
      </c>
      <c r="E1337" s="35"/>
      <c r="F1337" s="17">
        <f t="shared" si="61"/>
        <v>0</v>
      </c>
      <c r="G1337" s="35"/>
      <c r="H1337" s="17">
        <f t="shared" si="62"/>
        <v>0</v>
      </c>
      <c r="I1337" s="35"/>
    </row>
    <row r="1338" spans="1:9" ht="20.25" hidden="1" customHeight="1">
      <c r="A1338" s="20">
        <v>2320303</v>
      </c>
      <c r="B1338" s="21" t="s">
        <v>1127</v>
      </c>
      <c r="C1338" s="35"/>
      <c r="D1338" s="17">
        <f t="shared" si="60"/>
        <v>0</v>
      </c>
      <c r="E1338" s="35"/>
      <c r="F1338" s="17">
        <f t="shared" si="61"/>
        <v>0</v>
      </c>
      <c r="G1338" s="35"/>
      <c r="H1338" s="17">
        <f t="shared" si="62"/>
        <v>0</v>
      </c>
      <c r="I1338" s="35"/>
    </row>
    <row r="1339" spans="1:9" ht="20.25" hidden="1" customHeight="1">
      <c r="A1339" s="20">
        <v>2320399</v>
      </c>
      <c r="B1339" s="21" t="s">
        <v>1128</v>
      </c>
      <c r="C1339" s="35"/>
      <c r="D1339" s="17">
        <f t="shared" si="60"/>
        <v>0</v>
      </c>
      <c r="E1339" s="35"/>
      <c r="F1339" s="17">
        <f t="shared" si="61"/>
        <v>0</v>
      </c>
      <c r="G1339" s="35"/>
      <c r="H1339" s="17">
        <f t="shared" si="62"/>
        <v>0</v>
      </c>
      <c r="I1339" s="35"/>
    </row>
    <row r="1340" spans="1:9" ht="20.25" customHeight="1">
      <c r="A1340" s="23">
        <v>233</v>
      </c>
      <c r="B1340" s="23" t="s">
        <v>49</v>
      </c>
      <c r="C1340" s="34">
        <f>SUM(C1341:C1343)</f>
        <v>39</v>
      </c>
      <c r="D1340" s="11">
        <f t="shared" si="60"/>
        <v>0</v>
      </c>
      <c r="E1340" s="34">
        <f>SUM(E1341:E1343)</f>
        <v>39</v>
      </c>
      <c r="F1340" s="11">
        <f t="shared" si="61"/>
        <v>0</v>
      </c>
      <c r="G1340" s="34">
        <f>SUM(G1341:G1343)</f>
        <v>39</v>
      </c>
      <c r="H1340" s="11">
        <f t="shared" si="62"/>
        <v>0</v>
      </c>
      <c r="I1340" s="34">
        <f>SUM(I1341:I1343)</f>
        <v>39</v>
      </c>
    </row>
    <row r="1341" spans="1:9" ht="20.25" hidden="1" customHeight="1">
      <c r="A1341" s="20">
        <v>23301</v>
      </c>
      <c r="B1341" s="20" t="s">
        <v>1129</v>
      </c>
      <c r="C1341" s="35"/>
      <c r="D1341" s="17">
        <f t="shared" si="60"/>
        <v>0</v>
      </c>
      <c r="E1341" s="35"/>
      <c r="F1341" s="17">
        <f t="shared" si="61"/>
        <v>0</v>
      </c>
      <c r="G1341" s="35"/>
      <c r="H1341" s="17">
        <f t="shared" si="62"/>
        <v>0</v>
      </c>
      <c r="I1341" s="35"/>
    </row>
    <row r="1342" spans="1:9" ht="20.25" hidden="1" customHeight="1">
      <c r="A1342" s="20">
        <v>23302</v>
      </c>
      <c r="B1342" s="20" t="s">
        <v>1130</v>
      </c>
      <c r="C1342" s="35"/>
      <c r="D1342" s="17">
        <f t="shared" si="60"/>
        <v>0</v>
      </c>
      <c r="E1342" s="35"/>
      <c r="F1342" s="17">
        <f t="shared" si="61"/>
        <v>0</v>
      </c>
      <c r="G1342" s="35"/>
      <c r="H1342" s="17">
        <f t="shared" si="62"/>
        <v>0</v>
      </c>
      <c r="I1342" s="35"/>
    </row>
    <row r="1343" spans="1:9" ht="20.25" customHeight="1">
      <c r="A1343" s="20">
        <v>23303</v>
      </c>
      <c r="B1343" s="20" t="s">
        <v>1131</v>
      </c>
      <c r="C1343" s="35">
        <v>39</v>
      </c>
      <c r="D1343" s="17">
        <f t="shared" si="60"/>
        <v>0</v>
      </c>
      <c r="E1343" s="35">
        <v>39</v>
      </c>
      <c r="F1343" s="17">
        <f t="shared" si="61"/>
        <v>0</v>
      </c>
      <c r="G1343" s="35">
        <v>39</v>
      </c>
      <c r="H1343" s="17">
        <f t="shared" si="62"/>
        <v>0</v>
      </c>
      <c r="I1343" s="35">
        <v>39</v>
      </c>
    </row>
    <row r="1344" spans="1:9" ht="20.25" customHeight="1">
      <c r="A1344" s="120" t="s">
        <v>1132</v>
      </c>
      <c r="B1344" s="121"/>
      <c r="C1344" s="34">
        <f>C1345+C1346</f>
        <v>48481</v>
      </c>
      <c r="D1344" s="11">
        <f t="shared" si="60"/>
        <v>0</v>
      </c>
      <c r="E1344" s="34">
        <f>E1345+E1346</f>
        <v>48481</v>
      </c>
      <c r="F1344" s="11">
        <f t="shared" si="61"/>
        <v>15000</v>
      </c>
      <c r="G1344" s="34">
        <f>G1345+G1346</f>
        <v>63481</v>
      </c>
      <c r="H1344" s="11">
        <f t="shared" si="62"/>
        <v>0</v>
      </c>
      <c r="I1344" s="34">
        <f>I1345+I1346</f>
        <v>63481</v>
      </c>
    </row>
    <row r="1345" spans="1:10" ht="20.25" customHeight="1">
      <c r="A1345" s="23">
        <v>2300601</v>
      </c>
      <c r="B1345" s="19" t="s">
        <v>1133</v>
      </c>
      <c r="C1345" s="34">
        <v>5005</v>
      </c>
      <c r="D1345" s="11">
        <f t="shared" si="60"/>
        <v>0</v>
      </c>
      <c r="E1345" s="34">
        <v>5005</v>
      </c>
      <c r="F1345" s="11">
        <f t="shared" si="61"/>
        <v>0</v>
      </c>
      <c r="G1345" s="34">
        <v>5005</v>
      </c>
      <c r="H1345" s="11">
        <f t="shared" si="62"/>
        <v>0</v>
      </c>
      <c r="I1345" s="34">
        <v>5005</v>
      </c>
    </row>
    <row r="1346" spans="1:10" ht="20.25" customHeight="1">
      <c r="A1346" s="23">
        <v>2300602</v>
      </c>
      <c r="B1346" s="19" t="s">
        <v>1134</v>
      </c>
      <c r="C1346" s="34">
        <f>SUM(C1347:C1349)</f>
        <v>43476</v>
      </c>
      <c r="D1346" s="11">
        <f t="shared" si="60"/>
        <v>0</v>
      </c>
      <c r="E1346" s="34">
        <f>SUM(E1347:E1349)</f>
        <v>43476</v>
      </c>
      <c r="F1346" s="11">
        <f t="shared" si="61"/>
        <v>15000</v>
      </c>
      <c r="G1346" s="34">
        <f>SUM(G1347:G1349)</f>
        <v>58476</v>
      </c>
      <c r="H1346" s="11">
        <f t="shared" si="62"/>
        <v>0</v>
      </c>
      <c r="I1346" s="34">
        <f>SUM(I1347:I1349)</f>
        <v>58476</v>
      </c>
    </row>
    <row r="1347" spans="1:10" ht="20.25" customHeight="1">
      <c r="A1347" s="20"/>
      <c r="B1347" s="21" t="s">
        <v>1135</v>
      </c>
      <c r="C1347" s="35">
        <v>5620</v>
      </c>
      <c r="D1347" s="11">
        <f t="shared" si="60"/>
        <v>0</v>
      </c>
      <c r="E1347" s="35">
        <v>5620</v>
      </c>
      <c r="F1347" s="17">
        <f t="shared" si="61"/>
        <v>6444</v>
      </c>
      <c r="G1347" s="35">
        <v>12064</v>
      </c>
      <c r="H1347" s="17">
        <f t="shared" si="62"/>
        <v>0</v>
      </c>
      <c r="I1347" s="35">
        <v>12064</v>
      </c>
    </row>
    <row r="1348" spans="1:10" ht="20.25" customHeight="1">
      <c r="A1348" s="20"/>
      <c r="B1348" s="21" t="s">
        <v>1136</v>
      </c>
      <c r="C1348" s="35">
        <v>9205</v>
      </c>
      <c r="D1348" s="11">
        <f t="shared" si="60"/>
        <v>0</v>
      </c>
      <c r="E1348" s="35">
        <v>9205</v>
      </c>
      <c r="F1348" s="17">
        <f t="shared" si="61"/>
        <v>7551</v>
      </c>
      <c r="G1348" s="35">
        <v>16756</v>
      </c>
      <c r="H1348" s="17">
        <f t="shared" si="62"/>
        <v>0</v>
      </c>
      <c r="I1348" s="35">
        <v>16756</v>
      </c>
    </row>
    <row r="1349" spans="1:10" ht="20.25" customHeight="1">
      <c r="A1349" s="20"/>
      <c r="B1349" s="21" t="s">
        <v>1137</v>
      </c>
      <c r="C1349" s="35">
        <v>28651</v>
      </c>
      <c r="D1349" s="11">
        <f t="shared" si="60"/>
        <v>0</v>
      </c>
      <c r="E1349" s="35">
        <v>28651</v>
      </c>
      <c r="F1349" s="17">
        <f t="shared" si="61"/>
        <v>1005</v>
      </c>
      <c r="G1349" s="35">
        <v>29656</v>
      </c>
      <c r="H1349" s="17">
        <f t="shared" si="62"/>
        <v>0</v>
      </c>
      <c r="I1349" s="35">
        <v>29656</v>
      </c>
    </row>
    <row r="1350" spans="1:10" ht="20.25" customHeight="1">
      <c r="A1350" s="120" t="s">
        <v>51</v>
      </c>
      <c r="B1350" s="121"/>
      <c r="C1350" s="34">
        <f>SUM(C1351:C1352)</f>
        <v>28297</v>
      </c>
      <c r="D1350" s="11">
        <f t="shared" si="60"/>
        <v>0</v>
      </c>
      <c r="E1350" s="34">
        <f>SUM(E1351:E1352)</f>
        <v>28297</v>
      </c>
      <c r="F1350" s="11">
        <f t="shared" si="61"/>
        <v>5511</v>
      </c>
      <c r="G1350" s="34">
        <f>SUM(G1351:G1352)</f>
        <v>33808</v>
      </c>
      <c r="H1350" s="11">
        <f t="shared" si="62"/>
        <v>0</v>
      </c>
      <c r="I1350" s="34">
        <f>SUM(I1351:I1352)</f>
        <v>33808</v>
      </c>
    </row>
    <row r="1351" spans="1:10" ht="20.25" customHeight="1">
      <c r="A1351" s="22">
        <v>2300201</v>
      </c>
      <c r="B1351" s="21" t="s">
        <v>1138</v>
      </c>
      <c r="C1351" s="35">
        <v>1583</v>
      </c>
      <c r="D1351" s="11">
        <f t="shared" si="60"/>
        <v>0</v>
      </c>
      <c r="E1351" s="35">
        <v>1583</v>
      </c>
      <c r="F1351" s="17">
        <f t="shared" si="61"/>
        <v>0</v>
      </c>
      <c r="G1351" s="35">
        <v>1583</v>
      </c>
      <c r="H1351" s="17">
        <f t="shared" si="62"/>
        <v>0</v>
      </c>
      <c r="I1351" s="35">
        <v>1583</v>
      </c>
    </row>
    <row r="1352" spans="1:10" ht="20.25" customHeight="1">
      <c r="A1352" s="22">
        <v>2300299</v>
      </c>
      <c r="B1352" s="21" t="s">
        <v>1139</v>
      </c>
      <c r="C1352" s="35">
        <v>26714</v>
      </c>
      <c r="D1352" s="17">
        <f t="shared" ref="D1352:D1359" si="63">E1352-C1352</f>
        <v>0</v>
      </c>
      <c r="E1352" s="35">
        <v>26714</v>
      </c>
      <c r="F1352" s="17">
        <f t="shared" ref="F1352:F1359" si="64">G1352-E1352</f>
        <v>5511</v>
      </c>
      <c r="G1352" s="35">
        <v>32225</v>
      </c>
      <c r="H1352" s="17">
        <f t="shared" ref="H1352:H1359" si="65">I1352-G1352</f>
        <v>0</v>
      </c>
      <c r="I1352" s="35">
        <v>32225</v>
      </c>
    </row>
    <row r="1353" spans="1:10" ht="20.25" customHeight="1">
      <c r="A1353" s="120" t="s">
        <v>52</v>
      </c>
      <c r="B1353" s="121"/>
      <c r="C1353" s="34">
        <f>C1354</f>
        <v>32338</v>
      </c>
      <c r="D1353" s="11">
        <f t="shared" si="63"/>
        <v>0</v>
      </c>
      <c r="E1353" s="34">
        <f>E1354</f>
        <v>32338</v>
      </c>
      <c r="F1353" s="11">
        <f t="shared" si="64"/>
        <v>35800</v>
      </c>
      <c r="G1353" s="34">
        <f>G1354</f>
        <v>68138</v>
      </c>
      <c r="H1353" s="11">
        <f t="shared" si="65"/>
        <v>4200</v>
      </c>
      <c r="I1353" s="34">
        <f>I1354</f>
        <v>72338</v>
      </c>
    </row>
    <row r="1354" spans="1:10" ht="20.25" customHeight="1">
      <c r="A1354" s="20">
        <v>23103</v>
      </c>
      <c r="B1354" s="20" t="s">
        <v>1140</v>
      </c>
      <c r="C1354" s="35">
        <v>32338</v>
      </c>
      <c r="D1354" s="11">
        <f t="shared" si="63"/>
        <v>0</v>
      </c>
      <c r="E1354" s="35">
        <v>32338</v>
      </c>
      <c r="F1354" s="17">
        <f t="shared" si="64"/>
        <v>35800</v>
      </c>
      <c r="G1354" s="35">
        <f>G1355</f>
        <v>68138</v>
      </c>
      <c r="H1354" s="17">
        <f t="shared" si="65"/>
        <v>4200</v>
      </c>
      <c r="I1354" s="35">
        <f>I1355</f>
        <v>72338</v>
      </c>
    </row>
    <row r="1355" spans="1:10" ht="20.25" customHeight="1">
      <c r="A1355" s="20">
        <v>2310301</v>
      </c>
      <c r="B1355" s="21" t="s">
        <v>1141</v>
      </c>
      <c r="C1355" s="35">
        <v>32338</v>
      </c>
      <c r="D1355" s="11">
        <f t="shared" si="63"/>
        <v>0</v>
      </c>
      <c r="E1355" s="35">
        <v>32338</v>
      </c>
      <c r="F1355" s="17">
        <f t="shared" si="64"/>
        <v>35800</v>
      </c>
      <c r="G1355" s="35">
        <v>68138</v>
      </c>
      <c r="H1355" s="17">
        <f t="shared" si="65"/>
        <v>4200</v>
      </c>
      <c r="I1355" s="35">
        <v>72338</v>
      </c>
      <c r="J1355" s="98"/>
    </row>
    <row r="1356" spans="1:10" ht="20.25" customHeight="1">
      <c r="A1356" s="120" t="s">
        <v>53</v>
      </c>
      <c r="B1356" s="121"/>
      <c r="C1356" s="39">
        <f>C1357</f>
        <v>0</v>
      </c>
      <c r="D1356" s="11">
        <f t="shared" si="63"/>
        <v>0</v>
      </c>
      <c r="E1356" s="39">
        <f>E1357</f>
        <v>0</v>
      </c>
      <c r="F1356" s="11">
        <f t="shared" si="64"/>
        <v>13794.6299</v>
      </c>
      <c r="G1356" s="39">
        <f>G1357</f>
        <v>13794.6299</v>
      </c>
      <c r="H1356" s="11">
        <f t="shared" si="65"/>
        <v>0</v>
      </c>
      <c r="I1356" s="39">
        <f>I1357</f>
        <v>13794.6299</v>
      </c>
    </row>
    <row r="1357" spans="1:10" ht="20.25" customHeight="1">
      <c r="A1357" s="20">
        <v>23009</v>
      </c>
      <c r="B1357" s="25" t="s">
        <v>1142</v>
      </c>
      <c r="C1357" s="40">
        <f>C1359-C7-C1344-C1350-C1353</f>
        <v>0</v>
      </c>
      <c r="D1357" s="11">
        <f t="shared" si="63"/>
        <v>0</v>
      </c>
      <c r="E1357" s="40">
        <f>E1359-E7-E1344-E1350-E1353</f>
        <v>0</v>
      </c>
      <c r="F1357" s="17">
        <f t="shared" si="64"/>
        <v>13794.6299</v>
      </c>
      <c r="G1357" s="40">
        <f>G1359-G7-G1344-G1350-G1353</f>
        <v>13794.6299</v>
      </c>
      <c r="H1357" s="17">
        <f t="shared" si="65"/>
        <v>0</v>
      </c>
      <c r="I1357" s="40">
        <f>I1359-I7-I1344-I1350-I1353</f>
        <v>13794.6299</v>
      </c>
    </row>
    <row r="1358" spans="1:10" ht="20.25" customHeight="1">
      <c r="A1358" s="120" t="s">
        <v>54</v>
      </c>
      <c r="B1358" s="121"/>
      <c r="C1358" s="39">
        <v>0</v>
      </c>
      <c r="D1358" s="11">
        <f t="shared" si="63"/>
        <v>0</v>
      </c>
      <c r="E1358" s="39">
        <v>0</v>
      </c>
      <c r="F1358" s="11">
        <f t="shared" si="64"/>
        <v>0</v>
      </c>
      <c r="G1358" s="39">
        <v>0</v>
      </c>
      <c r="H1358" s="11">
        <f t="shared" si="65"/>
        <v>0</v>
      </c>
      <c r="I1358" s="39">
        <v>0</v>
      </c>
    </row>
    <row r="1359" spans="1:10" ht="20.25" customHeight="1">
      <c r="A1359" s="110" t="s">
        <v>56</v>
      </c>
      <c r="B1359" s="110"/>
      <c r="C1359" s="34">
        <f ca="1">本级一般公共预算收入!C73</f>
        <v>443354</v>
      </c>
      <c r="D1359" s="11">
        <f t="shared" si="63"/>
        <v>2326</v>
      </c>
      <c r="E1359" s="34">
        <f ca="1">本级一般公共预算收入!E73</f>
        <v>445680</v>
      </c>
      <c r="F1359" s="11">
        <f t="shared" si="64"/>
        <v>99062</v>
      </c>
      <c r="G1359" s="34">
        <f ca="1">本级一般公共预算收入!G73</f>
        <v>544742</v>
      </c>
      <c r="H1359" s="11">
        <f t="shared" si="65"/>
        <v>4200</v>
      </c>
      <c r="I1359" s="34">
        <f ca="1">本级一般公共预算收入!I73</f>
        <v>548942</v>
      </c>
    </row>
  </sheetData>
  <mergeCells count="15">
    <mergeCell ref="A2:I2"/>
    <mergeCell ref="A3:I3"/>
    <mergeCell ref="A1359:B1359"/>
    <mergeCell ref="A5:A6"/>
    <mergeCell ref="B5:B6"/>
    <mergeCell ref="C5:C6"/>
    <mergeCell ref="A1344:B1344"/>
    <mergeCell ref="A1350:B1350"/>
    <mergeCell ref="A1353:B1353"/>
    <mergeCell ref="A1356:B1356"/>
    <mergeCell ref="A1358:B1358"/>
    <mergeCell ref="D5:E5"/>
    <mergeCell ref="F5:G5"/>
    <mergeCell ref="A7:B7"/>
    <mergeCell ref="H5:I5"/>
  </mergeCells>
  <phoneticPr fontId="27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97" fitToHeight="0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workbookViewId="0">
      <selection activeCell="A2" sqref="A2:I2"/>
    </sheetView>
  </sheetViews>
  <sheetFormatPr defaultRowHeight="14.25"/>
  <cols>
    <col min="1" max="1" width="10.5" style="5" customWidth="1"/>
    <col min="2" max="2" width="34.125" style="5" customWidth="1"/>
    <col min="3" max="9" width="13.375" style="6" customWidth="1"/>
    <col min="10" max="16384" width="9" style="5"/>
  </cols>
  <sheetData>
    <row r="1" spans="1:9" ht="22.5" customHeight="1">
      <c r="A1" s="4" t="s">
        <v>1210</v>
      </c>
    </row>
    <row r="2" spans="1:9" ht="25.5">
      <c r="A2" s="123" t="s">
        <v>116</v>
      </c>
      <c r="B2" s="123"/>
      <c r="C2" s="123"/>
      <c r="D2" s="123"/>
      <c r="E2" s="123"/>
      <c r="F2" s="123"/>
      <c r="G2" s="123"/>
      <c r="H2" s="123"/>
      <c r="I2" s="123"/>
    </row>
    <row r="3" spans="1:9" ht="20.25" customHeight="1">
      <c r="A3" s="125" t="s">
        <v>1143</v>
      </c>
      <c r="B3" s="125"/>
      <c r="C3" s="125"/>
      <c r="D3" s="125"/>
      <c r="E3" s="125"/>
      <c r="F3" s="125"/>
      <c r="G3" s="125"/>
      <c r="H3" s="125"/>
      <c r="I3" s="125"/>
    </row>
    <row r="4" spans="1:9" ht="17.25" customHeight="1">
      <c r="B4" s="7"/>
      <c r="C4" s="7"/>
      <c r="D4" s="7"/>
      <c r="E4" s="7"/>
      <c r="F4" s="7"/>
      <c r="G4" s="8"/>
      <c r="H4" s="7"/>
      <c r="I4" s="8" t="s">
        <v>58</v>
      </c>
    </row>
    <row r="5" spans="1:9" s="1" customFormat="1" ht="20.25" customHeight="1">
      <c r="A5" s="114" t="s">
        <v>6</v>
      </c>
      <c r="B5" s="114" t="s">
        <v>7</v>
      </c>
      <c r="C5" s="116" t="s">
        <v>8</v>
      </c>
      <c r="D5" s="111" t="s">
        <v>9</v>
      </c>
      <c r="E5" s="112"/>
      <c r="F5" s="111" t="s">
        <v>11</v>
      </c>
      <c r="G5" s="112"/>
      <c r="H5" s="111" t="s">
        <v>1204</v>
      </c>
      <c r="I5" s="112"/>
    </row>
    <row r="6" spans="1:9" s="1" customFormat="1" ht="27">
      <c r="A6" s="115"/>
      <c r="B6" s="115"/>
      <c r="C6" s="117"/>
      <c r="D6" s="9" t="s">
        <v>12</v>
      </c>
      <c r="E6" s="10" t="s">
        <v>13</v>
      </c>
      <c r="F6" s="9" t="s">
        <v>12</v>
      </c>
      <c r="G6" s="10" t="s">
        <v>13</v>
      </c>
      <c r="H6" s="9" t="s">
        <v>12</v>
      </c>
      <c r="I6" s="10" t="s">
        <v>13</v>
      </c>
    </row>
    <row r="7" spans="1:9" s="2" customFormat="1" ht="20.25" customHeight="1">
      <c r="A7" s="118" t="s">
        <v>15</v>
      </c>
      <c r="B7" s="119"/>
      <c r="C7" s="11">
        <f>C8+C13+C24+C32+C39+C43+C46+C50+C53+C59+C62+C67+C70</f>
        <v>334238</v>
      </c>
      <c r="D7" s="11">
        <f>E7-C7</f>
        <v>2326</v>
      </c>
      <c r="E7" s="11">
        <f>E8+E13+E24+E32+E39+E43+E46+E50+E53+E59+E62+E67+E70</f>
        <v>336564</v>
      </c>
      <c r="F7" s="11">
        <f>G7-E7</f>
        <v>28956</v>
      </c>
      <c r="G7" s="11">
        <f>G8+G13+G24+G32+G39+G43+G46+G50+G53+G59+G62+G67+G70</f>
        <v>365520</v>
      </c>
      <c r="H7" s="11">
        <f>I7-G7</f>
        <v>0</v>
      </c>
      <c r="I7" s="11">
        <f>I8+I13+I24+I32+I39+I43+I46+I50+I53+I59+I62+I67+I70</f>
        <v>365520</v>
      </c>
    </row>
    <row r="8" spans="1:9" s="2" customFormat="1" ht="20.25" customHeight="1">
      <c r="A8" s="12">
        <v>501</v>
      </c>
      <c r="B8" s="12" t="s">
        <v>1144</v>
      </c>
      <c r="C8" s="13">
        <f>SUM(C9:C12)</f>
        <v>76765</v>
      </c>
      <c r="D8" s="11">
        <f t="shared" ref="D8:D71" si="0">E8-C8</f>
        <v>0</v>
      </c>
      <c r="E8" s="13">
        <f>SUM(E9:E12)</f>
        <v>76765</v>
      </c>
      <c r="F8" s="11">
        <f t="shared" ref="F8:F71" si="1">G8-E8</f>
        <v>-5740</v>
      </c>
      <c r="G8" s="13">
        <f>SUM(G9:G12)</f>
        <v>71025</v>
      </c>
      <c r="H8" s="11">
        <f t="shared" ref="H8:H71" si="2">I8-G8</f>
        <v>0</v>
      </c>
      <c r="I8" s="13">
        <f>SUM(I9:I12)</f>
        <v>71025</v>
      </c>
    </row>
    <row r="9" spans="1:9" s="3" customFormat="1" ht="20.25" customHeight="1">
      <c r="A9" s="14">
        <v>50101</v>
      </c>
      <c r="B9" s="15" t="s">
        <v>1145</v>
      </c>
      <c r="C9" s="16">
        <v>38827</v>
      </c>
      <c r="D9" s="17">
        <f t="shared" si="0"/>
        <v>0</v>
      </c>
      <c r="E9" s="16">
        <v>38827</v>
      </c>
      <c r="F9" s="17">
        <f t="shared" si="1"/>
        <v>2140</v>
      </c>
      <c r="G9" s="16">
        <v>40967</v>
      </c>
      <c r="H9" s="17">
        <f t="shared" si="2"/>
        <v>0</v>
      </c>
      <c r="I9" s="16">
        <v>40967</v>
      </c>
    </row>
    <row r="10" spans="1:9" s="3" customFormat="1" ht="20.25" customHeight="1">
      <c r="A10" s="14">
        <v>50102</v>
      </c>
      <c r="B10" s="15" t="s">
        <v>1146</v>
      </c>
      <c r="C10" s="16">
        <v>13593</v>
      </c>
      <c r="D10" s="17">
        <f t="shared" si="0"/>
        <v>0</v>
      </c>
      <c r="E10" s="16">
        <v>13593</v>
      </c>
      <c r="F10" s="17">
        <f t="shared" si="1"/>
        <v>2660</v>
      </c>
      <c r="G10" s="16">
        <v>16253</v>
      </c>
      <c r="H10" s="17">
        <f t="shared" si="2"/>
        <v>0</v>
      </c>
      <c r="I10" s="16">
        <v>16253</v>
      </c>
    </row>
    <row r="11" spans="1:9" s="3" customFormat="1" ht="20.25" customHeight="1">
      <c r="A11" s="14">
        <v>50103</v>
      </c>
      <c r="B11" s="15" t="s">
        <v>1035</v>
      </c>
      <c r="C11" s="16">
        <v>3939</v>
      </c>
      <c r="D11" s="17">
        <f t="shared" si="0"/>
        <v>0</v>
      </c>
      <c r="E11" s="16">
        <v>3939</v>
      </c>
      <c r="F11" s="17">
        <f t="shared" si="1"/>
        <v>-779</v>
      </c>
      <c r="G11" s="16">
        <v>3160</v>
      </c>
      <c r="H11" s="17">
        <f t="shared" si="2"/>
        <v>0</v>
      </c>
      <c r="I11" s="16">
        <v>3160</v>
      </c>
    </row>
    <row r="12" spans="1:9" s="3" customFormat="1" ht="20.25" customHeight="1">
      <c r="A12" s="14">
        <v>50199</v>
      </c>
      <c r="B12" s="15" t="s">
        <v>1147</v>
      </c>
      <c r="C12" s="16">
        <v>20406</v>
      </c>
      <c r="D12" s="17">
        <f t="shared" si="0"/>
        <v>0</v>
      </c>
      <c r="E12" s="16">
        <v>20406</v>
      </c>
      <c r="F12" s="17">
        <f t="shared" si="1"/>
        <v>-9761</v>
      </c>
      <c r="G12" s="16">
        <v>10645</v>
      </c>
      <c r="H12" s="17">
        <f t="shared" si="2"/>
        <v>0</v>
      </c>
      <c r="I12" s="16">
        <v>10645</v>
      </c>
    </row>
    <row r="13" spans="1:9" s="2" customFormat="1" ht="20.25" customHeight="1">
      <c r="A13" s="12">
        <v>502</v>
      </c>
      <c r="B13" s="12" t="s">
        <v>1148</v>
      </c>
      <c r="C13" s="13">
        <f>SUM(C14:C23)</f>
        <v>66466</v>
      </c>
      <c r="D13" s="11">
        <f t="shared" si="0"/>
        <v>0</v>
      </c>
      <c r="E13" s="13">
        <f>SUM(E14:E23)</f>
        <v>66466</v>
      </c>
      <c r="F13" s="11">
        <f t="shared" si="1"/>
        <v>15700</v>
      </c>
      <c r="G13" s="13">
        <f>SUM(G14:G23)</f>
        <v>82166</v>
      </c>
      <c r="H13" s="11">
        <f t="shared" si="2"/>
        <v>0</v>
      </c>
      <c r="I13" s="13">
        <f>SUM(I14:I23)</f>
        <v>82166</v>
      </c>
    </row>
    <row r="14" spans="1:9" s="3" customFormat="1" ht="20.25" customHeight="1">
      <c r="A14" s="14">
        <v>50201</v>
      </c>
      <c r="B14" s="15" t="s">
        <v>1149</v>
      </c>
      <c r="C14" s="16">
        <v>7572</v>
      </c>
      <c r="D14" s="17">
        <f t="shared" si="0"/>
        <v>0</v>
      </c>
      <c r="E14" s="16">
        <v>7572</v>
      </c>
      <c r="F14" s="17">
        <f t="shared" si="1"/>
        <v>748</v>
      </c>
      <c r="G14" s="16">
        <v>8320</v>
      </c>
      <c r="H14" s="17">
        <f t="shared" si="2"/>
        <v>0</v>
      </c>
      <c r="I14" s="16">
        <v>8320</v>
      </c>
    </row>
    <row r="15" spans="1:9" s="3" customFormat="1" ht="20.25" customHeight="1">
      <c r="A15" s="14">
        <v>50202</v>
      </c>
      <c r="B15" s="15" t="s">
        <v>1150</v>
      </c>
      <c r="C15" s="16">
        <v>256</v>
      </c>
      <c r="D15" s="17">
        <f t="shared" si="0"/>
        <v>0</v>
      </c>
      <c r="E15" s="16">
        <v>256</v>
      </c>
      <c r="F15" s="17">
        <f t="shared" si="1"/>
        <v>0</v>
      </c>
      <c r="G15" s="16">
        <v>256</v>
      </c>
      <c r="H15" s="17">
        <f t="shared" si="2"/>
        <v>0</v>
      </c>
      <c r="I15" s="16">
        <v>256</v>
      </c>
    </row>
    <row r="16" spans="1:9" s="3" customFormat="1" ht="20.25" customHeight="1">
      <c r="A16" s="14">
        <v>50203</v>
      </c>
      <c r="B16" s="15" t="s">
        <v>1151</v>
      </c>
      <c r="C16" s="16">
        <v>920</v>
      </c>
      <c r="D16" s="17">
        <f t="shared" si="0"/>
        <v>0</v>
      </c>
      <c r="E16" s="16">
        <v>920</v>
      </c>
      <c r="F16" s="17">
        <f t="shared" si="1"/>
        <v>0</v>
      </c>
      <c r="G16" s="16">
        <v>920</v>
      </c>
      <c r="H16" s="17">
        <f t="shared" si="2"/>
        <v>0</v>
      </c>
      <c r="I16" s="16">
        <v>920</v>
      </c>
    </row>
    <row r="17" spans="1:9" s="3" customFormat="1" ht="20.25" customHeight="1">
      <c r="A17" s="14">
        <v>50204</v>
      </c>
      <c r="B17" s="15" t="s">
        <v>1152</v>
      </c>
      <c r="C17" s="16">
        <v>0</v>
      </c>
      <c r="D17" s="17">
        <f t="shared" si="0"/>
        <v>0</v>
      </c>
      <c r="E17" s="16">
        <v>0</v>
      </c>
      <c r="F17" s="17">
        <f t="shared" si="1"/>
        <v>950</v>
      </c>
      <c r="G17" s="16">
        <v>950</v>
      </c>
      <c r="H17" s="17">
        <f t="shared" si="2"/>
        <v>0</v>
      </c>
      <c r="I17" s="16">
        <v>950</v>
      </c>
    </row>
    <row r="18" spans="1:9" s="3" customFormat="1" ht="20.25" customHeight="1">
      <c r="A18" s="14">
        <v>50205</v>
      </c>
      <c r="B18" s="15" t="s">
        <v>1153</v>
      </c>
      <c r="C18" s="16">
        <v>12404</v>
      </c>
      <c r="D18" s="17">
        <f t="shared" si="0"/>
        <v>0</v>
      </c>
      <c r="E18" s="16">
        <v>12404</v>
      </c>
      <c r="F18" s="17">
        <f t="shared" si="1"/>
        <v>-5363</v>
      </c>
      <c r="G18" s="16">
        <v>7041</v>
      </c>
      <c r="H18" s="17">
        <f t="shared" si="2"/>
        <v>0</v>
      </c>
      <c r="I18" s="16">
        <v>7041</v>
      </c>
    </row>
    <row r="19" spans="1:9" s="3" customFormat="1" ht="20.25" customHeight="1">
      <c r="A19" s="14">
        <v>50206</v>
      </c>
      <c r="B19" s="15" t="s">
        <v>1154</v>
      </c>
      <c r="C19" s="16">
        <v>364</v>
      </c>
      <c r="D19" s="17">
        <f t="shared" si="0"/>
        <v>0</v>
      </c>
      <c r="E19" s="16">
        <v>364</v>
      </c>
      <c r="F19" s="17">
        <f t="shared" si="1"/>
        <v>0</v>
      </c>
      <c r="G19" s="16">
        <v>364</v>
      </c>
      <c r="H19" s="17">
        <f t="shared" si="2"/>
        <v>0</v>
      </c>
      <c r="I19" s="16">
        <v>364</v>
      </c>
    </row>
    <row r="20" spans="1:9" s="3" customFormat="1" ht="20.25" customHeight="1">
      <c r="A20" s="14">
        <v>50207</v>
      </c>
      <c r="B20" s="15" t="s">
        <v>1155</v>
      </c>
      <c r="C20" s="16">
        <v>57</v>
      </c>
      <c r="D20" s="17">
        <f t="shared" si="0"/>
        <v>0</v>
      </c>
      <c r="E20" s="16">
        <v>57</v>
      </c>
      <c r="F20" s="17">
        <f t="shared" si="1"/>
        <v>0</v>
      </c>
      <c r="G20" s="16">
        <v>57</v>
      </c>
      <c r="H20" s="17">
        <f t="shared" si="2"/>
        <v>0</v>
      </c>
      <c r="I20" s="16">
        <v>57</v>
      </c>
    </row>
    <row r="21" spans="1:9" s="3" customFormat="1" ht="20.25" customHeight="1">
      <c r="A21" s="14">
        <v>50208</v>
      </c>
      <c r="B21" s="15" t="s">
        <v>1156</v>
      </c>
      <c r="C21" s="16">
        <v>689</v>
      </c>
      <c r="D21" s="17">
        <f t="shared" si="0"/>
        <v>0</v>
      </c>
      <c r="E21" s="16">
        <v>689</v>
      </c>
      <c r="F21" s="17">
        <f t="shared" si="1"/>
        <v>0</v>
      </c>
      <c r="G21" s="16">
        <v>689</v>
      </c>
      <c r="H21" s="17">
        <f t="shared" si="2"/>
        <v>0</v>
      </c>
      <c r="I21" s="16">
        <v>689</v>
      </c>
    </row>
    <row r="22" spans="1:9" s="3" customFormat="1" ht="20.25" customHeight="1">
      <c r="A22" s="14">
        <v>50209</v>
      </c>
      <c r="B22" s="15" t="s">
        <v>1157</v>
      </c>
      <c r="C22" s="16">
        <v>221</v>
      </c>
      <c r="D22" s="17">
        <f t="shared" si="0"/>
        <v>0</v>
      </c>
      <c r="E22" s="16">
        <v>221</v>
      </c>
      <c r="F22" s="17">
        <f t="shared" si="1"/>
        <v>719</v>
      </c>
      <c r="G22" s="16">
        <v>940</v>
      </c>
      <c r="H22" s="17">
        <f t="shared" si="2"/>
        <v>0</v>
      </c>
      <c r="I22" s="16">
        <v>940</v>
      </c>
    </row>
    <row r="23" spans="1:9" s="3" customFormat="1" ht="20.25" customHeight="1">
      <c r="A23" s="14">
        <v>50299</v>
      </c>
      <c r="B23" s="15" t="s">
        <v>1158</v>
      </c>
      <c r="C23" s="16">
        <v>43983</v>
      </c>
      <c r="D23" s="17">
        <f t="shared" si="0"/>
        <v>0</v>
      </c>
      <c r="E23" s="16">
        <v>43983</v>
      </c>
      <c r="F23" s="17">
        <f t="shared" si="1"/>
        <v>18646</v>
      </c>
      <c r="G23" s="16">
        <v>62629</v>
      </c>
      <c r="H23" s="17">
        <f t="shared" si="2"/>
        <v>0</v>
      </c>
      <c r="I23" s="16">
        <v>62629</v>
      </c>
    </row>
    <row r="24" spans="1:9" s="2" customFormat="1" ht="20.25" customHeight="1">
      <c r="A24" s="12">
        <v>503</v>
      </c>
      <c r="B24" s="12" t="s">
        <v>1159</v>
      </c>
      <c r="C24" s="13">
        <f>SUM(C25:C31)</f>
        <v>22891</v>
      </c>
      <c r="D24" s="11">
        <f t="shared" si="0"/>
        <v>2326</v>
      </c>
      <c r="E24" s="13">
        <f>SUM(E25:E31)</f>
        <v>25217</v>
      </c>
      <c r="F24" s="11">
        <f t="shared" si="1"/>
        <v>10123</v>
      </c>
      <c r="G24" s="13">
        <f>SUM(G25:G31)</f>
        <v>35340</v>
      </c>
      <c r="H24" s="11">
        <f t="shared" si="2"/>
        <v>0</v>
      </c>
      <c r="I24" s="13">
        <f>SUM(I25:I31)</f>
        <v>35340</v>
      </c>
    </row>
    <row r="25" spans="1:9" s="3" customFormat="1" ht="20.25" customHeight="1">
      <c r="A25" s="14">
        <v>50301</v>
      </c>
      <c r="B25" s="15" t="s">
        <v>1160</v>
      </c>
      <c r="C25" s="16">
        <v>600</v>
      </c>
      <c r="D25" s="17">
        <f t="shared" si="0"/>
        <v>0</v>
      </c>
      <c r="E25" s="16">
        <v>600</v>
      </c>
      <c r="F25" s="17">
        <f t="shared" si="1"/>
        <v>-266</v>
      </c>
      <c r="G25" s="16">
        <v>334</v>
      </c>
      <c r="H25" s="17">
        <f t="shared" si="2"/>
        <v>0</v>
      </c>
      <c r="I25" s="16">
        <v>334</v>
      </c>
    </row>
    <row r="26" spans="1:9" s="3" customFormat="1" ht="20.25" customHeight="1">
      <c r="A26" s="14">
        <v>50302</v>
      </c>
      <c r="B26" s="15" t="s">
        <v>1161</v>
      </c>
      <c r="C26" s="16">
        <v>12634</v>
      </c>
      <c r="D26" s="17">
        <f t="shared" si="0"/>
        <v>2326</v>
      </c>
      <c r="E26" s="16">
        <v>14960</v>
      </c>
      <c r="F26" s="17">
        <f t="shared" si="1"/>
        <v>14631</v>
      </c>
      <c r="G26" s="16">
        <v>29591</v>
      </c>
      <c r="H26" s="17">
        <f t="shared" si="2"/>
        <v>0</v>
      </c>
      <c r="I26" s="16">
        <v>29591</v>
      </c>
    </row>
    <row r="27" spans="1:9" s="3" customFormat="1" ht="20.25" customHeight="1">
      <c r="A27" s="14">
        <v>50303</v>
      </c>
      <c r="B27" s="15" t="s">
        <v>1162</v>
      </c>
      <c r="C27" s="16">
        <f>119-18-35</f>
        <v>66</v>
      </c>
      <c r="D27" s="17">
        <f t="shared" si="0"/>
        <v>0</v>
      </c>
      <c r="E27" s="16">
        <f>119-18-35</f>
        <v>66</v>
      </c>
      <c r="F27" s="17">
        <f t="shared" si="1"/>
        <v>0</v>
      </c>
      <c r="G27" s="16">
        <f>119-18-35</f>
        <v>66</v>
      </c>
      <c r="H27" s="17">
        <f t="shared" si="2"/>
        <v>0</v>
      </c>
      <c r="I27" s="16">
        <f>119-18-35</f>
        <v>66</v>
      </c>
    </row>
    <row r="28" spans="1:9" s="3" customFormat="1" ht="20.25" hidden="1" customHeight="1">
      <c r="A28" s="14">
        <v>50305</v>
      </c>
      <c r="B28" s="15" t="s">
        <v>1163</v>
      </c>
      <c r="C28" s="16"/>
      <c r="D28" s="17">
        <f t="shared" si="0"/>
        <v>0</v>
      </c>
      <c r="E28" s="16"/>
      <c r="F28" s="17">
        <f t="shared" si="1"/>
        <v>0</v>
      </c>
      <c r="G28" s="16"/>
      <c r="H28" s="17">
        <f t="shared" si="2"/>
        <v>0</v>
      </c>
      <c r="I28" s="16"/>
    </row>
    <row r="29" spans="1:9" s="3" customFormat="1" ht="20.25" customHeight="1">
      <c r="A29" s="14">
        <v>50306</v>
      </c>
      <c r="B29" s="15" t="s">
        <v>1164</v>
      </c>
      <c r="C29" s="16">
        <v>3696</v>
      </c>
      <c r="D29" s="17">
        <f t="shared" si="0"/>
        <v>0</v>
      </c>
      <c r="E29" s="16">
        <v>3696</v>
      </c>
      <c r="F29" s="17">
        <f t="shared" si="1"/>
        <v>-326</v>
      </c>
      <c r="G29" s="16">
        <v>3370</v>
      </c>
      <c r="H29" s="17">
        <f t="shared" si="2"/>
        <v>0</v>
      </c>
      <c r="I29" s="16">
        <v>3370</v>
      </c>
    </row>
    <row r="30" spans="1:9" s="3" customFormat="1" ht="20.25" customHeight="1">
      <c r="A30" s="14">
        <v>50307</v>
      </c>
      <c r="B30" s="15" t="s">
        <v>1165</v>
      </c>
      <c r="C30" s="16">
        <v>850</v>
      </c>
      <c r="D30" s="17">
        <f t="shared" si="0"/>
        <v>0</v>
      </c>
      <c r="E30" s="16">
        <v>850</v>
      </c>
      <c r="F30" s="17">
        <f t="shared" si="1"/>
        <v>-15</v>
      </c>
      <c r="G30" s="16">
        <v>835</v>
      </c>
      <c r="H30" s="17">
        <f t="shared" si="2"/>
        <v>0</v>
      </c>
      <c r="I30" s="16">
        <v>835</v>
      </c>
    </row>
    <row r="31" spans="1:9" s="3" customFormat="1" ht="20.25" customHeight="1">
      <c r="A31" s="14">
        <v>50399</v>
      </c>
      <c r="B31" s="15" t="s">
        <v>1166</v>
      </c>
      <c r="C31" s="16">
        <v>5045</v>
      </c>
      <c r="D31" s="17">
        <f t="shared" si="0"/>
        <v>0</v>
      </c>
      <c r="E31" s="16">
        <v>5045</v>
      </c>
      <c r="F31" s="17">
        <f t="shared" si="1"/>
        <v>-3901</v>
      </c>
      <c r="G31" s="16">
        <v>1144</v>
      </c>
      <c r="H31" s="17">
        <f t="shared" si="2"/>
        <v>0</v>
      </c>
      <c r="I31" s="16">
        <v>1144</v>
      </c>
    </row>
    <row r="32" spans="1:9" s="2" customFormat="1" ht="20.25" hidden="1" customHeight="1">
      <c r="A32" s="12">
        <v>504</v>
      </c>
      <c r="B32" s="12" t="s">
        <v>1167</v>
      </c>
      <c r="C32" s="13">
        <f>SUM(C33:C38)</f>
        <v>0</v>
      </c>
      <c r="D32" s="11">
        <f t="shared" si="0"/>
        <v>0</v>
      </c>
      <c r="E32" s="13">
        <f>SUM(E33:E38)</f>
        <v>0</v>
      </c>
      <c r="F32" s="11">
        <f t="shared" si="1"/>
        <v>0</v>
      </c>
      <c r="G32" s="13">
        <f>SUM(G33:G38)</f>
        <v>0</v>
      </c>
      <c r="H32" s="11">
        <f t="shared" si="2"/>
        <v>0</v>
      </c>
      <c r="I32" s="13">
        <f>SUM(I33:I38)</f>
        <v>0</v>
      </c>
    </row>
    <row r="33" spans="1:9" s="3" customFormat="1" ht="20.25" hidden="1" customHeight="1">
      <c r="A33" s="14">
        <v>50401</v>
      </c>
      <c r="B33" s="15" t="s">
        <v>1160</v>
      </c>
      <c r="C33" s="16"/>
      <c r="D33" s="17">
        <f t="shared" si="0"/>
        <v>0</v>
      </c>
      <c r="E33" s="16"/>
      <c r="F33" s="17">
        <f t="shared" si="1"/>
        <v>0</v>
      </c>
      <c r="G33" s="16"/>
      <c r="H33" s="17">
        <f t="shared" si="2"/>
        <v>0</v>
      </c>
      <c r="I33" s="16"/>
    </row>
    <row r="34" spans="1:9" s="3" customFormat="1" ht="20.25" hidden="1" customHeight="1">
      <c r="A34" s="14">
        <v>50402</v>
      </c>
      <c r="B34" s="15" t="s">
        <v>1161</v>
      </c>
      <c r="C34" s="16"/>
      <c r="D34" s="17">
        <f t="shared" si="0"/>
        <v>0</v>
      </c>
      <c r="E34" s="16"/>
      <c r="F34" s="17">
        <f t="shared" si="1"/>
        <v>0</v>
      </c>
      <c r="G34" s="16"/>
      <c r="H34" s="17">
        <f t="shared" si="2"/>
        <v>0</v>
      </c>
      <c r="I34" s="16"/>
    </row>
    <row r="35" spans="1:9" s="3" customFormat="1" ht="20.25" hidden="1" customHeight="1">
      <c r="A35" s="14">
        <v>50403</v>
      </c>
      <c r="B35" s="15" t="s">
        <v>1162</v>
      </c>
      <c r="C35" s="16"/>
      <c r="D35" s="17">
        <f t="shared" si="0"/>
        <v>0</v>
      </c>
      <c r="E35" s="16"/>
      <c r="F35" s="17">
        <f t="shared" si="1"/>
        <v>0</v>
      </c>
      <c r="G35" s="16"/>
      <c r="H35" s="17">
        <f t="shared" si="2"/>
        <v>0</v>
      </c>
      <c r="I35" s="16"/>
    </row>
    <row r="36" spans="1:9" s="3" customFormat="1" ht="20.25" hidden="1" customHeight="1">
      <c r="A36" s="14">
        <v>50404</v>
      </c>
      <c r="B36" s="15" t="s">
        <v>1164</v>
      </c>
      <c r="C36" s="16"/>
      <c r="D36" s="17">
        <f t="shared" si="0"/>
        <v>0</v>
      </c>
      <c r="E36" s="16"/>
      <c r="F36" s="17">
        <f t="shared" si="1"/>
        <v>0</v>
      </c>
      <c r="G36" s="16"/>
      <c r="H36" s="17">
        <f t="shared" si="2"/>
        <v>0</v>
      </c>
      <c r="I36" s="16"/>
    </row>
    <row r="37" spans="1:9" s="3" customFormat="1" ht="20.25" hidden="1" customHeight="1">
      <c r="A37" s="14">
        <v>50405</v>
      </c>
      <c r="B37" s="15" t="s">
        <v>1165</v>
      </c>
      <c r="C37" s="16"/>
      <c r="D37" s="17">
        <f t="shared" si="0"/>
        <v>0</v>
      </c>
      <c r="E37" s="16"/>
      <c r="F37" s="17">
        <f t="shared" si="1"/>
        <v>0</v>
      </c>
      <c r="G37" s="16"/>
      <c r="H37" s="17">
        <f t="shared" si="2"/>
        <v>0</v>
      </c>
      <c r="I37" s="16"/>
    </row>
    <row r="38" spans="1:9" s="3" customFormat="1" ht="20.25" hidden="1" customHeight="1">
      <c r="A38" s="14">
        <v>50499</v>
      </c>
      <c r="B38" s="15" t="s">
        <v>1166</v>
      </c>
      <c r="C38" s="16"/>
      <c r="D38" s="17">
        <f t="shared" si="0"/>
        <v>0</v>
      </c>
      <c r="E38" s="16"/>
      <c r="F38" s="17">
        <f t="shared" si="1"/>
        <v>0</v>
      </c>
      <c r="G38" s="16"/>
      <c r="H38" s="17">
        <f t="shared" si="2"/>
        <v>0</v>
      </c>
      <c r="I38" s="16"/>
    </row>
    <row r="39" spans="1:9" s="2" customFormat="1" ht="20.25" customHeight="1">
      <c r="A39" s="12">
        <v>505</v>
      </c>
      <c r="B39" s="12" t="s">
        <v>1168</v>
      </c>
      <c r="C39" s="13">
        <f>SUM(C40:C42)</f>
        <v>72240</v>
      </c>
      <c r="D39" s="11">
        <f t="shared" si="0"/>
        <v>0</v>
      </c>
      <c r="E39" s="13">
        <f>SUM(E40:E42)</f>
        <v>72240</v>
      </c>
      <c r="F39" s="11">
        <f t="shared" si="1"/>
        <v>-551</v>
      </c>
      <c r="G39" s="13">
        <f>SUM(G40:G42)</f>
        <v>71689</v>
      </c>
      <c r="H39" s="11">
        <f t="shared" si="2"/>
        <v>0</v>
      </c>
      <c r="I39" s="13">
        <f>SUM(I40:I42)</f>
        <v>71689</v>
      </c>
    </row>
    <row r="40" spans="1:9" s="3" customFormat="1" ht="20.25" customHeight="1">
      <c r="A40" s="14">
        <v>50501</v>
      </c>
      <c r="B40" s="15" t="s">
        <v>1169</v>
      </c>
      <c r="C40" s="16">
        <v>58941</v>
      </c>
      <c r="D40" s="17">
        <f t="shared" si="0"/>
        <v>0</v>
      </c>
      <c r="E40" s="16">
        <v>58941</v>
      </c>
      <c r="F40" s="17">
        <f t="shared" si="1"/>
        <v>1759</v>
      </c>
      <c r="G40" s="16">
        <v>60700</v>
      </c>
      <c r="H40" s="17">
        <f t="shared" si="2"/>
        <v>0</v>
      </c>
      <c r="I40" s="16">
        <v>60700</v>
      </c>
    </row>
    <row r="41" spans="1:9" s="3" customFormat="1" ht="20.25" customHeight="1">
      <c r="A41" s="14">
        <v>50502</v>
      </c>
      <c r="B41" s="15" t="s">
        <v>1170</v>
      </c>
      <c r="C41" s="16">
        <v>13299</v>
      </c>
      <c r="D41" s="17">
        <f t="shared" si="0"/>
        <v>0</v>
      </c>
      <c r="E41" s="16">
        <v>13299</v>
      </c>
      <c r="F41" s="17">
        <f t="shared" si="1"/>
        <v>-2310</v>
      </c>
      <c r="G41" s="16">
        <v>10989</v>
      </c>
      <c r="H41" s="17">
        <f t="shared" si="2"/>
        <v>0</v>
      </c>
      <c r="I41" s="16">
        <v>10989</v>
      </c>
    </row>
    <row r="42" spans="1:9" s="3" customFormat="1" ht="20.25" hidden="1" customHeight="1">
      <c r="A42" s="14">
        <v>50599</v>
      </c>
      <c r="B42" s="15" t="s">
        <v>1171</v>
      </c>
      <c r="C42" s="16"/>
      <c r="D42" s="17">
        <f t="shared" si="0"/>
        <v>0</v>
      </c>
      <c r="E42" s="16"/>
      <c r="F42" s="17">
        <f t="shared" si="1"/>
        <v>0</v>
      </c>
      <c r="G42" s="16"/>
      <c r="H42" s="17">
        <f t="shared" si="2"/>
        <v>0</v>
      </c>
      <c r="I42" s="16"/>
    </row>
    <row r="43" spans="1:9" s="2" customFormat="1" ht="20.25" customHeight="1">
      <c r="A43" s="12">
        <v>506</v>
      </c>
      <c r="B43" s="12" t="s">
        <v>1172</v>
      </c>
      <c r="C43" s="13">
        <f>SUM(C44:C45)</f>
        <v>4700</v>
      </c>
      <c r="D43" s="11">
        <f t="shared" si="0"/>
        <v>0</v>
      </c>
      <c r="E43" s="13">
        <f>SUM(E44:E45)</f>
        <v>4700</v>
      </c>
      <c r="F43" s="11">
        <f t="shared" si="1"/>
        <v>5655</v>
      </c>
      <c r="G43" s="13">
        <f>SUM(G44:G45)</f>
        <v>10355</v>
      </c>
      <c r="H43" s="11">
        <f t="shared" si="2"/>
        <v>0</v>
      </c>
      <c r="I43" s="13">
        <f>SUM(I44:I45)</f>
        <v>10355</v>
      </c>
    </row>
    <row r="44" spans="1:9" s="3" customFormat="1" ht="20.25" customHeight="1">
      <c r="A44" s="14">
        <v>50601</v>
      </c>
      <c r="B44" s="15" t="s">
        <v>1173</v>
      </c>
      <c r="C44" s="16">
        <v>4700</v>
      </c>
      <c r="D44" s="17">
        <f t="shared" si="0"/>
        <v>0</v>
      </c>
      <c r="E44" s="16">
        <v>4700</v>
      </c>
      <c r="F44" s="17">
        <f t="shared" si="1"/>
        <v>5655</v>
      </c>
      <c r="G44" s="16">
        <v>10355</v>
      </c>
      <c r="H44" s="17">
        <f t="shared" si="2"/>
        <v>0</v>
      </c>
      <c r="I44" s="16">
        <v>10355</v>
      </c>
    </row>
    <row r="45" spans="1:9" s="3" customFormat="1" ht="20.25" hidden="1" customHeight="1">
      <c r="A45" s="14">
        <v>50602</v>
      </c>
      <c r="B45" s="15" t="s">
        <v>1174</v>
      </c>
      <c r="C45" s="16"/>
      <c r="D45" s="17">
        <f t="shared" si="0"/>
        <v>0</v>
      </c>
      <c r="E45" s="16"/>
      <c r="F45" s="17">
        <f t="shared" si="1"/>
        <v>0</v>
      </c>
      <c r="G45" s="16"/>
      <c r="H45" s="17">
        <f t="shared" si="2"/>
        <v>0</v>
      </c>
      <c r="I45" s="16"/>
    </row>
    <row r="46" spans="1:9" s="2" customFormat="1" ht="20.25" customHeight="1">
      <c r="A46" s="12">
        <v>507</v>
      </c>
      <c r="B46" s="12" t="s">
        <v>1175</v>
      </c>
      <c r="C46" s="13">
        <f>SUM(C47:C49)</f>
        <v>25000</v>
      </c>
      <c r="D46" s="11">
        <f t="shared" si="0"/>
        <v>0</v>
      </c>
      <c r="E46" s="13">
        <f>SUM(E47:E49)</f>
        <v>25000</v>
      </c>
      <c r="F46" s="11">
        <f t="shared" si="1"/>
        <v>-2234</v>
      </c>
      <c r="G46" s="13">
        <f>SUM(G47:G49)</f>
        <v>22766</v>
      </c>
      <c r="H46" s="11">
        <f t="shared" si="2"/>
        <v>0</v>
      </c>
      <c r="I46" s="13">
        <f>SUM(I47:I49)</f>
        <v>22766</v>
      </c>
    </row>
    <row r="47" spans="1:9" s="3" customFormat="1" ht="20.25" customHeight="1">
      <c r="A47" s="14">
        <v>50701</v>
      </c>
      <c r="B47" s="15" t="s">
        <v>1176</v>
      </c>
      <c r="C47" s="16">
        <v>500</v>
      </c>
      <c r="D47" s="17">
        <f t="shared" si="0"/>
        <v>0</v>
      </c>
      <c r="E47" s="16">
        <v>500</v>
      </c>
      <c r="F47" s="17">
        <f t="shared" si="1"/>
        <v>4591</v>
      </c>
      <c r="G47" s="16">
        <v>5091</v>
      </c>
      <c r="H47" s="17">
        <f t="shared" si="2"/>
        <v>0</v>
      </c>
      <c r="I47" s="16">
        <v>5091</v>
      </c>
    </row>
    <row r="48" spans="1:9" s="3" customFormat="1" ht="20.25" customHeight="1">
      <c r="A48" s="14">
        <v>50702</v>
      </c>
      <c r="B48" s="15" t="s">
        <v>1177</v>
      </c>
      <c r="C48" s="16">
        <v>0</v>
      </c>
      <c r="D48" s="17">
        <f t="shared" si="0"/>
        <v>0</v>
      </c>
      <c r="E48" s="16"/>
      <c r="F48" s="17">
        <f t="shared" si="1"/>
        <v>42</v>
      </c>
      <c r="G48" s="16">
        <v>42</v>
      </c>
      <c r="H48" s="17">
        <f t="shared" si="2"/>
        <v>0</v>
      </c>
      <c r="I48" s="16">
        <v>42</v>
      </c>
    </row>
    <row r="49" spans="1:9" s="3" customFormat="1" ht="20.25" customHeight="1">
      <c r="A49" s="14">
        <v>50799</v>
      </c>
      <c r="B49" s="15" t="s">
        <v>1178</v>
      </c>
      <c r="C49" s="16">
        <v>24500</v>
      </c>
      <c r="D49" s="17">
        <f t="shared" si="0"/>
        <v>0</v>
      </c>
      <c r="E49" s="16">
        <v>24500</v>
      </c>
      <c r="F49" s="17">
        <f t="shared" si="1"/>
        <v>-6867</v>
      </c>
      <c r="G49" s="16">
        <v>17633</v>
      </c>
      <c r="H49" s="17">
        <f t="shared" si="2"/>
        <v>0</v>
      </c>
      <c r="I49" s="16">
        <v>17633</v>
      </c>
    </row>
    <row r="50" spans="1:9" s="2" customFormat="1" ht="20.25" customHeight="1">
      <c r="A50" s="12">
        <v>508</v>
      </c>
      <c r="B50" s="12" t="s">
        <v>1179</v>
      </c>
      <c r="C50" s="13">
        <f>SUM(C51:C52)</f>
        <v>0</v>
      </c>
      <c r="D50" s="11">
        <f t="shared" si="0"/>
        <v>0</v>
      </c>
      <c r="E50" s="13">
        <f>SUM(E51:E52)</f>
        <v>0</v>
      </c>
      <c r="F50" s="11">
        <f t="shared" si="1"/>
        <v>10704</v>
      </c>
      <c r="G50" s="13">
        <f>SUM(G51:G52)</f>
        <v>10704</v>
      </c>
      <c r="H50" s="11">
        <f t="shared" si="2"/>
        <v>0</v>
      </c>
      <c r="I50" s="13">
        <f>SUM(I51:I52)</f>
        <v>10704</v>
      </c>
    </row>
    <row r="51" spans="1:9" s="3" customFormat="1" ht="20.25" customHeight="1">
      <c r="A51" s="14">
        <v>50801</v>
      </c>
      <c r="B51" s="15" t="s">
        <v>1180</v>
      </c>
      <c r="C51" s="16">
        <v>0</v>
      </c>
      <c r="D51" s="17">
        <f t="shared" si="0"/>
        <v>0</v>
      </c>
      <c r="E51" s="16"/>
      <c r="F51" s="17">
        <f t="shared" si="1"/>
        <v>10704</v>
      </c>
      <c r="G51" s="16">
        <v>10704</v>
      </c>
      <c r="H51" s="17">
        <f t="shared" si="2"/>
        <v>0</v>
      </c>
      <c r="I51" s="16">
        <v>10704</v>
      </c>
    </row>
    <row r="52" spans="1:9" s="3" customFormat="1" ht="20.25" hidden="1" customHeight="1">
      <c r="A52" s="14">
        <v>50802</v>
      </c>
      <c r="B52" s="15" t="s">
        <v>1181</v>
      </c>
      <c r="C52" s="16"/>
      <c r="D52" s="17">
        <f t="shared" si="0"/>
        <v>0</v>
      </c>
      <c r="E52" s="16"/>
      <c r="F52" s="17">
        <f t="shared" si="1"/>
        <v>0</v>
      </c>
      <c r="G52" s="16"/>
      <c r="H52" s="17">
        <f t="shared" si="2"/>
        <v>0</v>
      </c>
      <c r="I52" s="16"/>
    </row>
    <row r="53" spans="1:9" s="2" customFormat="1" ht="20.25" customHeight="1">
      <c r="A53" s="12">
        <v>509</v>
      </c>
      <c r="B53" s="12" t="s">
        <v>1182</v>
      </c>
      <c r="C53" s="13">
        <f>SUM(C54:C58)</f>
        <v>53118</v>
      </c>
      <c r="D53" s="11">
        <f t="shared" si="0"/>
        <v>0</v>
      </c>
      <c r="E53" s="13">
        <f>SUM(E54:E58)</f>
        <v>53118</v>
      </c>
      <c r="F53" s="11">
        <f t="shared" si="1"/>
        <v>-19437</v>
      </c>
      <c r="G53" s="13">
        <f>SUM(G54:G58)</f>
        <v>33681</v>
      </c>
      <c r="H53" s="11">
        <f t="shared" si="2"/>
        <v>0</v>
      </c>
      <c r="I53" s="13">
        <f>SUM(I54:I58)</f>
        <v>33681</v>
      </c>
    </row>
    <row r="54" spans="1:9" s="3" customFormat="1" ht="20.25" customHeight="1">
      <c r="A54" s="14">
        <v>50901</v>
      </c>
      <c r="B54" s="15" t="s">
        <v>1183</v>
      </c>
      <c r="C54" s="16">
        <v>24879</v>
      </c>
      <c r="D54" s="17">
        <f t="shared" si="0"/>
        <v>0</v>
      </c>
      <c r="E54" s="16">
        <v>24879</v>
      </c>
      <c r="F54" s="17">
        <f t="shared" si="1"/>
        <v>-11355</v>
      </c>
      <c r="G54" s="16">
        <v>13524</v>
      </c>
      <c r="H54" s="17">
        <f t="shared" si="2"/>
        <v>0</v>
      </c>
      <c r="I54" s="16">
        <v>13524</v>
      </c>
    </row>
    <row r="55" spans="1:9" s="3" customFormat="1" ht="20.25" customHeight="1">
      <c r="A55" s="14">
        <v>50902</v>
      </c>
      <c r="B55" s="15" t="s">
        <v>1184</v>
      </c>
      <c r="C55" s="16">
        <v>700</v>
      </c>
      <c r="D55" s="17">
        <f t="shared" si="0"/>
        <v>0</v>
      </c>
      <c r="E55" s="16">
        <v>700</v>
      </c>
      <c r="F55" s="17">
        <f t="shared" si="1"/>
        <v>-576</v>
      </c>
      <c r="G55" s="16">
        <v>124</v>
      </c>
      <c r="H55" s="17">
        <f t="shared" si="2"/>
        <v>0</v>
      </c>
      <c r="I55" s="16">
        <v>124</v>
      </c>
    </row>
    <row r="56" spans="1:9" s="3" customFormat="1" ht="20.25" customHeight="1">
      <c r="A56" s="14">
        <v>50903</v>
      </c>
      <c r="B56" s="15" t="s">
        <v>1185</v>
      </c>
      <c r="C56" s="16">
        <v>1500</v>
      </c>
      <c r="D56" s="17">
        <f t="shared" si="0"/>
        <v>0</v>
      </c>
      <c r="E56" s="16">
        <v>1500</v>
      </c>
      <c r="F56" s="17">
        <f t="shared" si="1"/>
        <v>-63</v>
      </c>
      <c r="G56" s="16">
        <v>1437</v>
      </c>
      <c r="H56" s="17">
        <f t="shared" si="2"/>
        <v>0</v>
      </c>
      <c r="I56" s="16">
        <v>1437</v>
      </c>
    </row>
    <row r="57" spans="1:9" s="3" customFormat="1" ht="20.25" customHeight="1">
      <c r="A57" s="14">
        <v>50905</v>
      </c>
      <c r="B57" s="15" t="s">
        <v>1186</v>
      </c>
      <c r="C57" s="16">
        <v>18783</v>
      </c>
      <c r="D57" s="17">
        <f t="shared" si="0"/>
        <v>0</v>
      </c>
      <c r="E57" s="16">
        <v>18783</v>
      </c>
      <c r="F57" s="17">
        <f t="shared" si="1"/>
        <v>-5008</v>
      </c>
      <c r="G57" s="16">
        <v>13775</v>
      </c>
      <c r="H57" s="17">
        <f t="shared" si="2"/>
        <v>0</v>
      </c>
      <c r="I57" s="16">
        <v>13775</v>
      </c>
    </row>
    <row r="58" spans="1:9" s="3" customFormat="1" ht="20.25" customHeight="1">
      <c r="A58" s="14">
        <v>50999</v>
      </c>
      <c r="B58" s="15" t="s">
        <v>1187</v>
      </c>
      <c r="C58" s="16">
        <v>7256</v>
      </c>
      <c r="D58" s="17">
        <f t="shared" si="0"/>
        <v>0</v>
      </c>
      <c r="E58" s="16">
        <v>7256</v>
      </c>
      <c r="F58" s="17">
        <f t="shared" si="1"/>
        <v>-2435</v>
      </c>
      <c r="G58" s="16">
        <v>4821</v>
      </c>
      <c r="H58" s="17">
        <f t="shared" si="2"/>
        <v>0</v>
      </c>
      <c r="I58" s="16">
        <v>4821</v>
      </c>
    </row>
    <row r="59" spans="1:9" s="2" customFormat="1" ht="20.25" customHeight="1">
      <c r="A59" s="12">
        <v>510</v>
      </c>
      <c r="B59" s="12" t="s">
        <v>1188</v>
      </c>
      <c r="C59" s="13">
        <f>SUM(C60:C61)</f>
        <v>0</v>
      </c>
      <c r="D59" s="11">
        <f t="shared" si="0"/>
        <v>0</v>
      </c>
      <c r="E59" s="13">
        <f>SUM(E60:E61)</f>
        <v>0</v>
      </c>
      <c r="F59" s="11">
        <f t="shared" si="1"/>
        <v>18540</v>
      </c>
      <c r="G59" s="13">
        <f>SUM(G60:G61)</f>
        <v>18540</v>
      </c>
      <c r="H59" s="11">
        <f t="shared" si="2"/>
        <v>0</v>
      </c>
      <c r="I59" s="13">
        <f>SUM(I60:I61)</f>
        <v>18540</v>
      </c>
    </row>
    <row r="60" spans="1:9" s="3" customFormat="1" ht="20.25" customHeight="1">
      <c r="A60" s="14">
        <v>51002</v>
      </c>
      <c r="B60" s="15" t="s">
        <v>1189</v>
      </c>
      <c r="C60" s="16">
        <v>0</v>
      </c>
      <c r="D60" s="17">
        <f t="shared" si="0"/>
        <v>0</v>
      </c>
      <c r="E60" s="16"/>
      <c r="F60" s="17">
        <f t="shared" si="1"/>
        <v>18540</v>
      </c>
      <c r="G60" s="16">
        <v>18540</v>
      </c>
      <c r="H60" s="17">
        <f t="shared" si="2"/>
        <v>0</v>
      </c>
      <c r="I60" s="16">
        <v>18540</v>
      </c>
    </row>
    <row r="61" spans="1:9" s="3" customFormat="1" ht="20.25" hidden="1" customHeight="1">
      <c r="A61" s="14">
        <v>51003</v>
      </c>
      <c r="B61" s="15" t="s">
        <v>1190</v>
      </c>
      <c r="C61" s="16"/>
      <c r="D61" s="17">
        <f t="shared" si="0"/>
        <v>0</v>
      </c>
      <c r="E61" s="16"/>
      <c r="F61" s="17">
        <f t="shared" si="1"/>
        <v>0</v>
      </c>
      <c r="G61" s="16"/>
      <c r="H61" s="17">
        <f t="shared" si="2"/>
        <v>0</v>
      </c>
      <c r="I61" s="16"/>
    </row>
    <row r="62" spans="1:9" s="2" customFormat="1" ht="20.25" customHeight="1">
      <c r="A62" s="12">
        <v>511</v>
      </c>
      <c r="B62" s="12" t="s">
        <v>1191</v>
      </c>
      <c r="C62" s="13">
        <f>SUM(C63:C66)</f>
        <v>5836</v>
      </c>
      <c r="D62" s="11">
        <f t="shared" si="0"/>
        <v>0</v>
      </c>
      <c r="E62" s="13">
        <f>SUM(E63:E66)</f>
        <v>5836</v>
      </c>
      <c r="F62" s="11">
        <f t="shared" si="1"/>
        <v>-51</v>
      </c>
      <c r="G62" s="13">
        <f>SUM(G63:G66)</f>
        <v>5785</v>
      </c>
      <c r="H62" s="11">
        <f t="shared" si="2"/>
        <v>0</v>
      </c>
      <c r="I62" s="13">
        <f>SUM(I63:I66)</f>
        <v>5785</v>
      </c>
    </row>
    <row r="63" spans="1:9" s="3" customFormat="1" ht="20.25" customHeight="1">
      <c r="A63" s="14">
        <v>51101</v>
      </c>
      <c r="B63" s="15" t="s">
        <v>1192</v>
      </c>
      <c r="C63" s="16">
        <v>5797</v>
      </c>
      <c r="D63" s="17">
        <f t="shared" si="0"/>
        <v>0</v>
      </c>
      <c r="E63" s="16">
        <v>5797</v>
      </c>
      <c r="F63" s="17">
        <f t="shared" si="1"/>
        <v>-51</v>
      </c>
      <c r="G63" s="16">
        <v>5746</v>
      </c>
      <c r="H63" s="17">
        <f t="shared" si="2"/>
        <v>0</v>
      </c>
      <c r="I63" s="16">
        <v>5746</v>
      </c>
    </row>
    <row r="64" spans="1:9" s="3" customFormat="1" ht="20.25" hidden="1" customHeight="1">
      <c r="A64" s="14">
        <v>51102</v>
      </c>
      <c r="B64" s="15" t="s">
        <v>1193</v>
      </c>
      <c r="C64" s="16"/>
      <c r="D64" s="17">
        <f t="shared" si="0"/>
        <v>0</v>
      </c>
      <c r="E64" s="16"/>
      <c r="F64" s="17">
        <f t="shared" si="1"/>
        <v>0</v>
      </c>
      <c r="G64" s="16"/>
      <c r="H64" s="17">
        <f t="shared" si="2"/>
        <v>0</v>
      </c>
      <c r="I64" s="16"/>
    </row>
    <row r="65" spans="1:9" s="3" customFormat="1" ht="20.25" customHeight="1">
      <c r="A65" s="14">
        <v>51103</v>
      </c>
      <c r="B65" s="15" t="s">
        <v>1194</v>
      </c>
      <c r="C65" s="16">
        <v>39</v>
      </c>
      <c r="D65" s="17">
        <f t="shared" si="0"/>
        <v>0</v>
      </c>
      <c r="E65" s="16">
        <v>39</v>
      </c>
      <c r="F65" s="17">
        <f t="shared" si="1"/>
        <v>0</v>
      </c>
      <c r="G65" s="16">
        <v>39</v>
      </c>
      <c r="H65" s="17">
        <f t="shared" si="2"/>
        <v>0</v>
      </c>
      <c r="I65" s="16">
        <v>39</v>
      </c>
    </row>
    <row r="66" spans="1:9" s="3" customFormat="1" ht="20.25" hidden="1" customHeight="1">
      <c r="A66" s="14">
        <v>51104</v>
      </c>
      <c r="B66" s="15" t="s">
        <v>1195</v>
      </c>
      <c r="C66" s="16"/>
      <c r="D66" s="17">
        <f t="shared" si="0"/>
        <v>0</v>
      </c>
      <c r="E66" s="16"/>
      <c r="F66" s="17">
        <f t="shared" si="1"/>
        <v>0</v>
      </c>
      <c r="G66" s="16"/>
      <c r="H66" s="17">
        <f t="shared" si="2"/>
        <v>0</v>
      </c>
      <c r="I66" s="16"/>
    </row>
    <row r="67" spans="1:9" s="2" customFormat="1" ht="20.25" customHeight="1">
      <c r="A67" s="12">
        <v>514</v>
      </c>
      <c r="B67" s="12" t="s">
        <v>1196</v>
      </c>
      <c r="C67" s="13">
        <f>SUM(C68:C69)</f>
        <v>7200</v>
      </c>
      <c r="D67" s="11">
        <f t="shared" si="0"/>
        <v>0</v>
      </c>
      <c r="E67" s="13">
        <f>SUM(E68:E69)</f>
        <v>7200</v>
      </c>
      <c r="F67" s="11">
        <f t="shared" si="1"/>
        <v>-3800</v>
      </c>
      <c r="G67" s="13">
        <f>SUM(G68:G69)</f>
        <v>3400</v>
      </c>
      <c r="H67" s="11">
        <f t="shared" si="2"/>
        <v>0</v>
      </c>
      <c r="I67" s="13">
        <f>SUM(I68:I69)</f>
        <v>3400</v>
      </c>
    </row>
    <row r="68" spans="1:9" s="3" customFormat="1" ht="20.25" customHeight="1">
      <c r="A68" s="14">
        <v>51401</v>
      </c>
      <c r="B68" s="15" t="s">
        <v>46</v>
      </c>
      <c r="C68" s="16">
        <v>4700</v>
      </c>
      <c r="D68" s="17">
        <f t="shared" si="0"/>
        <v>0</v>
      </c>
      <c r="E68" s="16">
        <v>4700</v>
      </c>
      <c r="F68" s="17">
        <f t="shared" si="1"/>
        <v>-2900</v>
      </c>
      <c r="G68" s="16">
        <v>1800</v>
      </c>
      <c r="H68" s="17">
        <f t="shared" si="2"/>
        <v>0</v>
      </c>
      <c r="I68" s="16">
        <v>1800</v>
      </c>
    </row>
    <row r="69" spans="1:9" s="3" customFormat="1" ht="20.25" customHeight="1">
      <c r="A69" s="14">
        <v>51402</v>
      </c>
      <c r="B69" s="15" t="s">
        <v>1197</v>
      </c>
      <c r="C69" s="16">
        <v>2500</v>
      </c>
      <c r="D69" s="17">
        <f t="shared" si="0"/>
        <v>0</v>
      </c>
      <c r="E69" s="16">
        <v>2500</v>
      </c>
      <c r="F69" s="17">
        <f t="shared" si="1"/>
        <v>-900</v>
      </c>
      <c r="G69" s="16">
        <v>1600</v>
      </c>
      <c r="H69" s="17">
        <f t="shared" si="2"/>
        <v>0</v>
      </c>
      <c r="I69" s="16">
        <v>1600</v>
      </c>
    </row>
    <row r="70" spans="1:9" s="2" customFormat="1" ht="20.25" customHeight="1">
      <c r="A70" s="12">
        <v>599</v>
      </c>
      <c r="B70" s="12" t="s">
        <v>47</v>
      </c>
      <c r="C70" s="13">
        <f>SUM(C71:C74)</f>
        <v>22</v>
      </c>
      <c r="D70" s="11">
        <f t="shared" si="0"/>
        <v>0</v>
      </c>
      <c r="E70" s="13">
        <f>SUM(E71:E74)</f>
        <v>22</v>
      </c>
      <c r="F70" s="11">
        <f t="shared" si="1"/>
        <v>47</v>
      </c>
      <c r="G70" s="13">
        <f>SUM(G71:G74)</f>
        <v>69</v>
      </c>
      <c r="H70" s="11">
        <f t="shared" si="2"/>
        <v>0</v>
      </c>
      <c r="I70" s="13">
        <f>SUM(I71:I74)</f>
        <v>69</v>
      </c>
    </row>
    <row r="71" spans="1:9" s="3" customFormat="1" ht="20.25" hidden="1" customHeight="1">
      <c r="A71" s="14">
        <v>59906</v>
      </c>
      <c r="B71" s="15" t="s">
        <v>1198</v>
      </c>
      <c r="C71" s="16"/>
      <c r="D71" s="17">
        <f t="shared" si="0"/>
        <v>0</v>
      </c>
      <c r="E71" s="16"/>
      <c r="F71" s="17">
        <f t="shared" si="1"/>
        <v>0</v>
      </c>
      <c r="G71" s="16"/>
      <c r="H71" s="17">
        <f t="shared" si="2"/>
        <v>0</v>
      </c>
      <c r="I71" s="16"/>
    </row>
    <row r="72" spans="1:9" s="3" customFormat="1" ht="20.25" hidden="1" customHeight="1">
      <c r="A72" s="14">
        <v>59907</v>
      </c>
      <c r="B72" s="15" t="s">
        <v>244</v>
      </c>
      <c r="C72" s="16"/>
      <c r="D72" s="17">
        <f t="shared" ref="D72:D90" si="3">E72-C72</f>
        <v>0</v>
      </c>
      <c r="E72" s="16"/>
      <c r="F72" s="17">
        <f t="shared" ref="F72:F90" si="4">G72-E72</f>
        <v>0</v>
      </c>
      <c r="G72" s="16"/>
      <c r="H72" s="17">
        <f t="shared" ref="H72:H90" si="5">I72-G72</f>
        <v>0</v>
      </c>
      <c r="I72" s="16"/>
    </row>
    <row r="73" spans="1:9" s="3" customFormat="1" ht="30.75" customHeight="1">
      <c r="A73" s="14">
        <v>59908</v>
      </c>
      <c r="B73" s="15" t="s">
        <v>1199</v>
      </c>
      <c r="C73" s="16">
        <v>0</v>
      </c>
      <c r="D73" s="17">
        <f t="shared" si="3"/>
        <v>0</v>
      </c>
      <c r="E73" s="16"/>
      <c r="F73" s="17">
        <f t="shared" si="4"/>
        <v>9</v>
      </c>
      <c r="G73" s="16">
        <v>9</v>
      </c>
      <c r="H73" s="17">
        <f t="shared" si="5"/>
        <v>0</v>
      </c>
      <c r="I73" s="16">
        <v>9</v>
      </c>
    </row>
    <row r="74" spans="1:9" s="3" customFormat="1" ht="20.25" customHeight="1">
      <c r="A74" s="14">
        <v>59999</v>
      </c>
      <c r="B74" s="15" t="s">
        <v>47</v>
      </c>
      <c r="C74" s="16">
        <v>22</v>
      </c>
      <c r="D74" s="17">
        <f t="shared" si="3"/>
        <v>0</v>
      </c>
      <c r="E74" s="16">
        <v>22</v>
      </c>
      <c r="F74" s="17">
        <f t="shared" si="4"/>
        <v>38</v>
      </c>
      <c r="G74" s="16">
        <v>60</v>
      </c>
      <c r="H74" s="17">
        <f t="shared" si="5"/>
        <v>0</v>
      </c>
      <c r="I74" s="16">
        <v>60</v>
      </c>
    </row>
    <row r="75" spans="1:9" s="2" customFormat="1" ht="20.25" customHeight="1">
      <c r="A75" s="120" t="s">
        <v>1132</v>
      </c>
      <c r="B75" s="121"/>
      <c r="C75" s="13">
        <f>C76+C77</f>
        <v>48481</v>
      </c>
      <c r="D75" s="11">
        <f t="shared" si="3"/>
        <v>0</v>
      </c>
      <c r="E75" s="13">
        <f>E76+E77</f>
        <v>48481</v>
      </c>
      <c r="F75" s="11">
        <f t="shared" si="4"/>
        <v>15000</v>
      </c>
      <c r="G75" s="13">
        <f>G76+G77</f>
        <v>63481</v>
      </c>
      <c r="H75" s="11">
        <f t="shared" si="5"/>
        <v>0</v>
      </c>
      <c r="I75" s="13">
        <f>I76+I77</f>
        <v>63481</v>
      </c>
    </row>
    <row r="76" spans="1:9" s="2" customFormat="1" ht="20.25" customHeight="1">
      <c r="A76" s="18">
        <v>2300601</v>
      </c>
      <c r="B76" s="19" t="s">
        <v>1133</v>
      </c>
      <c r="C76" s="13">
        <v>5005</v>
      </c>
      <c r="D76" s="11">
        <f t="shared" si="3"/>
        <v>0</v>
      </c>
      <c r="E76" s="13">
        <v>5005</v>
      </c>
      <c r="F76" s="11">
        <f t="shared" si="4"/>
        <v>0</v>
      </c>
      <c r="G76" s="13">
        <f ca="1">'本级一般预算支出-功能'!G1345</f>
        <v>5005</v>
      </c>
      <c r="H76" s="11">
        <f t="shared" si="5"/>
        <v>0</v>
      </c>
      <c r="I76" s="13">
        <f ca="1">'本级一般预算支出-功能'!I1345</f>
        <v>5005</v>
      </c>
    </row>
    <row r="77" spans="1:9" ht="20.25" customHeight="1">
      <c r="A77" s="18">
        <v>2300602</v>
      </c>
      <c r="B77" s="19" t="s">
        <v>1134</v>
      </c>
      <c r="C77" s="13">
        <f>C78+C79+C80</f>
        <v>43476</v>
      </c>
      <c r="D77" s="11">
        <f t="shared" si="3"/>
        <v>0</v>
      </c>
      <c r="E77" s="13">
        <f>E78+E79+E80</f>
        <v>43476</v>
      </c>
      <c r="F77" s="11">
        <f t="shared" si="4"/>
        <v>15000</v>
      </c>
      <c r="G77" s="13">
        <f ca="1">G78+G79+G80</f>
        <v>58476</v>
      </c>
      <c r="H77" s="11">
        <f t="shared" si="5"/>
        <v>0</v>
      </c>
      <c r="I77" s="13">
        <f ca="1">I78+I79+I80</f>
        <v>58476</v>
      </c>
    </row>
    <row r="78" spans="1:9" s="4" customFormat="1" ht="20.25" customHeight="1">
      <c r="A78" s="20"/>
      <c r="B78" s="21" t="s">
        <v>1135</v>
      </c>
      <c r="C78" s="16">
        <v>5620</v>
      </c>
      <c r="D78" s="17">
        <f t="shared" si="3"/>
        <v>0</v>
      </c>
      <c r="E78" s="16">
        <v>5620</v>
      </c>
      <c r="F78" s="17">
        <f t="shared" si="4"/>
        <v>6444</v>
      </c>
      <c r="G78" s="16">
        <f ca="1">'本级一般预算支出-功能'!G1347</f>
        <v>12064</v>
      </c>
      <c r="H78" s="17">
        <f t="shared" si="5"/>
        <v>0</v>
      </c>
      <c r="I78" s="16">
        <f ca="1">'本级一般预算支出-功能'!I1347</f>
        <v>12064</v>
      </c>
    </row>
    <row r="79" spans="1:9" s="4" customFormat="1" ht="20.25" customHeight="1">
      <c r="A79" s="20"/>
      <c r="B79" s="21" t="s">
        <v>1136</v>
      </c>
      <c r="C79" s="16">
        <v>9205</v>
      </c>
      <c r="D79" s="17">
        <f t="shared" si="3"/>
        <v>0</v>
      </c>
      <c r="E79" s="16">
        <v>9205</v>
      </c>
      <c r="F79" s="17">
        <f t="shared" si="4"/>
        <v>7551</v>
      </c>
      <c r="G79" s="16">
        <f ca="1">'本级一般预算支出-功能'!G1348</f>
        <v>16756</v>
      </c>
      <c r="H79" s="17">
        <f t="shared" si="5"/>
        <v>0</v>
      </c>
      <c r="I79" s="16">
        <f ca="1">'本级一般预算支出-功能'!I1348</f>
        <v>16756</v>
      </c>
    </row>
    <row r="80" spans="1:9" s="4" customFormat="1" ht="20.25" customHeight="1">
      <c r="A80" s="20"/>
      <c r="B80" s="21" t="s">
        <v>1137</v>
      </c>
      <c r="C80" s="16">
        <v>28651</v>
      </c>
      <c r="D80" s="17">
        <f t="shared" si="3"/>
        <v>0</v>
      </c>
      <c r="E80" s="16">
        <v>28651</v>
      </c>
      <c r="F80" s="17">
        <f t="shared" si="4"/>
        <v>1005</v>
      </c>
      <c r="G80" s="16">
        <f ca="1">'本级一般预算支出-功能'!G1349</f>
        <v>29656</v>
      </c>
      <c r="H80" s="17">
        <f t="shared" si="5"/>
        <v>0</v>
      </c>
      <c r="I80" s="16">
        <f ca="1">'本级一般预算支出-功能'!I1349</f>
        <v>29656</v>
      </c>
    </row>
    <row r="81" spans="1:9" s="4" customFormat="1" ht="20.25" customHeight="1">
      <c r="A81" s="120" t="s">
        <v>51</v>
      </c>
      <c r="B81" s="121"/>
      <c r="C81" s="13">
        <f>C82+C83</f>
        <v>28297</v>
      </c>
      <c r="D81" s="11">
        <f t="shared" si="3"/>
        <v>0</v>
      </c>
      <c r="E81" s="13">
        <f>E82+E83</f>
        <v>28297</v>
      </c>
      <c r="F81" s="11">
        <f t="shared" si="4"/>
        <v>5511</v>
      </c>
      <c r="G81" s="13">
        <f ca="1">G82+G83</f>
        <v>33808</v>
      </c>
      <c r="H81" s="11">
        <f t="shared" si="5"/>
        <v>0</v>
      </c>
      <c r="I81" s="13">
        <f ca="1">I82+I83</f>
        <v>33808</v>
      </c>
    </row>
    <row r="82" spans="1:9" s="4" customFormat="1" ht="20.25" customHeight="1">
      <c r="A82" s="22">
        <v>2300201</v>
      </c>
      <c r="B82" s="21" t="s">
        <v>1138</v>
      </c>
      <c r="C82" s="16">
        <v>1583</v>
      </c>
      <c r="D82" s="17">
        <f t="shared" si="3"/>
        <v>0</v>
      </c>
      <c r="E82" s="16">
        <v>1583</v>
      </c>
      <c r="F82" s="17">
        <f t="shared" si="4"/>
        <v>0</v>
      </c>
      <c r="G82" s="16">
        <f ca="1">'本级一般预算支出-功能'!G1351</f>
        <v>1583</v>
      </c>
      <c r="H82" s="17">
        <f t="shared" si="5"/>
        <v>0</v>
      </c>
      <c r="I82" s="16">
        <f ca="1">'本级一般预算支出-功能'!I1351</f>
        <v>1583</v>
      </c>
    </row>
    <row r="83" spans="1:9" s="4" customFormat="1" ht="20.25" customHeight="1">
      <c r="A83" s="22">
        <v>2300299</v>
      </c>
      <c r="B83" s="21" t="s">
        <v>1139</v>
      </c>
      <c r="C83" s="16">
        <v>26714</v>
      </c>
      <c r="D83" s="17">
        <f t="shared" si="3"/>
        <v>0</v>
      </c>
      <c r="E83" s="16">
        <v>26714</v>
      </c>
      <c r="F83" s="17">
        <f t="shared" si="4"/>
        <v>5511</v>
      </c>
      <c r="G83" s="16">
        <f ca="1">'本级一般预算支出-功能'!G1352</f>
        <v>32225</v>
      </c>
      <c r="H83" s="17">
        <f t="shared" si="5"/>
        <v>0</v>
      </c>
      <c r="I83" s="16">
        <f ca="1">'本级一般预算支出-功能'!I1352</f>
        <v>32225</v>
      </c>
    </row>
    <row r="84" spans="1:9" ht="20.25" customHeight="1">
      <c r="A84" s="120" t="s">
        <v>52</v>
      </c>
      <c r="B84" s="121"/>
      <c r="C84" s="13">
        <f>C85</f>
        <v>32338</v>
      </c>
      <c r="D84" s="11">
        <f t="shared" si="3"/>
        <v>0</v>
      </c>
      <c r="E84" s="13">
        <f>E85</f>
        <v>32338</v>
      </c>
      <c r="F84" s="11">
        <f t="shared" si="4"/>
        <v>35800</v>
      </c>
      <c r="G84" s="13">
        <f ca="1">G85</f>
        <v>68138</v>
      </c>
      <c r="H84" s="11">
        <f t="shared" si="5"/>
        <v>4200</v>
      </c>
      <c r="I84" s="13">
        <f ca="1">I85</f>
        <v>72338</v>
      </c>
    </row>
    <row r="85" spans="1:9" ht="20.25" customHeight="1">
      <c r="A85" s="23">
        <v>23103</v>
      </c>
      <c r="B85" s="23" t="s">
        <v>1140</v>
      </c>
      <c r="C85" s="13">
        <f>C86</f>
        <v>32338</v>
      </c>
      <c r="D85" s="11">
        <f t="shared" si="3"/>
        <v>0</v>
      </c>
      <c r="E85" s="13">
        <f>E86</f>
        <v>32338</v>
      </c>
      <c r="F85" s="11">
        <f t="shared" si="4"/>
        <v>35800</v>
      </c>
      <c r="G85" s="13">
        <f ca="1">G86</f>
        <v>68138</v>
      </c>
      <c r="H85" s="11">
        <f t="shared" si="5"/>
        <v>4200</v>
      </c>
      <c r="I85" s="13">
        <f ca="1">I86</f>
        <v>72338</v>
      </c>
    </row>
    <row r="86" spans="1:9" s="4" customFormat="1" ht="20.25" customHeight="1">
      <c r="A86" s="24">
        <v>2310301</v>
      </c>
      <c r="B86" s="21" t="s">
        <v>1141</v>
      </c>
      <c r="C86" s="16">
        <v>32338</v>
      </c>
      <c r="D86" s="17">
        <f t="shared" si="3"/>
        <v>0</v>
      </c>
      <c r="E86" s="16">
        <v>32338</v>
      </c>
      <c r="F86" s="17">
        <f t="shared" si="4"/>
        <v>35800</v>
      </c>
      <c r="G86" s="16">
        <f ca="1">'本级一般预算支出-功能'!G1355</f>
        <v>68138</v>
      </c>
      <c r="H86" s="17">
        <f t="shared" si="5"/>
        <v>4200</v>
      </c>
      <c r="I86" s="16">
        <f ca="1">'本级一般预算支出-功能'!I1355</f>
        <v>72338</v>
      </c>
    </row>
    <row r="87" spans="1:9" ht="20.25" customHeight="1">
      <c r="A87" s="120" t="s">
        <v>53</v>
      </c>
      <c r="B87" s="121"/>
      <c r="C87" s="13">
        <f>C88</f>
        <v>0</v>
      </c>
      <c r="D87" s="11">
        <f t="shared" si="3"/>
        <v>0</v>
      </c>
      <c r="E87" s="13">
        <f>E88</f>
        <v>0</v>
      </c>
      <c r="F87" s="11">
        <f t="shared" si="4"/>
        <v>13795</v>
      </c>
      <c r="G87" s="13">
        <f>G88</f>
        <v>13795</v>
      </c>
      <c r="H87" s="11">
        <f t="shared" si="5"/>
        <v>0</v>
      </c>
      <c r="I87" s="13">
        <f>I88</f>
        <v>13795</v>
      </c>
    </row>
    <row r="88" spans="1:9" ht="20.25" customHeight="1">
      <c r="A88" s="20">
        <v>23009</v>
      </c>
      <c r="B88" s="25" t="s">
        <v>1142</v>
      </c>
      <c r="C88" s="16">
        <f>C90-C7-C75-C81-C84-C89</f>
        <v>0</v>
      </c>
      <c r="D88" s="11">
        <f t="shared" si="3"/>
        <v>0</v>
      </c>
      <c r="E88" s="16">
        <f>E90-E7-E75-E81-E84-E89</f>
        <v>0</v>
      </c>
      <c r="F88" s="11">
        <f t="shared" si="4"/>
        <v>13795</v>
      </c>
      <c r="G88" s="16">
        <f>G90-G7-G75-G81-G84-G89</f>
        <v>13795</v>
      </c>
      <c r="H88" s="11">
        <f t="shared" si="5"/>
        <v>0</v>
      </c>
      <c r="I88" s="16">
        <f>I90-I7-I75-I81-I84-I89</f>
        <v>13795</v>
      </c>
    </row>
    <row r="89" spans="1:9" ht="20.25" customHeight="1">
      <c r="A89" s="118" t="s">
        <v>54</v>
      </c>
      <c r="B89" s="119"/>
      <c r="C89" s="13">
        <v>0</v>
      </c>
      <c r="D89" s="11">
        <f t="shared" si="3"/>
        <v>0</v>
      </c>
      <c r="E89" s="13">
        <v>0</v>
      </c>
      <c r="F89" s="11">
        <f t="shared" si="4"/>
        <v>0</v>
      </c>
      <c r="G89" s="13">
        <v>0</v>
      </c>
      <c r="H89" s="11">
        <f t="shared" si="5"/>
        <v>0</v>
      </c>
      <c r="I89" s="13">
        <v>0</v>
      </c>
    </row>
    <row r="90" spans="1:9" ht="20.25" customHeight="1">
      <c r="A90" s="110" t="s">
        <v>56</v>
      </c>
      <c r="B90" s="110"/>
      <c r="C90" s="13">
        <f ca="1">本级一般公共预算收入!C73</f>
        <v>443354</v>
      </c>
      <c r="D90" s="11">
        <f t="shared" si="3"/>
        <v>2326</v>
      </c>
      <c r="E90" s="13">
        <f ca="1">'本级一般预算支出-功能'!E1359</f>
        <v>445680</v>
      </c>
      <c r="F90" s="11">
        <f t="shared" si="4"/>
        <v>99062</v>
      </c>
      <c r="G90" s="13">
        <f ca="1">'本级一般预算支出-功能'!G1359</f>
        <v>544742</v>
      </c>
      <c r="H90" s="11">
        <f t="shared" si="5"/>
        <v>4200</v>
      </c>
      <c r="I90" s="13">
        <f ca="1">'本级一般预算支出-功能'!I1359</f>
        <v>548942</v>
      </c>
    </row>
  </sheetData>
  <mergeCells count="15">
    <mergeCell ref="A2:I2"/>
    <mergeCell ref="A3:I3"/>
    <mergeCell ref="A90:B90"/>
    <mergeCell ref="A5:A6"/>
    <mergeCell ref="B5:B6"/>
    <mergeCell ref="C5:C6"/>
    <mergeCell ref="A75:B75"/>
    <mergeCell ref="A81:B81"/>
    <mergeCell ref="A84:B84"/>
    <mergeCell ref="A87:B87"/>
    <mergeCell ref="A89:B89"/>
    <mergeCell ref="D5:E5"/>
    <mergeCell ref="F5:G5"/>
    <mergeCell ref="A7:B7"/>
    <mergeCell ref="H5:I5"/>
  </mergeCells>
  <phoneticPr fontId="26" type="noConversion"/>
  <printOptions horizontalCentered="1"/>
  <pageMargins left="0.51181102362204722" right="0.51181102362204722" top="0.74803149606299213" bottom="0.74803149606299213" header="0.31496062992125984" footer="0.31496062992125984"/>
  <pageSetup paperSize="9" fitToHeight="0" pageOrder="overThenDown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封面</vt:lpstr>
      <vt:lpstr>总表</vt:lpstr>
      <vt:lpstr>本级一般公共预算收入</vt:lpstr>
      <vt:lpstr>本级一般预算支出-功能</vt:lpstr>
      <vt:lpstr>本级一般预算支出-经济</vt:lpstr>
      <vt:lpstr>本级一般公共预算收入!Print_Titles</vt:lpstr>
      <vt:lpstr>'本级一般预算支出-功能'!Print_Titles</vt:lpstr>
      <vt:lpstr>'本级一般预算支出-经济'!Print_Titles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cp:lastPrinted>2021-12-14T03:48:06Z</cp:lastPrinted>
  <dcterms:created xsi:type="dcterms:W3CDTF">2021-08-17T07:00:00Z</dcterms:created>
  <dcterms:modified xsi:type="dcterms:W3CDTF">2022-01-18T08:14:47Z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791499498EAF4B319846F4C292EFF74B</vt:lpwstr>
  </property>
  <property fmtid="{D5CDD505-2E9C-101B-9397-08002B2CF9AE}" pid="3" name="KSOProductBuildVer">
    <vt:lpwstr>2052-11.1.0.10667</vt:lpwstr>
  </property>
</Properties>
</file>