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37" activeTab="1"/>
  </bookViews>
  <sheets>
    <sheet name="表1.2020年鹤山市古劳镇一般公共预算收支决算表" sheetId="20" r:id="rId1"/>
    <sheet name="表2.2020年鹤山市古劳镇一般公共预算收入决算表" sheetId="19" r:id="rId2"/>
    <sheet name="表3.2020年鹤山市古劳镇一般公共预算补助收入决算表" sheetId="18" r:id="rId3"/>
    <sheet name="表4.2020年鹤山市古劳镇一般公共预算支出决算表" sheetId="17" r:id="rId4"/>
    <sheet name="表5.2020年鹤山市古劳一般公共预算支出决算表（按经济分类）" sheetId="16" r:id="rId5"/>
    <sheet name="表6.2020年鹤山市古劳镇上年结转资金决算表" sheetId="15" r:id="rId6"/>
    <sheet name="表7.2020年鹤山市古劳镇政府性基金收入决算表" sheetId="14" r:id="rId7"/>
    <sheet name="表8.2020年鹤山市古劳镇政府性基金支出决算表" sheetId="13" r:id="rId8"/>
    <sheet name="表9.2019-2020年鹤山市古劳镇政府一般债务情况总表" sheetId="12" r:id="rId9"/>
    <sheet name="表10.2019-2020年鹤山市古劳镇政府专项债务情况总表" sheetId="11" r:id="rId10"/>
    <sheet name="表11.2019-2020年鹤山市古劳一般债务余额与限额情况表" sheetId="10" r:id="rId11"/>
    <sheet name="表12.2019-2020年鹤山市专项债务余额及限额情况表" sheetId="9" r:id="rId12"/>
    <sheet name="表13.2020年鹤山市古劳新增一般债券支出（转贷支出）情况表" sheetId="8" r:id="rId13"/>
    <sheet name="表14.2020年鹤山市古劳新增专项债券支出（转贷支出）情况表" sheetId="7" r:id="rId14"/>
    <sheet name="表15.2020年鹤山市古劳镇新增债券用途情况表" sheetId="6" r:id="rId15"/>
    <sheet name="表16.2020年鹤山市古劳镇国有资本经营收支决算总表" sheetId="5" r:id="rId16"/>
    <sheet name="表17.2020年鹤山市古劳镇国有资本经营收入决算表" sheetId="4" r:id="rId17"/>
    <sheet name="表18.2020年鹤山市古劳镇国有资本经营支出决算表" sheetId="3" r:id="rId18"/>
    <sheet name="表19.2020年鹤山市古劳镇新增权责发生制列支" sheetId="2" r:id="rId19"/>
    <sheet name="表20.2020年鹤山市古劳镇新增专项转移支付明细" sheetId="1" r:id="rId20"/>
    <sheet name="表21、2020年鹤山市古劳镇社会保险基金预算收支决算表" sheetId="21" r:id="rId21"/>
    <sheet name="表22.2020年鹤山市古劳镇一般公共预算“三公”经费决算表" sheetId="22" r:id="rId22"/>
  </sheets>
  <definedNames>
    <definedName name="_xlnm._FilterDatabase" localSheetId="3" hidden="1">表4.2020年鹤山市古劳镇一般公共预算支出决算表!$A$7:$G$667</definedName>
    <definedName name="_xlnm._FilterDatabase" localSheetId="18" hidden="1">表19.2020年鹤山市古劳镇新增权责发生制列支!$A$1:$F$10</definedName>
    <definedName name="_xlnm.Print_Titles" localSheetId="0">表1.2020年鹤山市古劳镇一般公共预算收支决算表!$1:$4</definedName>
    <definedName name="_xlnm.Print_Titles" localSheetId="18">表19.2020年鹤山市古劳镇新增权责发生制列支!$1:$5</definedName>
    <definedName name="_xlnm.Print_Titles" localSheetId="1">表2.2020年鹤山市古劳镇一般公共预算收入决算表!$1:$5</definedName>
    <definedName name="_xlnm.Print_Titles" localSheetId="19">表20.2020年鹤山市古劳镇新增专项转移支付明细!$1:$4</definedName>
    <definedName name="_xlnm.Print_Titles" localSheetId="2">表3.2020年鹤山市古劳镇一般公共预算补助收入决算表!$1:$4</definedName>
    <definedName name="_xlnm.Print_Titles" localSheetId="3">表4.2020年鹤山市古劳镇一般公共预算支出决算表!$1:$6</definedName>
    <definedName name="_xlnm.Print_Titles" localSheetId="4">'表5.2020年鹤山市古劳一般公共预算支出决算表（按经济分类）'!$1:$6</definedName>
    <definedName name="_xlnm.Print_Titles" localSheetId="6">表7.2020年鹤山市古劳镇政府性基金收入决算表!$1:$6</definedName>
    <definedName name="_xlnm.Print_Titles" localSheetId="7">表8.2020年鹤山市古劳镇政府性基金支出决算表!$1:$6</definedName>
  </definedNames>
  <calcPr calcId="144525"/>
</workbook>
</file>

<file path=xl/sharedStrings.xml><?xml version="1.0" encoding="utf-8"?>
<sst xmlns="http://schemas.openxmlformats.org/spreadsheetml/2006/main" count="1356" uniqueCount="1085">
  <si>
    <t>表1</t>
  </si>
  <si>
    <t>2020年鹤山市古劳镇一般公共预算收支决算表</t>
  </si>
  <si>
    <t>单位：万元</t>
  </si>
  <si>
    <t>收入项目</t>
  </si>
  <si>
    <t>2020年预算数</t>
  </si>
  <si>
    <t>2020年调整    预算数</t>
  </si>
  <si>
    <t>2020年决算数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</si>
  <si>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</si>
  <si>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</si>
  <si>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</si>
  <si>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</si>
  <si>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</si>
  <si>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</si>
  <si>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</si>
  <si>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</si>
  <si>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</si>
  <si>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</si>
  <si>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</si>
  <si>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</si>
  <si>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</si>
  <si>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</si>
  <si>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</si>
  <si>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</si>
  <si>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</si>
  <si>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</si>
  <si>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</si>
  <si>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</si>
  <si>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</si>
  <si>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</si>
  <si>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</si>
  <si>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</si>
  <si>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</si>
  <si>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</si>
  <si>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</si>
  <si>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</si>
  <si>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</si>
  <si>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</si>
  <si>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</si>
  <si>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</si>
  <si>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</si>
  <si>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</si>
  <si>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</si>
  <si>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</si>
  <si>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</si>
  <si>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</si>
  <si>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</si>
  <si>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</si>
  <si>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</si>
  <si>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</si>
  <si>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</si>
  <si>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</si>
  <si>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</si>
  <si>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</si>
  <si>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</si>
  <si>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</si>
  <si>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</si>
  <si>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</si>
  <si>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</si>
  <si>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</si>
  <si>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</si>
  <si>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</si>
  <si>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</si>
  <si>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</si>
  <si>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</si>
  <si>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</si>
  <si>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</si>
  <si>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下级上解收入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</si>
  <si>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</si>
  <si>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</si>
  <si>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</si>
  <si>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</si>
  <si>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</si>
  <si>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</si>
  <si>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</si>
  <si>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表2</t>
  </si>
  <si>
    <t>2020年鹤山市古劳镇一般公共预算收入决算表</t>
  </si>
  <si>
    <t>2020年调整   预算数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</si>
  <si>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</si>
  <si>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</si>
  <si>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</si>
  <si>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</si>
  <si>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</si>
  <si>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</si>
  <si>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</si>
  <si>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</si>
  <si>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</si>
  <si>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</si>
  <si>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</si>
  <si>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</si>
  <si>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</si>
  <si>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</si>
  <si>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</si>
  <si>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</si>
  <si>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</si>
  <si>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</si>
  <si>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</si>
  <si>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</si>
  <si>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</si>
  <si>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</si>
  <si>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</si>
  <si>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</si>
  <si>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</si>
  <si>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</si>
  <si>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</si>
  <si>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</si>
  <si>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</si>
  <si>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</si>
  <si>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表3</t>
  </si>
  <si>
    <t>2020年鹤山市古劳镇一般公共预算补助收入决算表</t>
  </si>
  <si>
    <t>项目</t>
  </si>
  <si>
    <t>决算数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</si>
  <si>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</si>
  <si>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</si>
  <si>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</si>
  <si>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</si>
  <si>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</si>
  <si>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</si>
  <si>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</si>
  <si>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</si>
  <si>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</si>
  <si>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</si>
  <si>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</si>
  <si>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</si>
  <si>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</si>
  <si>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</si>
  <si>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</si>
  <si>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</si>
  <si>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城乡居民基本医疗保险转移支付收入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</si>
  <si>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</si>
  <si>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</si>
  <si>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</si>
  <si>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</si>
  <si>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</si>
  <si>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</si>
  <si>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</si>
  <si>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</si>
  <si>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</si>
  <si>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</si>
  <si>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</si>
  <si>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</si>
  <si>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</si>
  <si>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</si>
  <si>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</si>
  <si>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</si>
  <si>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卫生健康共同财政事权转移支付收入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</si>
  <si>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</si>
  <si>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</si>
  <si>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</si>
  <si>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</si>
  <si>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</si>
  <si>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</si>
  <si>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</si>
  <si>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</si>
  <si>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</si>
  <si>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</si>
  <si>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其他共同财政事权转移支付收入  </t>
  </si>
  <si>
    <t xml:space="preserve">    其他一般性转移支付收入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</si>
  <si>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</si>
  <si>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</si>
  <si>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</si>
  <si>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</si>
  <si>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</si>
  <si>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</si>
  <si>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</si>
  <si>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</si>
  <si>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</si>
  <si>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</si>
  <si>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</si>
  <si>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</si>
  <si>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</si>
  <si>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</si>
  <si>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</si>
  <si>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</si>
  <si>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</si>
  <si>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</si>
  <si>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</si>
  <si>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</si>
  <si>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</si>
  <si>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表4</t>
  </si>
  <si>
    <t>2020年鹤山市古劳镇一般公共预算支出决算表</t>
  </si>
  <si>
    <t>科目号</t>
  </si>
  <si>
    <t>科目名称</t>
  </si>
  <si>
    <t>2020年调整预算数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</si>
  <si>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</si>
  <si>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</si>
  <si>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</si>
  <si>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</si>
  <si>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</si>
  <si>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</si>
  <si>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</si>
  <si>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</si>
  <si>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</si>
  <si>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</si>
  <si>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</si>
  <si>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</si>
  <si>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</si>
  <si>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</si>
  <si>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</si>
  <si>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</si>
  <si>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</si>
  <si>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</si>
  <si>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</si>
  <si>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</si>
  <si>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</si>
  <si>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</si>
  <si>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</si>
  <si>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</si>
  <si>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</si>
  <si>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</si>
  <si>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</si>
  <si>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</si>
  <si>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</si>
  <si>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</si>
  <si>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</si>
  <si>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</si>
  <si>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</si>
  <si>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</si>
  <si>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</si>
  <si>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</si>
  <si>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</si>
  <si>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其他财政事务支出</t>
  </si>
  <si>
    <t xml:space="preserve"> 税收事务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</si>
  <si>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</si>
  <si>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</si>
  <si>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</si>
  <si>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</si>
  <si>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</si>
  <si>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</si>
  <si>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</si>
  <si>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</si>
  <si>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</si>
  <si>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</si>
  <si>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</si>
  <si>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</si>
  <si>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</si>
  <si>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</si>
  <si>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</si>
  <si>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</si>
  <si>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</si>
  <si>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</si>
  <si>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</si>
  <si>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</si>
  <si>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</si>
  <si>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</si>
  <si>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</si>
  <si>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</si>
  <si>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</si>
  <si>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</si>
  <si>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</si>
  <si>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</si>
  <si>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</si>
  <si>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</si>
  <si>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</si>
  <si>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</si>
  <si>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</si>
  <si>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</si>
  <si>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</si>
  <si>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</si>
  <si>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宗教事务</t>
  </si>
  <si>
    <t>华侨事务</t>
  </si>
  <si>
    <t>其他统战事务支出</t>
  </si>
  <si>
    <t>网络事务</t>
  </si>
  <si>
    <t>信息安全事务</t>
  </si>
  <si>
    <t>其他网信事务支出</t>
  </si>
  <si>
    <t xml:space="preserve"> 市场监督管理事务</t>
  </si>
  <si>
    <t xml:space="preserve">    市场主体管理</t>
  </si>
  <si>
    <t xml:space="preserve">    市场秩序执法</t>
  </si>
  <si>
    <t>质量基础</t>
  </si>
  <si>
    <t>药品事务</t>
  </si>
  <si>
    <t>质量安全监管</t>
  </si>
  <si>
    <t>食品安全监管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</si>
  <si>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</si>
  <si>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</si>
  <si>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</si>
  <si>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</si>
  <si>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</si>
  <si>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</si>
  <si>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</si>
  <si>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民兵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</si>
  <si>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</si>
  <si>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</si>
  <si>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</si>
  <si>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</si>
  <si>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</si>
  <si>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</si>
  <si>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</si>
  <si>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</si>
  <si>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</si>
  <si>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其他公安支出</t>
  </si>
  <si>
    <t xml:space="preserve"> 国家安全</t>
  </si>
  <si>
    <t>其他国家安全支出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</si>
  <si>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</si>
  <si>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</si>
  <si>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</si>
  <si>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</si>
  <si>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</si>
  <si>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</si>
  <si>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</si>
  <si>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</si>
  <si>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</si>
  <si>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法制建设</t>
  </si>
  <si>
    <t>其他司法支出</t>
  </si>
  <si>
    <t xml:space="preserve"> 强制隔离戒毒</t>
  </si>
  <si>
    <t>强制隔离戒毒人员生活</t>
  </si>
  <si>
    <t>所政设施建设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</si>
  <si>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</si>
  <si>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</si>
  <si>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</si>
  <si>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</si>
  <si>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</si>
  <si>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</si>
  <si>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</si>
  <si>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</si>
  <si>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</si>
  <si>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</si>
  <si>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</si>
  <si>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</si>
  <si>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</si>
  <si>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中等职业教育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</si>
  <si>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</si>
  <si>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</si>
  <si>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</si>
  <si>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</si>
  <si>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</si>
  <si>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</si>
  <si>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</si>
  <si>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</si>
  <si>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</si>
  <si>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</si>
  <si>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</si>
  <si>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</si>
  <si>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</si>
  <si>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</si>
  <si>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</si>
  <si>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</si>
  <si>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</si>
  <si>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</si>
  <si>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</si>
  <si>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</si>
  <si>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</si>
  <si>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</si>
  <si>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</si>
  <si>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其他技术研究与开发支出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</si>
  <si>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</si>
  <si>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</si>
  <si>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</si>
  <si>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</si>
  <si>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</si>
  <si>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</si>
  <si>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</si>
  <si>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</si>
  <si>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</si>
  <si>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</si>
  <si>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</si>
  <si>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</si>
  <si>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</si>
  <si>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</si>
  <si>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</si>
  <si>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</si>
  <si>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</si>
  <si>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>其他文物支出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</si>
  <si>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</si>
  <si>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</si>
  <si>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</si>
  <si>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</si>
  <si>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</si>
  <si>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</si>
  <si>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>版权管理</t>
  </si>
  <si>
    <t xml:space="preserve">   电影</t>
  </si>
  <si>
    <t>其他新闻出版电影支出</t>
  </si>
  <si>
    <t xml:space="preserve"> 广播电视</t>
  </si>
  <si>
    <t>其他广播电视支出</t>
  </si>
  <si>
    <t xml:space="preserve"> 其他文化体育与传媒支出</t>
  </si>
  <si>
    <t>宣传文化发展专项支出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</si>
  <si>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</si>
  <si>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</si>
  <si>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</si>
  <si>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</si>
  <si>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</si>
  <si>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</si>
  <si>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</si>
  <si>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</si>
  <si>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</si>
  <si>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</si>
  <si>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行政区划和地名管理</t>
  </si>
  <si>
    <t>基层政权和社区建设</t>
  </si>
  <si>
    <t>其他民政管理事务支出</t>
  </si>
  <si>
    <t xml:space="preserve"> 行政事业单位离退休</t>
  </si>
  <si>
    <t>归口管理的行政单位离退休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</si>
  <si>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</si>
  <si>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</si>
  <si>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</si>
  <si>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</si>
  <si>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</si>
  <si>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</si>
  <si>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</si>
  <si>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</si>
  <si>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</si>
  <si>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</si>
  <si>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</si>
  <si>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</si>
  <si>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</si>
  <si>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</si>
  <si>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</si>
  <si>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</si>
  <si>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</si>
  <si>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就业创业服务补贴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</si>
  <si>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</si>
  <si>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</si>
  <si>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</si>
  <si>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</si>
  <si>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</si>
  <si>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</si>
  <si>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</si>
  <si>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</si>
  <si>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</si>
  <si>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</si>
  <si>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</si>
  <si>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</si>
  <si>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</si>
  <si>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</si>
  <si>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</si>
  <si>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</si>
  <si>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</si>
  <si>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</si>
  <si>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</si>
  <si>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</si>
  <si>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</si>
  <si>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</si>
  <si>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</si>
  <si>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</si>
  <si>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</si>
  <si>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</si>
  <si>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</si>
  <si>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</si>
  <si>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</si>
  <si>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</si>
  <si>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</si>
  <si>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</si>
  <si>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</si>
  <si>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</si>
  <si>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</si>
  <si>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</si>
  <si>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</si>
  <si>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</si>
  <si>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</si>
  <si>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</si>
  <si>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</si>
  <si>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</si>
  <si>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</si>
  <si>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</si>
  <si>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</si>
  <si>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</si>
  <si>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</si>
  <si>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</si>
  <si>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</si>
  <si>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</si>
  <si>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</si>
  <si>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</si>
  <si>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</si>
  <si>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</si>
  <si>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</si>
  <si>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</si>
  <si>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</si>
  <si>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</si>
  <si>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</si>
  <si>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</si>
  <si>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</si>
  <si>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</si>
  <si>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</si>
  <si>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</si>
  <si>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</si>
  <si>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</si>
  <si>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</si>
  <si>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</si>
  <si>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</si>
  <si>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</si>
  <si>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</si>
  <si>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</si>
  <si>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</si>
  <si>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</si>
  <si>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</si>
  <si>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</si>
  <si>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</si>
  <si>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</si>
  <si>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</si>
  <si>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</si>
  <si>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</si>
  <si>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</si>
  <si>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</si>
  <si>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</si>
  <si>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</si>
  <si>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</si>
  <si>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</si>
  <si>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</si>
  <si>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</si>
  <si>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</si>
  <si>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</si>
  <si>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</si>
  <si>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</si>
  <si>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</si>
  <si>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</si>
  <si>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</si>
  <si>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</si>
  <si>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</si>
  <si>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</si>
  <si>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</si>
  <si>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</si>
  <si>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</si>
  <si>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</si>
  <si>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</si>
  <si>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</si>
  <si>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</si>
  <si>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</si>
  <si>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</si>
  <si>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</si>
  <si>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</si>
  <si>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</si>
  <si>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</si>
  <si>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</si>
  <si>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</si>
  <si>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</si>
  <si>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</si>
  <si>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</si>
  <si>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</si>
  <si>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</si>
  <si>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</si>
  <si>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</si>
  <si>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</si>
  <si>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</si>
  <si>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</si>
  <si>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</si>
  <si>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</si>
  <si>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</si>
  <si>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</si>
  <si>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</si>
  <si>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</si>
  <si>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</si>
  <si>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</si>
  <si>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</si>
  <si>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</si>
  <si>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</si>
  <si>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</si>
  <si>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</si>
  <si>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</si>
  <si>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</si>
  <si>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</si>
  <si>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</si>
  <si>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</si>
  <si>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科技转化与推广服务</t>
  </si>
  <si>
    <t>病虫害控制</t>
  </si>
  <si>
    <t>农产品质量安全</t>
  </si>
  <si>
    <t>统计监测与信息服务</t>
  </si>
  <si>
    <t>行业业务管理</t>
  </si>
  <si>
    <t>对外交流与合作</t>
  </si>
  <si>
    <t>防灾救灾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</si>
  <si>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</si>
  <si>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</si>
  <si>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</si>
  <si>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</si>
  <si>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</si>
  <si>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</si>
  <si>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</si>
  <si>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</si>
  <si>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</si>
  <si>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</si>
  <si>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其他农业支出</t>
  </si>
  <si>
    <t xml:space="preserve"> 林业和草原</t>
  </si>
  <si>
    <t>事业机构</t>
  </si>
  <si>
    <t>森林资源培育</t>
  </si>
  <si>
    <t>森林资源管理</t>
  </si>
  <si>
    <t>森林生态效益补偿</t>
  </si>
  <si>
    <t>动植物保护</t>
  </si>
  <si>
    <t>执法与监督</t>
  </si>
  <si>
    <t>信息管理</t>
  </si>
  <si>
    <t>林业草原防灾减灾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</si>
  <si>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</si>
  <si>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</si>
  <si>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</si>
  <si>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</si>
  <si>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</si>
  <si>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</si>
  <si>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</si>
  <si>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</si>
  <si>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</si>
  <si>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</si>
  <si>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</si>
  <si>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</si>
  <si>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大中型水库移民后期扶持专项支出</t>
  </si>
  <si>
    <t>水利建设移民支出</t>
  </si>
  <si>
    <t>农村人蓄饮水</t>
  </si>
  <si>
    <t>其他水利支出</t>
  </si>
  <si>
    <t xml:space="preserve"> 扶贫</t>
  </si>
  <si>
    <t>农村基础设施建设</t>
  </si>
  <si>
    <t>其他扶贫支出</t>
  </si>
  <si>
    <t xml:space="preserve"> 农村综合改革</t>
  </si>
  <si>
    <t>对村级一事一议的补助</t>
  </si>
  <si>
    <t>对村民委员会和村党支部的补助</t>
  </si>
  <si>
    <t>对村集体经济组织的补助</t>
  </si>
  <si>
    <t xml:space="preserve"> 普惠金融发展支出</t>
  </si>
  <si>
    <t>农业保险保费补贴</t>
  </si>
  <si>
    <t>创业担保贷款贴息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</si>
  <si>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</si>
  <si>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</si>
  <si>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</si>
  <si>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</si>
  <si>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</si>
  <si>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</si>
  <si>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公路和运输安全</t>
  </si>
  <si>
    <t>海事管理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</si>
  <si>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</si>
  <si>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</si>
  <si>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</si>
  <si>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</si>
  <si>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</si>
  <si>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</si>
  <si>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</si>
  <si>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</si>
  <si>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</si>
  <si>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</si>
  <si>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</si>
  <si>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</si>
  <si>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</si>
  <si>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</si>
  <si>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</si>
  <si>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</si>
  <si>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</si>
  <si>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</si>
  <si>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</si>
  <si>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</si>
  <si>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</si>
  <si>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</si>
  <si>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</si>
  <si>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</si>
  <si>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</si>
  <si>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</si>
  <si>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</si>
  <si>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</si>
  <si>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重点企业贷款贴息</t>
  </si>
  <si>
    <t>自然资源海洋气象等支出</t>
  </si>
  <si>
    <t xml:space="preserve"> 自然资源事务</t>
  </si>
  <si>
    <t>自然资源利用与保护</t>
  </si>
  <si>
    <t>自然资源调查与确权登记</t>
  </si>
  <si>
    <t>地质勘查与矿产资源管理</t>
  </si>
  <si>
    <t xml:space="preserve"> 气象事务</t>
  </si>
  <si>
    <t>气象事业机构</t>
  </si>
  <si>
    <t>气象服务</t>
  </si>
  <si>
    <t>气象装备保障维护</t>
  </si>
  <si>
    <t>气象基础设施建设与维修</t>
  </si>
  <si>
    <t>住房保障支出</t>
  </si>
  <si>
    <t xml:space="preserve"> 保障性安居工程支出</t>
  </si>
  <si>
    <t xml:space="preserve">    沉陷区治理</t>
  </si>
  <si>
    <t>棚户区改造</t>
  </si>
  <si>
    <t>公共租赁住房</t>
  </si>
  <si>
    <t xml:space="preserve"> 住房改革支出</t>
  </si>
  <si>
    <t>住房公积金</t>
  </si>
  <si>
    <t>其他单位住房公积金</t>
  </si>
  <si>
    <t>教育部门住房公积金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</si>
  <si>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</si>
  <si>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</si>
  <si>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</si>
  <si>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</si>
  <si>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</si>
  <si>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</si>
  <si>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</si>
  <si>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</si>
  <si>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</si>
  <si>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</si>
  <si>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</si>
  <si>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</si>
  <si>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</si>
  <si>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</si>
  <si>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</si>
  <si>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</si>
  <si>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安全生产基础</t>
  </si>
  <si>
    <t xml:space="preserve">    事业运行</t>
  </si>
  <si>
    <t>其他应急管理支出</t>
  </si>
  <si>
    <t xml:space="preserve"> 消防事务</t>
  </si>
  <si>
    <t>其他消防事务支出</t>
  </si>
  <si>
    <t xml:space="preserve"> 森林消防事务</t>
  </si>
  <si>
    <t>其他森林消防事务支出</t>
  </si>
  <si>
    <t xml:space="preserve"> 地震事务</t>
  </si>
  <si>
    <t>地震灾害预防</t>
  </si>
  <si>
    <t xml:space="preserve"> 自然灾害防治</t>
  </si>
  <si>
    <t>地质灾害防治</t>
  </si>
  <si>
    <t>其他自然灾害防治支出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</si>
  <si>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</si>
  <si>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</si>
  <si>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</si>
  <si>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</si>
  <si>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</si>
  <si>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</si>
  <si>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</si>
  <si>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</si>
  <si>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</si>
  <si>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</si>
  <si>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</si>
  <si>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</si>
  <si>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</si>
  <si>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</si>
  <si>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</si>
  <si>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</si>
  <si>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</si>
  <si>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</si>
  <si>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</si>
  <si>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</si>
  <si>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</si>
  <si>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</si>
  <si>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</si>
  <si>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支出合计</t>
  </si>
  <si>
    <t>表5</t>
  </si>
  <si>
    <t>2020年鹤山市古劳镇一般公共预算支出（按经济分类）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</si>
  <si>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</si>
  <si>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</si>
  <si>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</si>
  <si>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</si>
  <si>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</si>
  <si>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</si>
  <si>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</si>
  <si>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</si>
  <si>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</si>
  <si>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</si>
  <si>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</si>
  <si>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</si>
  <si>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/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</si>
  <si>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</si>
  <si>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</si>
  <si>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</si>
  <si>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</si>
  <si>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</si>
  <si>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</si>
  <si>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</si>
  <si>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</si>
  <si>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</si>
  <si>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</si>
  <si>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</si>
  <si>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</si>
  <si>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</si>
  <si>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</si>
  <si>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</si>
  <si>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</si>
  <si>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</si>
  <si>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</si>
  <si>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</si>
  <si>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</si>
  <si>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</si>
  <si>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</si>
  <si>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</si>
  <si>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</si>
  <si>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</si>
  <si>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</si>
  <si>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</si>
  <si>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</si>
  <si>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</si>
  <si>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</si>
  <si>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</si>
  <si>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</si>
  <si>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</si>
  <si>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</si>
  <si>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</si>
  <si>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</si>
  <si>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</si>
  <si>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</si>
  <si>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</si>
  <si>
    <t>表6</t>
  </si>
  <si>
    <t>2020年鹤山市古劳镇上年结转资金决算表</t>
  </si>
  <si>
    <t>上年结转数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</si>
  <si>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</si>
  <si>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</si>
  <si>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</si>
  <si>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</si>
  <si>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</si>
  <si>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</si>
  <si>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</si>
  <si>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</si>
  <si>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</si>
  <si>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</si>
  <si>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</si>
  <si>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</si>
  <si>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</si>
  <si>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</si>
  <si>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</si>
  <si>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</si>
  <si>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</si>
  <si>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</si>
  <si>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</si>
  <si>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</si>
  <si>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</si>
  <si>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</si>
  <si>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</si>
  <si>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</si>
  <si>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一般公共预算支出</t>
  </si>
  <si>
    <t>表7</t>
  </si>
  <si>
    <t>2020年鹤山市古劳镇政府性基金收入决算表</t>
  </si>
  <si>
    <t>一、政府性基金本级收入</t>
  </si>
  <si>
    <t xml:space="preserve">   核电站乏燃料处理处置基金收入</t>
  </si>
  <si>
    <t xml:space="preserve">   国家电影事业发展专项资金收入</t>
  </si>
  <si>
    <t xml:space="preserve">   大中型水库移民后期扶持基金收入</t>
  </si>
  <si>
    <t xml:space="preserve">   小型水库移民扶助基金收入</t>
  </si>
  <si>
    <t xml:space="preserve">   可再生能源电价附加收入</t>
  </si>
  <si>
    <t xml:space="preserve">   废弃电器电子产品处理基金收入</t>
  </si>
  <si>
    <t xml:space="preserve">   国有土地使用权出让收入</t>
  </si>
  <si>
    <t xml:space="preserve">   城市公用事业附加收入</t>
  </si>
  <si>
    <t xml:space="preserve">   国有土地收益基金收入</t>
  </si>
  <si>
    <t xml:space="preserve">   农业土地开发资金收入</t>
  </si>
  <si>
    <t xml:space="preserve">   城市基础设施配套费收入</t>
  </si>
  <si>
    <t xml:space="preserve">   污水处理费收入</t>
  </si>
  <si>
    <t xml:space="preserve">   大中型水库库区基金收入</t>
  </si>
  <si>
    <t xml:space="preserve">   三峡水库库区基金收入</t>
  </si>
  <si>
    <t xml:space="preserve">   国家重大水利工程建设基金收入</t>
  </si>
  <si>
    <t xml:space="preserve">   海南省高等级公路车辆通行附加费收入</t>
  </si>
  <si>
    <t xml:space="preserve">   车辆通行费</t>
  </si>
  <si>
    <t xml:space="preserve">   港口建设费收入</t>
  </si>
  <si>
    <t xml:space="preserve">   铁路建设基金收入</t>
  </si>
  <si>
    <t xml:space="preserve">   船舶油污损害赔偿基金收入</t>
  </si>
  <si>
    <t xml:space="preserve">   新型墙体材料专项基金收入</t>
  </si>
  <si>
    <t xml:space="preserve">   农网还贷资金收入</t>
  </si>
  <si>
    <t xml:space="preserve">   旅游发展基金收入</t>
  </si>
  <si>
    <t xml:space="preserve">   中央特别国债经营基金收入</t>
  </si>
  <si>
    <t xml:space="preserve">   中央特别国债经营基金财务收入</t>
  </si>
  <si>
    <t xml:space="preserve">   彩票发行机构和彩票销售机构的业务费用</t>
  </si>
  <si>
    <t xml:space="preserve">   彩票公益金收入</t>
  </si>
  <si>
    <t xml:space="preserve">   其他政府性基金收入</t>
  </si>
  <si>
    <t>二、上级补助收入</t>
  </si>
  <si>
    <t>三、下级上解收入</t>
  </si>
  <si>
    <t>六、专项债券转贷款收入</t>
  </si>
  <si>
    <t>政府性基金总收入</t>
  </si>
  <si>
    <t>表8</t>
  </si>
  <si>
    <t>2020年鹤山市古劳镇政府性基金支出决算表</t>
  </si>
  <si>
    <t>2020年      预算数</t>
  </si>
  <si>
    <t>2020年    决算数</t>
  </si>
  <si>
    <t>一、政府性基金预算支出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</si>
  <si>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</si>
  <si>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</si>
  <si>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</si>
  <si>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</si>
  <si>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</si>
  <si>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</si>
  <si>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</si>
  <si>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</si>
  <si>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</si>
  <si>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</si>
  <si>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</si>
  <si>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</si>
  <si>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</si>
  <si>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</si>
  <si>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</si>
  <si>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</si>
  <si>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</si>
  <si>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</si>
  <si>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农业土地开发资金及对应专项债务收入安排的支出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</si>
  <si>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</si>
  <si>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</si>
  <si>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</si>
  <si>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</si>
  <si>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</si>
  <si>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</si>
  <si>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</si>
  <si>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</si>
  <si>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</si>
  <si>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</si>
  <si>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污水处理费对应专项债务收入安排的支出</t>
  </si>
  <si>
    <t xml:space="preserve">    污水处理设施建设和营运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</si>
  <si>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</si>
  <si>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</si>
  <si>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</si>
  <si>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</si>
  <si>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</si>
  <si>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</si>
  <si>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</si>
  <si>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其他港口建设费安排的支出</t>
  </si>
  <si>
    <t xml:space="preserve">  其他政府性基金及对应专项债务收入安排的支出</t>
  </si>
  <si>
    <t xml:space="preserve">    其他地方自行试点项目收益专项债务收入安排的支出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</si>
  <si>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</si>
  <si>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</si>
  <si>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</si>
  <si>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</si>
  <si>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</si>
  <si>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</si>
  <si>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</si>
  <si>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</si>
  <si>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</si>
  <si>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</si>
  <si>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</si>
  <si>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</si>
  <si>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</si>
  <si>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</si>
  <si>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</si>
  <si>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</si>
  <si>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 国有土地使用权出让金债务发行费用支出</t>
  </si>
  <si>
    <t xml:space="preserve">   其他地方自行试点项目收益专项发行费用支出</t>
  </si>
  <si>
    <t>抗疫特别国债安排的支出</t>
  </si>
  <si>
    <t xml:space="preserve">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</si>
  <si>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</si>
  <si>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</si>
  <si>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</si>
  <si>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</si>
  <si>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</si>
  <si>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</si>
  <si>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</si>
  <si>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</si>
  <si>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</si>
  <si>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</si>
  <si>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</si>
  <si>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</si>
  <si>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表9</t>
  </si>
  <si>
    <t>2019-2020年鹤山市古劳镇政府一般债务情况总表</t>
  </si>
  <si>
    <t>执行数</t>
  </si>
  <si>
    <t>一、2019年末地方政府一般债务余额</t>
  </si>
  <si>
    <t>其中：市本级</t>
  </si>
  <si>
    <r>
      <rPr>
        <sz val="11"/>
        <rFont val="宋体"/>
        <charset val="134"/>
      </rPr>
      <t>二、20</t>
    </r>
    <r>
      <rPr>
        <sz val="11"/>
        <rFont val="宋体"/>
        <charset val="134"/>
      </rPr>
      <t>19</t>
    </r>
    <r>
      <rPr>
        <sz val="11"/>
        <rFont val="宋体"/>
        <charset val="134"/>
      </rPr>
      <t>年末地方政府一般债务限额</t>
    </r>
  </si>
  <si>
    <r>
      <rPr>
        <sz val="11"/>
        <rFont val="宋体"/>
        <charset val="134"/>
      </rPr>
      <t>三、20</t>
    </r>
    <r>
      <rPr>
        <sz val="11"/>
        <rFont val="宋体"/>
        <charset val="134"/>
      </rPr>
      <t>20年地方政府一般债务限额</t>
    </r>
  </si>
  <si>
    <r>
      <rPr>
        <sz val="11"/>
        <rFont val="宋体"/>
        <charset val="134"/>
      </rPr>
      <t>四、20</t>
    </r>
    <r>
      <rPr>
        <sz val="11"/>
        <rFont val="宋体"/>
        <charset val="134"/>
      </rPr>
      <t>20</t>
    </r>
    <r>
      <rPr>
        <sz val="11"/>
        <rFont val="宋体"/>
        <charset val="134"/>
      </rPr>
      <t>年地方政府债务(转贷)收入</t>
    </r>
  </si>
  <si>
    <r>
      <rPr>
        <sz val="11"/>
        <rFont val="宋体"/>
        <charset val="134"/>
      </rPr>
      <t>五、20</t>
    </r>
    <r>
      <rPr>
        <sz val="11"/>
        <rFont val="宋体"/>
        <charset val="134"/>
      </rPr>
      <t>20</t>
    </r>
    <r>
      <rPr>
        <sz val="11"/>
        <rFont val="宋体"/>
        <charset val="134"/>
      </rPr>
      <t>年地方政府一般债务还本</t>
    </r>
  </si>
  <si>
    <t>六、2020年地方政府一般债务余额预计</t>
  </si>
  <si>
    <t>备注：本级无此项。</t>
  </si>
  <si>
    <t>表10</t>
  </si>
  <si>
    <t>2019-2020年鹤山市古劳镇政府专项债务情况总表</t>
  </si>
  <si>
    <r>
      <rPr>
        <sz val="11"/>
        <rFont val="宋体"/>
        <charset val="134"/>
      </rPr>
      <t>一、201</t>
    </r>
    <r>
      <rPr>
        <sz val="11"/>
        <rFont val="宋体"/>
        <charset val="134"/>
      </rPr>
      <t>9</t>
    </r>
    <r>
      <rPr>
        <sz val="11"/>
        <rFont val="宋体"/>
        <charset val="134"/>
      </rPr>
      <t>年末地方政府专项债务余额</t>
    </r>
  </si>
  <si>
    <r>
      <rPr>
        <sz val="11"/>
        <rFont val="宋体"/>
        <charset val="134"/>
      </rPr>
      <t>二、201</t>
    </r>
    <r>
      <rPr>
        <sz val="11"/>
        <rFont val="宋体"/>
        <charset val="134"/>
      </rPr>
      <t>9</t>
    </r>
    <r>
      <rPr>
        <sz val="11"/>
        <rFont val="宋体"/>
        <charset val="134"/>
      </rPr>
      <t>年末地方政府专项债务限额</t>
    </r>
  </si>
  <si>
    <t>三、2020年地方政府专项债务限额</t>
  </si>
  <si>
    <r>
      <rPr>
        <sz val="11"/>
        <rFont val="宋体"/>
        <charset val="134"/>
      </rPr>
      <t>五、20</t>
    </r>
    <r>
      <rPr>
        <sz val="11"/>
        <rFont val="宋体"/>
        <charset val="134"/>
      </rPr>
      <t>20</t>
    </r>
    <r>
      <rPr>
        <sz val="11"/>
        <rFont val="宋体"/>
        <charset val="134"/>
      </rPr>
      <t>年地方政府专项债务还本</t>
    </r>
  </si>
  <si>
    <r>
      <rPr>
        <sz val="11"/>
        <rFont val="宋体"/>
        <charset val="134"/>
      </rPr>
      <t>六、20</t>
    </r>
    <r>
      <rPr>
        <sz val="11"/>
        <rFont val="宋体"/>
        <charset val="134"/>
      </rPr>
      <t>20</t>
    </r>
    <r>
      <rPr>
        <sz val="11"/>
        <rFont val="宋体"/>
        <charset val="134"/>
      </rPr>
      <t>年地方政府专项债务余额预计</t>
    </r>
  </si>
  <si>
    <t>表11</t>
  </si>
  <si>
    <t>2019-2020年鹤山市古劳镇一般债务余额与限额情况表</t>
  </si>
  <si>
    <t>地区</t>
  </si>
  <si>
    <t>2019年限额</t>
  </si>
  <si>
    <t>2020年债务余额（预计执行数）</t>
  </si>
  <si>
    <t>2020年限额</t>
  </si>
  <si>
    <t>鹤山</t>
  </si>
  <si>
    <t>表12</t>
  </si>
  <si>
    <t>2019-2020年鹤山市古劳镇专项债务余额与限额情况表</t>
  </si>
  <si>
    <t>表13</t>
  </si>
  <si>
    <t>2020年鹤山市古劳镇新增一般债券支出（转贷支出）情况表</t>
  </si>
  <si>
    <t>新增债务额度</t>
  </si>
  <si>
    <t>表14</t>
  </si>
  <si>
    <t>2020年鹤山市新增古劳镇专项债券支出（转贷支出）情况表</t>
  </si>
  <si>
    <t>其中：土地储备专项债务</t>
  </si>
  <si>
    <t>政府收费公路专项债务</t>
  </si>
  <si>
    <t>轨道交通专项债务</t>
  </si>
  <si>
    <t>表15</t>
  </si>
  <si>
    <t>2020年新增债券用途情况表</t>
  </si>
  <si>
    <t>2020年新增债券</t>
  </si>
  <si>
    <t>合计</t>
  </si>
  <si>
    <t>一、基础设施建设</t>
  </si>
  <si>
    <t>1.铁路</t>
  </si>
  <si>
    <t>2.公路</t>
  </si>
  <si>
    <t>3.机场</t>
  </si>
  <si>
    <t>4.市政建设</t>
  </si>
  <si>
    <t>其中：轨道交通</t>
  </si>
  <si>
    <t xml:space="preserve">     道路</t>
  </si>
  <si>
    <t xml:space="preserve">     桥梁</t>
  </si>
  <si>
    <t xml:space="preserve">     公用事业</t>
  </si>
  <si>
    <t xml:space="preserve">     地下管线</t>
  </si>
  <si>
    <t xml:space="preserve">     其他市政建设</t>
  </si>
  <si>
    <t>二、土地储备</t>
  </si>
  <si>
    <t>三、保障房建设</t>
  </si>
  <si>
    <t>四、生态建设和环境保护</t>
  </si>
  <si>
    <t>五、政权建设</t>
  </si>
  <si>
    <t>六、社会事业</t>
  </si>
  <si>
    <t xml:space="preserve">    1.教育</t>
  </si>
  <si>
    <t xml:space="preserve">    2.科学</t>
  </si>
  <si>
    <t xml:space="preserve">    3.文化</t>
  </si>
  <si>
    <t xml:space="preserve">    4.医疗卫生</t>
  </si>
  <si>
    <t xml:space="preserve">    5.社会保障</t>
  </si>
  <si>
    <t xml:space="preserve">    6.粮油物资储备</t>
  </si>
  <si>
    <t>七、农林水利建设</t>
  </si>
  <si>
    <t>八、其他</t>
  </si>
  <si>
    <t>表16</t>
  </si>
  <si>
    <t>2020年鹤山市古劳镇国有资本经营收支决算总表</t>
  </si>
  <si>
    <t>收入</t>
  </si>
  <si>
    <t>支出</t>
  </si>
  <si>
    <t>预算科目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</si>
  <si>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</si>
  <si>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</si>
  <si>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</si>
  <si>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</si>
  <si>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</si>
  <si>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</si>
  <si>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</si>
  <si>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其他国有资本经营预算支出</t>
  </si>
  <si>
    <t>其他国有资本经营收入</t>
  </si>
  <si>
    <t>本年收入合计</t>
  </si>
  <si>
    <t>本年支出合计</t>
  </si>
  <si>
    <t>转移性收入</t>
  </si>
  <si>
    <t>转移性支出</t>
  </si>
  <si>
    <t>补助下级支出</t>
  </si>
  <si>
    <t>调出资金</t>
  </si>
  <si>
    <t>上年结转结余</t>
  </si>
  <si>
    <t>本年年终结余</t>
  </si>
  <si>
    <t>表17</t>
  </si>
  <si>
    <t>2020年鹤山市古劳镇国有资本经营收入决算表</t>
  </si>
  <si>
    <t>序号</t>
  </si>
  <si>
    <t>项目（企业）</t>
  </si>
  <si>
    <t>一</t>
  </si>
  <si>
    <t>（一）</t>
  </si>
  <si>
    <t>（二）</t>
  </si>
  <si>
    <t>（三）</t>
  </si>
  <si>
    <t>（四）</t>
  </si>
  <si>
    <t>（五）</t>
  </si>
  <si>
    <t>其他国有资本经营预算收入</t>
  </si>
  <si>
    <t>二</t>
  </si>
  <si>
    <t>三</t>
  </si>
  <si>
    <t>上年结余结转</t>
  </si>
  <si>
    <t>表18</t>
  </si>
  <si>
    <t>2020年鹤山市古劳镇国有资本经营支出决算表</t>
  </si>
  <si>
    <t>科目编码</t>
  </si>
  <si>
    <t>2020年   预算数</t>
  </si>
  <si>
    <t>2020调整   预算数</t>
  </si>
  <si>
    <t xml:space="preserve">  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</si>
  <si>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</si>
  <si>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</si>
  <si>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</si>
  <si>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</si>
  <si>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</si>
  <si>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</si>
  <si>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</si>
  <si>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</si>
  <si>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</si>
  <si>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</si>
  <si>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</si>
  <si>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</si>
  <si>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</si>
  <si>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</si>
  <si>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</si>
  <si>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</si>
  <si>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</si>
  <si>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</si>
  <si>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</si>
  <si>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</si>
  <si>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</si>
  <si>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</si>
  <si>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</si>
  <si>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</si>
  <si>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其他国有资本经营预算支出(款)</t>
  </si>
  <si>
    <t xml:space="preserve">    其他国有资本经营预算支出(项)</t>
  </si>
  <si>
    <t>表19</t>
  </si>
  <si>
    <t>2020年鹤山市古劳镇权责发生制列支明细表</t>
  </si>
  <si>
    <t>单位：元</t>
  </si>
  <si>
    <t>文号</t>
  </si>
  <si>
    <t>单位</t>
  </si>
  <si>
    <t>2019年年底金额</t>
  </si>
  <si>
    <t>列支余额</t>
  </si>
  <si>
    <t>表20</t>
  </si>
  <si>
    <t>2020年鹤山市古劳镇新增专项转移支付资金明细表</t>
  </si>
  <si>
    <t>业务股室</t>
  </si>
  <si>
    <t>资金性质</t>
  </si>
  <si>
    <t>转移支付属性</t>
  </si>
  <si>
    <t>市文号</t>
  </si>
  <si>
    <t>项目内容</t>
  </si>
  <si>
    <t>下达金额</t>
  </si>
  <si>
    <t>备注</t>
  </si>
  <si>
    <t>表21</t>
  </si>
  <si>
    <t>2020年鹤山市古劳镇社会保险基金预算收支决算表</t>
  </si>
  <si>
    <t>项    目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</si>
  <si>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</si>
  <si>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</si>
  <si>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</si>
  <si>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</si>
  <si>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</si>
  <si>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</si>
  <si>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</si>
  <si>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</si>
  <si>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</si>
  <si>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</si>
  <si>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</si>
  <si>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</si>
  <si>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</si>
  <si>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</si>
  <si>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</si>
  <si>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</si>
  <si>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</si>
  <si>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</si>
  <si>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</si>
  <si>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</si>
  <si>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三、本年收支结余</t>
  </si>
  <si>
    <t>四、年末滚存结余</t>
  </si>
  <si>
    <t>表22</t>
  </si>
  <si>
    <t>2020年鹤山市古劳镇一般公共预算“三公”经费决算表                           （按部门预算支出经济分类）</t>
  </si>
  <si>
    <t>“三公”经费</t>
  </si>
  <si>
    <t>其中：（一）因公出国（境）费用</t>
  </si>
  <si>
    <t xml:space="preserve">      （二）公务用车运行维护费及公务用车购置</t>
  </si>
  <si>
    <t xml:space="preserve">          1、公务用车运行维护费</t>
  </si>
  <si>
    <t xml:space="preserve">          2、公务用车购置</t>
  </si>
  <si>
    <t xml:space="preserve">      （三）公务接待费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</si>
</sst>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-* #,##0.00_-;\-* #,##0.00_-;_-* &quot;-&quot;??_-;_-@_-"/>
    <numFmt numFmtId="43" formatCode="_ * #,##0.00_ ;_ * \-#,##0.00_ ;_ * &quot;-&quot;??_ ;_ @_ "/>
    <numFmt numFmtId="177" formatCode="#,##0_ "/>
    <numFmt numFmtId="178" formatCode="#,##0.00_ "/>
    <numFmt numFmtId="179" formatCode="#,##0_);[Red]\(#,##0\)"/>
    <numFmt numFmtId="180" formatCode="0_ "/>
    <numFmt numFmtId="181" formatCode="0.00_);[Red]\(0.00\)"/>
    <numFmt numFmtId="182" formatCode="0.00_ "/>
    <numFmt numFmtId="183" formatCode="_-* #,##0_-;\-* #,##0_-;_-* &quot;-&quot;_-;_-@_-"/>
  </numFmts>
  <fonts count="47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1.5"/>
      <name val="宋体"/>
      <charset val="134"/>
    </font>
    <font>
      <sz val="11.5"/>
      <name val="宋体"/>
      <charset val="134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9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4" fillId="17" borderId="14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46" fillId="29" borderId="15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7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</cellStyleXfs>
  <cellXfs count="216">
    <xf numFmtId="0" fontId="0" fillId="0" borderId="0" xfId="0" applyAlignment="1">
      <alignment vertical="center"/>
    </xf>
    <xf numFmtId="0" fontId="0" fillId="0" borderId="0" xfId="56" applyFill="1" applyAlignment="1">
      <alignment vertical="center"/>
    </xf>
    <xf numFmtId="0" fontId="1" fillId="0" borderId="0" xfId="56" applyFont="1" applyFill="1" applyAlignment="1">
      <alignment horizontal="center" vertical="center" wrapText="1"/>
    </xf>
    <xf numFmtId="0" fontId="0" fillId="0" borderId="0" xfId="56" applyFont="1" applyFill="1" applyAlignment="1">
      <alignment horizontal="right" vertical="center"/>
    </xf>
    <xf numFmtId="0" fontId="2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left" vertical="center" wrapText="1"/>
    </xf>
    <xf numFmtId="177" fontId="2" fillId="0" borderId="1" xfId="56" applyNumberFormat="1" applyFont="1" applyFill="1" applyBorder="1">
      <alignment vertical="center"/>
    </xf>
    <xf numFmtId="0" fontId="4" fillId="0" borderId="1" xfId="56" applyFont="1" applyFill="1" applyBorder="1" applyAlignment="1">
      <alignment horizontal="left" vertical="center" wrapText="1" indent="1"/>
    </xf>
    <xf numFmtId="177" fontId="0" fillId="0" borderId="1" xfId="56" applyNumberFormat="1" applyFill="1" applyBorder="1">
      <alignment vertical="center"/>
    </xf>
    <xf numFmtId="0" fontId="0" fillId="0" borderId="0" xfId="0" applyFill="1">
      <alignment vertical="center"/>
    </xf>
    <xf numFmtId="0" fontId="5" fillId="0" borderId="0" xfId="55" applyFont="1" applyFill="1" applyAlignment="1">
      <alignment horizontal="center" vertical="center"/>
    </xf>
    <xf numFmtId="0" fontId="0" fillId="0" borderId="0" xfId="55" applyFont="1" applyFill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5" fillId="0" borderId="0" xfId="55" applyFont="1" applyFill="1" applyAlignment="1">
      <alignment vertical="center"/>
    </xf>
    <xf numFmtId="0" fontId="0" fillId="0" borderId="0" xfId="55" applyFont="1" applyFill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78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left" vertical="center" wrapText="1"/>
    </xf>
    <xf numFmtId="0" fontId="10" fillId="0" borderId="1" xfId="54" applyNumberFormat="1" applyFont="1" applyFill="1" applyBorder="1" applyAlignment="1">
      <alignment vertical="center" wrapText="1"/>
    </xf>
    <xf numFmtId="178" fontId="11" fillId="0" borderId="1" xfId="6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54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8" fontId="7" fillId="0" borderId="1" xfId="59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178" fontId="13" fillId="0" borderId="1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3" fontId="7" fillId="0" borderId="1" xfId="46" applyNumberFormat="1" applyFont="1" applyFill="1" applyBorder="1" applyAlignment="1" applyProtection="1">
      <alignment horizontal="right" vertical="center"/>
    </xf>
    <xf numFmtId="177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vertical="center" wrapText="1"/>
    </xf>
    <xf numFmtId="0" fontId="0" fillId="0" borderId="3" xfId="0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17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3" xfId="0" applyNumberFormat="1" applyFill="1" applyBorder="1" applyAlignment="1">
      <alignment horizontal="right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 wrapText="1"/>
    </xf>
    <xf numFmtId="180" fontId="3" fillId="0" borderId="1" xfId="57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 wrapText="1"/>
    </xf>
    <xf numFmtId="180" fontId="4" fillId="0" borderId="1" xfId="57" applyNumberFormat="1" applyFont="1" applyFill="1" applyBorder="1" applyAlignment="1">
      <alignment vertical="center"/>
    </xf>
    <xf numFmtId="180" fontId="4" fillId="0" borderId="1" xfId="6" applyNumberFormat="1" applyFont="1" applyFill="1" applyBorder="1" applyAlignment="1">
      <alignment vertical="center"/>
    </xf>
    <xf numFmtId="180" fontId="7" fillId="0" borderId="1" xfId="46" applyNumberFormat="1" applyFont="1" applyFill="1" applyBorder="1" applyAlignment="1" applyProtection="1">
      <alignment horizontal="right" vertical="center"/>
    </xf>
    <xf numFmtId="180" fontId="3" fillId="0" borderId="1" xfId="59" applyNumberFormat="1" applyFont="1" applyFill="1" applyBorder="1" applyAlignment="1">
      <alignment vertical="center"/>
    </xf>
    <xf numFmtId="180" fontId="3" fillId="0" borderId="1" xfId="6" applyNumberFormat="1" applyFont="1" applyFill="1" applyBorder="1" applyAlignment="1">
      <alignment vertical="center"/>
    </xf>
    <xf numFmtId="180" fontId="4" fillId="0" borderId="1" xfId="59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1" fontId="20" fillId="0" borderId="1" xfId="6" applyFont="1" applyFill="1" applyBorder="1" applyAlignment="1">
      <alignment horizontal="right" vertical="center" wrapText="1"/>
    </xf>
    <xf numFmtId="41" fontId="0" fillId="0" borderId="1" xfId="6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41" fontId="20" fillId="0" borderId="1" xfId="6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1" fontId="19" fillId="0" borderId="1" xfId="6" applyFont="1" applyFill="1" applyBorder="1" applyAlignment="1">
      <alignment horizontal="right" vertical="center" wrapText="1"/>
    </xf>
    <xf numFmtId="41" fontId="19" fillId="0" borderId="1" xfId="6" applyFont="1" applyFill="1" applyBorder="1" applyAlignment="1">
      <alignment horizontal="right" vertical="center"/>
    </xf>
    <xf numFmtId="3" fontId="6" fillId="0" borderId="1" xfId="46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20" fillId="0" borderId="1" xfId="46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179" fontId="22" fillId="0" borderId="1" xfId="0" applyNumberFormat="1" applyFont="1" applyFill="1" applyBorder="1">
      <alignment vertical="center"/>
    </xf>
    <xf numFmtId="179" fontId="22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 indent="1"/>
    </xf>
    <xf numFmtId="41" fontId="20" fillId="0" borderId="1" xfId="6" applyFont="1" applyFill="1" applyBorder="1" applyAlignment="1">
      <alignment vertical="center"/>
    </xf>
    <xf numFmtId="179" fontId="20" fillId="0" borderId="1" xfId="0" applyNumberFormat="1" applyFont="1" applyFill="1" applyBorder="1" applyAlignment="1">
      <alignment horizontal="right" vertical="center"/>
    </xf>
    <xf numFmtId="179" fontId="0" fillId="0" borderId="1" xfId="0" applyNumberFormat="1" applyFill="1" applyBorder="1" applyAlignment="1">
      <alignment horizontal="right" vertical="center"/>
    </xf>
    <xf numFmtId="177" fontId="20" fillId="0" borderId="1" xfId="57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horizontal="right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left" vertical="center"/>
    </xf>
    <xf numFmtId="0" fontId="19" fillId="0" borderId="7" xfId="0" applyNumberFormat="1" applyFont="1" applyFill="1" applyBorder="1" applyAlignment="1">
      <alignment horizontal="left" vertical="center"/>
    </xf>
    <xf numFmtId="180" fontId="19" fillId="0" borderId="1" xfId="9" applyNumberFormat="1" applyFont="1" applyFill="1" applyBorder="1" applyAlignment="1" applyProtection="1">
      <alignment horizontal="right" vertical="center"/>
    </xf>
    <xf numFmtId="0" fontId="25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right" vertical="center"/>
    </xf>
    <xf numFmtId="180" fontId="22" fillId="0" borderId="1" xfId="0" applyNumberFormat="1" applyFont="1" applyFill="1" applyBorder="1" applyAlignment="1">
      <alignment horizontal="right" vertical="center"/>
    </xf>
    <xf numFmtId="0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left" vertical="center" wrapText="1" indent="1"/>
    </xf>
    <xf numFmtId="180" fontId="0" fillId="0" borderId="1" xfId="6" applyNumberFormat="1" applyFont="1" applyFill="1" applyBorder="1" applyAlignment="1">
      <alignment horizontal="right" vertical="center"/>
    </xf>
    <xf numFmtId="180" fontId="0" fillId="0" borderId="4" xfId="6" applyNumberFormat="1" applyFont="1" applyFill="1" applyBorder="1" applyAlignment="1">
      <alignment horizontal="right" vertical="center"/>
    </xf>
    <xf numFmtId="180" fontId="20" fillId="0" borderId="1" xfId="6" applyNumberFormat="1" applyFont="1" applyFill="1" applyBorder="1" applyAlignment="1">
      <alignment horizontal="right" vertical="center"/>
    </xf>
    <xf numFmtId="180" fontId="20" fillId="0" borderId="4" xfId="6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 applyProtection="1">
      <alignment horizontal="right" vertical="center" wrapText="1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 applyProtection="1">
      <alignment horizontal="right" vertical="center"/>
    </xf>
    <xf numFmtId="180" fontId="20" fillId="0" borderId="1" xfId="6" applyNumberFormat="1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horizontal="right" vertical="center"/>
    </xf>
    <xf numFmtId="0" fontId="0" fillId="0" borderId="1" xfId="46" applyNumberFormat="1" applyFont="1" applyFill="1" applyBorder="1" applyAlignment="1" applyProtection="1">
      <alignment horizontal="left" vertical="center"/>
    </xf>
    <xf numFmtId="180" fontId="20" fillId="0" borderId="1" xfId="57" applyNumberFormat="1" applyFont="1" applyFill="1" applyBorder="1" applyAlignment="1">
      <alignment horizontal="right" vertical="center"/>
    </xf>
    <xf numFmtId="180" fontId="2" fillId="0" borderId="1" xfId="6" applyNumberFormat="1" applyFont="1" applyFill="1" applyBorder="1" applyAlignment="1">
      <alignment horizontal="right" vertical="center"/>
    </xf>
    <xf numFmtId="180" fontId="7" fillId="0" borderId="1" xfId="58" applyNumberFormat="1" applyFont="1" applyFill="1" applyBorder="1" applyAlignment="1" applyProtection="1">
      <alignment horizontal="right" vertical="center"/>
    </xf>
    <xf numFmtId="180" fontId="0" fillId="3" borderId="1" xfId="0" applyNumberFormat="1" applyFont="1" applyFill="1" applyBorder="1" applyAlignment="1" applyProtection="1">
      <alignment horizontal="right" vertical="center"/>
    </xf>
    <xf numFmtId="180" fontId="27" fillId="0" borderId="1" xfId="0" applyNumberFormat="1" applyFont="1" applyFill="1" applyBorder="1" applyAlignment="1" applyProtection="1">
      <alignment horizontal="right" vertical="center"/>
    </xf>
    <xf numFmtId="180" fontId="22" fillId="3" borderId="1" xfId="0" applyNumberFormat="1" applyFont="1" applyFill="1" applyBorder="1" applyAlignment="1">
      <alignment horizontal="right" vertical="center"/>
    </xf>
    <xf numFmtId="180" fontId="0" fillId="0" borderId="1" xfId="6" applyNumberFormat="1" applyFont="1" applyFill="1" applyBorder="1">
      <alignment vertical="center"/>
    </xf>
    <xf numFmtId="0" fontId="0" fillId="0" borderId="0" xfId="6" applyNumberFormat="1" applyFont="1" applyFill="1" applyBorder="1" applyAlignment="1">
      <alignment horizontal="right" vertical="center"/>
    </xf>
    <xf numFmtId="180" fontId="15" fillId="0" borderId="1" xfId="0" applyNumberFormat="1" applyFont="1" applyFill="1" applyBorder="1" applyAlignment="1">
      <alignment horizontal="right" vertical="center"/>
    </xf>
    <xf numFmtId="180" fontId="19" fillId="0" borderId="1" xfId="6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5" fillId="0" borderId="4" xfId="0" applyNumberFormat="1" applyFont="1" applyFill="1" applyBorder="1" applyAlignment="1">
      <alignment horizontal="left" vertical="center"/>
    </xf>
    <xf numFmtId="0" fontId="25" fillId="0" borderId="5" xfId="0" applyNumberFormat="1" applyFont="1" applyFill="1" applyBorder="1" applyAlignment="1">
      <alignment horizontal="left" vertical="center"/>
    </xf>
    <xf numFmtId="0" fontId="25" fillId="0" borderId="1" xfId="0" applyNumberFormat="1" applyFont="1" applyFill="1" applyBorder="1" applyAlignment="1">
      <alignment horizontal="left" vertical="center" wrapText="1" indent="1"/>
    </xf>
    <xf numFmtId="0" fontId="25" fillId="0" borderId="4" xfId="0" applyNumberFormat="1" applyFont="1" applyFill="1" applyBorder="1" applyAlignment="1">
      <alignment horizontal="left" vertical="center" wrapText="1"/>
    </xf>
    <xf numFmtId="180" fontId="2" fillId="0" borderId="1" xfId="9" applyNumberFormat="1" applyFont="1" applyFill="1" applyBorder="1" applyAlignment="1" applyProtection="1">
      <alignment horizontal="right" vertical="center"/>
    </xf>
    <xf numFmtId="180" fontId="0" fillId="0" borderId="1" xfId="9" applyNumberFormat="1" applyFont="1" applyFill="1" applyBorder="1" applyAlignment="1" applyProtection="1">
      <alignment horizontal="right" vertical="center"/>
    </xf>
    <xf numFmtId="0" fontId="25" fillId="0" borderId="4" xfId="0" applyNumberFormat="1" applyFont="1" applyFill="1" applyBorder="1" applyAlignment="1">
      <alignment vertical="center"/>
    </xf>
    <xf numFmtId="0" fontId="25" fillId="0" borderId="5" xfId="0" applyNumberFormat="1" applyFont="1" applyFill="1" applyBorder="1" applyAlignment="1">
      <alignment vertical="center"/>
    </xf>
    <xf numFmtId="0" fontId="26" fillId="0" borderId="1" xfId="0" applyNumberFormat="1" applyFont="1" applyFill="1" applyBorder="1" applyAlignment="1">
      <alignment vertical="center" wrapText="1"/>
    </xf>
    <xf numFmtId="0" fontId="19" fillId="0" borderId="4" xfId="0" applyNumberFormat="1" applyFont="1" applyFill="1" applyBorder="1" applyAlignment="1">
      <alignment horizontal="left" vertical="center"/>
    </xf>
    <xf numFmtId="0" fontId="19" fillId="0" borderId="5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3" fontId="19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vertical="center"/>
    </xf>
    <xf numFmtId="3" fontId="20" fillId="0" borderId="1" xfId="0" applyNumberFormat="1" applyFont="1" applyFill="1" applyBorder="1" applyAlignment="1" applyProtection="1">
      <alignment horizontal="right" vertical="center"/>
    </xf>
    <xf numFmtId="0" fontId="7" fillId="0" borderId="1" xfId="46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181" fontId="2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0" fontId="20" fillId="0" borderId="1" xfId="54" applyFont="1" applyFill="1" applyBorder="1" applyAlignment="1">
      <alignment vertical="center"/>
    </xf>
    <xf numFmtId="41" fontId="20" fillId="0" borderId="1" xfId="9" applyNumberFormat="1" applyFont="1" applyFill="1" applyBorder="1" applyAlignment="1">
      <alignment vertical="center"/>
    </xf>
    <xf numFmtId="0" fontId="20" fillId="0" borderId="1" xfId="46" applyFont="1" applyFill="1" applyBorder="1" applyAlignment="1">
      <alignment vertical="center"/>
    </xf>
    <xf numFmtId="177" fontId="20" fillId="0" borderId="1" xfId="57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indent="1"/>
    </xf>
    <xf numFmtId="41" fontId="20" fillId="0" borderId="1" xfId="57" applyNumberFormat="1" applyFont="1" applyFill="1" applyBorder="1" applyAlignment="1">
      <alignment vertical="center"/>
    </xf>
    <xf numFmtId="41" fontId="19" fillId="0" borderId="1" xfId="9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41" fontId="19" fillId="0" borderId="1" xfId="9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 wrapText="1"/>
    </xf>
    <xf numFmtId="41" fontId="2" fillId="0" borderId="1" xfId="0" applyNumberFormat="1" applyFont="1" applyFill="1" applyBorder="1" applyAlignment="1">
      <alignment vertical="center" wrapText="1"/>
    </xf>
    <xf numFmtId="0" fontId="19" fillId="0" borderId="1" xfId="46" applyFont="1" applyFill="1" applyBorder="1" applyAlignment="1">
      <alignment vertical="center"/>
    </xf>
    <xf numFmtId="177" fontId="20" fillId="0" borderId="1" xfId="9" applyNumberFormat="1" applyFont="1" applyFill="1" applyBorder="1" applyAlignment="1">
      <alignment horizontal="right" vertical="center"/>
    </xf>
    <xf numFmtId="1" fontId="20" fillId="0" borderId="1" xfId="54" applyNumberFormat="1" applyFont="1" applyFill="1" applyBorder="1" applyAlignment="1" applyProtection="1">
      <alignment horizontal="left" vertical="center"/>
      <protection locked="0"/>
    </xf>
    <xf numFmtId="1" fontId="19" fillId="0" borderId="1" xfId="54" applyNumberFormat="1" applyFont="1" applyFill="1" applyBorder="1" applyAlignment="1" applyProtection="1">
      <alignment horizontal="left" vertical="center"/>
      <protection locked="0"/>
    </xf>
    <xf numFmtId="0" fontId="19" fillId="0" borderId="1" xfId="54" applyFont="1" applyFill="1" applyBorder="1" applyAlignment="1">
      <alignment horizontal="left" vertical="center"/>
    </xf>
    <xf numFmtId="0" fontId="2" fillId="0" borderId="1" xfId="46" applyFont="1" applyFill="1" applyBorder="1" applyAlignment="1">
      <alignment vertical="center"/>
    </xf>
    <xf numFmtId="177" fontId="19" fillId="0" borderId="1" xfId="9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41" fontId="20" fillId="0" borderId="1" xfId="6" applyFont="1" applyFill="1" applyBorder="1" applyAlignment="1" applyProtection="1">
      <alignment horizontal="right" vertical="center"/>
    </xf>
    <xf numFmtId="41" fontId="0" fillId="0" borderId="1" xfId="6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179" fontId="0" fillId="0" borderId="1" xfId="0" applyNumberFormat="1" applyFont="1" applyFill="1" applyBorder="1" applyAlignment="1">
      <alignment vertical="center"/>
    </xf>
    <xf numFmtId="0" fontId="0" fillId="0" borderId="1" xfId="0" applyNumberForma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41" fontId="2" fillId="0" borderId="1" xfId="6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vertical="center"/>
    </xf>
    <xf numFmtId="0" fontId="19" fillId="0" borderId="1" xfId="46" applyFont="1" applyFill="1" applyBorder="1" applyAlignment="1">
      <alignment horizontal="left" vertical="center"/>
    </xf>
    <xf numFmtId="41" fontId="3" fillId="0" borderId="1" xfId="46" applyNumberFormat="1" applyFont="1" applyFill="1" applyBorder="1" applyAlignment="1">
      <alignment vertical="center"/>
    </xf>
    <xf numFmtId="179" fontId="4" fillId="0" borderId="1" xfId="54" applyNumberFormat="1" applyFont="1" applyFill="1" applyBorder="1" applyAlignment="1">
      <alignment vertical="center"/>
    </xf>
    <xf numFmtId="183" fontId="0" fillId="0" borderId="1" xfId="0" applyNumberFormat="1" applyFill="1" applyBorder="1" applyAlignment="1">
      <alignment vertical="center"/>
    </xf>
    <xf numFmtId="41" fontId="2" fillId="0" borderId="1" xfId="0" applyNumberFormat="1" applyFont="1" applyFill="1" applyBorder="1" applyAlignment="1">
      <alignment vertical="center"/>
    </xf>
    <xf numFmtId="183" fontId="0" fillId="0" borderId="0" xfId="0" applyNumberFormat="1" applyFill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1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千位分隔 2" xfId="57"/>
    <cellStyle name="常规 5" xfId="58"/>
    <cellStyle name="千位分隔 3" xfId="59"/>
    <cellStyle name="千位分隔 13" xfId="60"/>
    <cellStyle name="千位分隔 5 2 2 6" xfId="61"/>
  </cellStyles>
  <tableStyles count="0" defaultTableStyle="TableStyleMedium2" defaultPivotStyle="PivotStyleLight16"/>
  <colors>
    <mruColors>
      <color rgb="00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H57"/>
  <sheetViews>
    <sheetView zoomScale="80" zoomScaleNormal="80" workbookViewId="0">
      <selection activeCell="D18" sqref="D18"/>
    </sheetView>
  </sheetViews>
  <sheetFormatPr defaultColWidth="9" defaultRowHeight="13.5" outlineLevelCol="7"/>
  <cols>
    <col min="1" max="1" width="28.375" style="17" customWidth="1"/>
    <col min="2" max="2" width="14.125" style="17" customWidth="1"/>
    <col min="3" max="3" width="16" style="17" customWidth="1"/>
    <col min="4" max="4" width="16.125" style="17" customWidth="1"/>
    <col min="5" max="5" width="28.5" style="17" customWidth="1"/>
    <col min="6" max="6" width="14.625" style="17" customWidth="1"/>
    <col min="7" max="7" width="16.375" style="17" customWidth="1"/>
    <col min="8" max="8" width="13.375" style="17" customWidth="1"/>
    <col min="9" max="16384" width="9" style="17"/>
  </cols>
  <sheetData>
    <row r="1" customHeight="1" spans="1:1">
      <c r="A1" s="17" t="s">
        <v>0</v>
      </c>
    </row>
    <row r="2" ht="27.75" customHeight="1" spans="1:8">
      <c r="A2" s="41" t="s">
        <v>1</v>
      </c>
      <c r="B2" s="41"/>
      <c r="C2" s="41"/>
      <c r="D2" s="41"/>
      <c r="E2" s="41"/>
      <c r="F2" s="41"/>
      <c r="G2" s="41"/>
      <c r="H2" s="41"/>
    </row>
    <row r="3" ht="24" customHeight="1" spans="1:8">
      <c r="A3" s="58" t="s">
        <v>2</v>
      </c>
      <c r="B3" s="58"/>
      <c r="C3" s="58"/>
      <c r="D3" s="58"/>
      <c r="E3" s="58"/>
      <c r="F3" s="58"/>
      <c r="G3" s="58"/>
      <c r="H3" s="58"/>
    </row>
    <row r="4" ht="30.75" customHeight="1" spans="1:8">
      <c r="A4" s="59" t="s">
        <v>3</v>
      </c>
      <c r="B4" s="59" t="s">
        <v>4</v>
      </c>
      <c r="C4" s="53" t="s">
        <v>5</v>
      </c>
      <c r="D4" s="59" t="s">
        <v>6</v>
      </c>
      <c r="E4" s="59" t="s">
        <v>7</v>
      </c>
      <c r="F4" s="59" t="s">
        <v>4</v>
      </c>
      <c r="G4" s="53" t="s">
        <v>5</v>
      </c>
      <c r="H4" s="59" t="s">
        <v>6</v>
      </c>
    </row>
    <row r="5" ht="17.25" customHeight="1" spans="1:8">
      <c r="A5" s="94" t="s">
        <v>8</v>
      </c>
      <c r="B5" s="198">
        <f>B6+B21</f>
        <v>14532.4</v>
      </c>
      <c r="C5" s="198">
        <f>C6+C21</f>
        <v>14532.4</v>
      </c>
      <c r="D5" s="198">
        <f>D6+D21</f>
        <v>14527.33</v>
      </c>
      <c r="E5" s="113" t="s">
        <v>9</v>
      </c>
      <c r="F5" s="199">
        <v>2802.3</v>
      </c>
      <c r="G5" s="199">
        <v>2802.3</v>
      </c>
      <c r="H5" s="64">
        <v>620</v>
      </c>
    </row>
    <row r="6" ht="17.25" customHeight="1" spans="1:8">
      <c r="A6" s="14" t="s">
        <v>10</v>
      </c>
      <c r="B6" s="198">
        <f>SUM(B7:B20)</f>
        <v>12637.4</v>
      </c>
      <c r="C6" s="198">
        <f>SUM(C7:C20)</f>
        <v>12637.4</v>
      </c>
      <c r="D6" s="198">
        <f>SUM(D7:D20)</f>
        <v>11954.56</v>
      </c>
      <c r="E6" s="113" t="s">
        <v>11</v>
      </c>
      <c r="F6" s="200">
        <v>25</v>
      </c>
      <c r="G6" s="200">
        <v>25</v>
      </c>
      <c r="H6" s="64">
        <v>14.36</v>
      </c>
    </row>
    <row r="7" ht="17.25" customHeight="1" spans="1:8">
      <c r="A7" s="201" t="s">
        <v>12</v>
      </c>
      <c r="B7" s="183">
        <v>7854</v>
      </c>
      <c r="C7" s="183">
        <v>7854</v>
      </c>
      <c r="D7" s="64">
        <v>5820.91</v>
      </c>
      <c r="E7" s="113" t="s">
        <v>13</v>
      </c>
      <c r="F7" s="200">
        <v>538</v>
      </c>
      <c r="G7" s="200">
        <v>538</v>
      </c>
      <c r="H7" s="64">
        <v>647</v>
      </c>
    </row>
    <row r="8" ht="17.25" customHeight="1" spans="1:8">
      <c r="A8" s="201" t="s">
        <v>14</v>
      </c>
      <c r="B8" s="183">
        <v>1000</v>
      </c>
      <c r="C8" s="183">
        <v>1000</v>
      </c>
      <c r="D8" s="64">
        <v>1051.13</v>
      </c>
      <c r="E8" s="113" t="s">
        <v>15</v>
      </c>
      <c r="F8" s="200">
        <v>4267</v>
      </c>
      <c r="G8" s="200">
        <v>4267</v>
      </c>
      <c r="H8" s="64">
        <v>4748.86</v>
      </c>
    </row>
    <row r="9" ht="17.25" customHeight="1" spans="1:8">
      <c r="A9" s="201" t="s">
        <v>16</v>
      </c>
      <c r="B9" s="183">
        <v>400</v>
      </c>
      <c r="C9" s="183">
        <v>400</v>
      </c>
      <c r="D9" s="64">
        <v>206.13</v>
      </c>
      <c r="E9" s="113" t="s">
        <v>17</v>
      </c>
      <c r="F9" s="200"/>
      <c r="G9" s="200"/>
      <c r="H9" s="64"/>
    </row>
    <row r="10" ht="33" customHeight="1" spans="1:8">
      <c r="A10" s="201" t="s">
        <v>18</v>
      </c>
      <c r="B10" s="183"/>
      <c r="C10" s="183"/>
      <c r="D10" s="64"/>
      <c r="E10" s="113" t="s">
        <v>19</v>
      </c>
      <c r="F10" s="200">
        <v>166</v>
      </c>
      <c r="G10" s="200">
        <v>166</v>
      </c>
      <c r="H10" s="64">
        <v>178.47</v>
      </c>
    </row>
    <row r="11" ht="17.25" customHeight="1" spans="1:8">
      <c r="A11" s="201" t="s">
        <v>20</v>
      </c>
      <c r="B11" s="183">
        <v>1300</v>
      </c>
      <c r="C11" s="183">
        <v>1300</v>
      </c>
      <c r="D11" s="64">
        <v>928.57</v>
      </c>
      <c r="E11" s="113" t="s">
        <v>21</v>
      </c>
      <c r="F11" s="200">
        <v>3176</v>
      </c>
      <c r="G11" s="200">
        <v>3176</v>
      </c>
      <c r="H11" s="64">
        <v>3165.95</v>
      </c>
    </row>
    <row r="12" ht="17.25" customHeight="1" spans="1:8">
      <c r="A12" s="201" t="s">
        <v>22</v>
      </c>
      <c r="B12" s="183">
        <v>320</v>
      </c>
      <c r="C12" s="183">
        <v>320</v>
      </c>
      <c r="D12" s="64">
        <v>989.32</v>
      </c>
      <c r="E12" s="113" t="s">
        <v>23</v>
      </c>
      <c r="F12" s="200">
        <v>1739</v>
      </c>
      <c r="G12" s="200">
        <v>1739</v>
      </c>
      <c r="H12" s="64">
        <v>2817.86</v>
      </c>
    </row>
    <row r="13" ht="17.25" customHeight="1" spans="1:8">
      <c r="A13" s="201" t="s">
        <v>24</v>
      </c>
      <c r="B13" s="183">
        <v>433</v>
      </c>
      <c r="C13" s="183">
        <v>433</v>
      </c>
      <c r="D13" s="64">
        <v>355.74</v>
      </c>
      <c r="E13" s="113" t="s">
        <v>25</v>
      </c>
      <c r="F13" s="200">
        <v>100</v>
      </c>
      <c r="G13" s="200">
        <v>100</v>
      </c>
      <c r="H13" s="64">
        <v>107.61</v>
      </c>
    </row>
    <row r="14" ht="17.25" customHeight="1" spans="1:8">
      <c r="A14" s="201" t="s">
        <v>26</v>
      </c>
      <c r="B14" s="183">
        <v>150</v>
      </c>
      <c r="C14" s="183">
        <v>150</v>
      </c>
      <c r="D14" s="64">
        <v>812.8</v>
      </c>
      <c r="E14" s="113" t="s">
        <v>27</v>
      </c>
      <c r="F14" s="200">
        <v>278</v>
      </c>
      <c r="G14" s="200">
        <v>278</v>
      </c>
      <c r="H14" s="64">
        <v>2269.31</v>
      </c>
    </row>
    <row r="15" ht="17.25" customHeight="1" spans="1:8">
      <c r="A15" s="201" t="s">
        <v>28</v>
      </c>
      <c r="B15" s="183">
        <v>834</v>
      </c>
      <c r="C15" s="183">
        <v>834</v>
      </c>
      <c r="D15" s="64">
        <v>1125.3</v>
      </c>
      <c r="E15" s="113" t="s">
        <v>29</v>
      </c>
      <c r="F15" s="200">
        <v>508</v>
      </c>
      <c r="G15" s="200">
        <v>508</v>
      </c>
      <c r="H15" s="64">
        <v>1074</v>
      </c>
    </row>
    <row r="16" ht="17.25" customHeight="1" spans="1:8">
      <c r="A16" s="201" t="s">
        <v>30</v>
      </c>
      <c r="B16" s="183">
        <v>0.4</v>
      </c>
      <c r="C16" s="183">
        <v>0.4</v>
      </c>
      <c r="D16" s="64">
        <v>0.21</v>
      </c>
      <c r="E16" s="113" t="s">
        <v>31</v>
      </c>
      <c r="F16" s="200">
        <v>13</v>
      </c>
      <c r="G16" s="200">
        <v>13</v>
      </c>
      <c r="H16" s="64">
        <v>185.76</v>
      </c>
    </row>
    <row r="17" ht="17.25" customHeight="1" spans="1:8">
      <c r="A17" s="201" t="s">
        <v>32</v>
      </c>
      <c r="B17" s="183">
        <v>330</v>
      </c>
      <c r="C17" s="183">
        <v>330</v>
      </c>
      <c r="D17" s="64">
        <v>638</v>
      </c>
      <c r="E17" s="113" t="s">
        <v>33</v>
      </c>
      <c r="F17" s="200">
        <v>77.2</v>
      </c>
      <c r="G17" s="200">
        <v>77.2</v>
      </c>
      <c r="H17" s="64">
        <v>14.15</v>
      </c>
    </row>
    <row r="18" ht="17.25" customHeight="1" spans="1:8">
      <c r="A18" s="201" t="s">
        <v>34</v>
      </c>
      <c r="B18" s="183"/>
      <c r="C18" s="183"/>
      <c r="D18" s="64"/>
      <c r="E18" s="113" t="s">
        <v>35</v>
      </c>
      <c r="F18" s="200"/>
      <c r="G18" s="200"/>
      <c r="H18" s="64">
        <v>98</v>
      </c>
    </row>
    <row r="19" ht="17.25" customHeight="1" spans="1:8">
      <c r="A19" s="201" t="s">
        <v>36</v>
      </c>
      <c r="B19" s="183">
        <v>16</v>
      </c>
      <c r="C19" s="183">
        <v>16</v>
      </c>
      <c r="D19" s="64">
        <v>26.45</v>
      </c>
      <c r="E19" s="113" t="s">
        <v>37</v>
      </c>
      <c r="F19" s="202"/>
      <c r="G19" s="202"/>
      <c r="H19" s="64"/>
    </row>
    <row r="20" ht="30" customHeight="1" spans="1:8">
      <c r="A20" s="203" t="s">
        <v>38</v>
      </c>
      <c r="B20" s="123">
        <v>0</v>
      </c>
      <c r="C20" s="123">
        <v>0</v>
      </c>
      <c r="D20" s="64"/>
      <c r="E20" s="113" t="s">
        <v>39</v>
      </c>
      <c r="F20" s="200"/>
      <c r="G20" s="200"/>
      <c r="H20" s="64"/>
    </row>
    <row r="21" ht="17.25" customHeight="1" spans="1:8">
      <c r="A21" s="14" t="s">
        <v>40</v>
      </c>
      <c r="B21" s="198">
        <f>SUM(B22:B29)</f>
        <v>1895</v>
      </c>
      <c r="C21" s="198">
        <f>SUM(C22:C29)</f>
        <v>1895</v>
      </c>
      <c r="D21" s="198">
        <f>SUM(D22:D29)</f>
        <v>2572.77</v>
      </c>
      <c r="E21" s="113" t="s">
        <v>41</v>
      </c>
      <c r="F21" s="200">
        <v>152</v>
      </c>
      <c r="G21" s="200">
        <v>152</v>
      </c>
      <c r="H21" s="64">
        <v>146.9</v>
      </c>
    </row>
    <row r="22" ht="17.25" customHeight="1" spans="1:8">
      <c r="A22" s="201" t="s">
        <v>42</v>
      </c>
      <c r="B22" s="183">
        <v>395</v>
      </c>
      <c r="C22" s="204">
        <v>395</v>
      </c>
      <c r="D22" s="64">
        <v>341.85</v>
      </c>
      <c r="E22" s="113" t="s">
        <v>43</v>
      </c>
      <c r="F22" s="205"/>
      <c r="G22" s="70"/>
      <c r="H22" s="64"/>
    </row>
    <row r="23" ht="38.25" customHeight="1" spans="1:8">
      <c r="A23" s="201" t="s">
        <v>44</v>
      </c>
      <c r="B23" s="183">
        <v>400</v>
      </c>
      <c r="C23" s="183">
        <v>400</v>
      </c>
      <c r="D23" s="64">
        <v>6.7</v>
      </c>
      <c r="E23" s="113" t="s">
        <v>45</v>
      </c>
      <c r="F23" s="205"/>
      <c r="G23" s="70"/>
      <c r="H23" s="64">
        <v>9.75</v>
      </c>
    </row>
    <row r="24" ht="17.25" customHeight="1" spans="1:8">
      <c r="A24" s="201" t="s">
        <v>46</v>
      </c>
      <c r="B24" s="183"/>
      <c r="C24" s="183"/>
      <c r="D24" s="64"/>
      <c r="E24" s="113" t="s">
        <v>47</v>
      </c>
      <c r="F24" s="205"/>
      <c r="G24" s="70"/>
      <c r="H24" s="70"/>
    </row>
    <row r="25" ht="17.25" customHeight="1" spans="1:8">
      <c r="A25" s="201" t="s">
        <v>48</v>
      </c>
      <c r="B25" s="183"/>
      <c r="C25" s="183"/>
      <c r="D25" s="64"/>
      <c r="E25" s="113" t="s">
        <v>49</v>
      </c>
      <c r="F25" s="205"/>
      <c r="G25" s="70"/>
      <c r="H25" s="64"/>
    </row>
    <row r="26" ht="17.25" customHeight="1" spans="1:8">
      <c r="A26" s="201" t="s">
        <v>50</v>
      </c>
      <c r="B26" s="183">
        <v>1100</v>
      </c>
      <c r="C26" s="183">
        <v>1100</v>
      </c>
      <c r="D26" s="64">
        <v>2224.22</v>
      </c>
      <c r="E26" s="113" t="s">
        <v>51</v>
      </c>
      <c r="F26" s="205"/>
      <c r="G26" s="70"/>
      <c r="H26" s="64"/>
    </row>
    <row r="27" ht="17.25" customHeight="1" spans="1:8">
      <c r="A27" s="201" t="s">
        <v>52</v>
      </c>
      <c r="B27" s="204"/>
      <c r="C27" s="204"/>
      <c r="D27" s="64"/>
      <c r="E27" s="113" t="s">
        <v>53</v>
      </c>
      <c r="F27" s="205"/>
      <c r="G27" s="70"/>
      <c r="H27" s="64"/>
    </row>
    <row r="28" ht="17.25" customHeight="1" spans="1:8">
      <c r="A28" s="201" t="s">
        <v>54</v>
      </c>
      <c r="B28" s="204"/>
      <c r="C28" s="204"/>
      <c r="D28" s="64"/>
      <c r="E28" s="63"/>
      <c r="F28" s="70"/>
      <c r="G28" s="70"/>
      <c r="H28" s="70"/>
    </row>
    <row r="29" ht="17.25" customHeight="1" spans="1:8">
      <c r="A29" s="201" t="s">
        <v>55</v>
      </c>
      <c r="B29" s="204">
        <v>0</v>
      </c>
      <c r="C29" s="204">
        <v>0</v>
      </c>
      <c r="D29" s="64"/>
      <c r="E29" s="63"/>
      <c r="G29" s="70"/>
      <c r="H29" s="70"/>
    </row>
    <row r="30" ht="17.25" customHeight="1" spans="1:8">
      <c r="A30" s="63"/>
      <c r="B30" s="70"/>
      <c r="C30" s="70"/>
      <c r="D30" s="70"/>
      <c r="E30" s="94" t="s">
        <v>56</v>
      </c>
      <c r="F30" s="206">
        <f>SUM(F5:F27)</f>
        <v>13841.5</v>
      </c>
      <c r="G30" s="206">
        <f>SUM(G5:G27)</f>
        <v>13841.5</v>
      </c>
      <c r="H30" s="206">
        <f>SUM(H5:H27)</f>
        <v>16097.98</v>
      </c>
    </row>
    <row r="31" ht="17.25" customHeight="1" spans="1:8">
      <c r="A31" s="94" t="s">
        <v>57</v>
      </c>
      <c r="B31" s="206">
        <f>B32+B36</f>
        <v>1884</v>
      </c>
      <c r="C31" s="206">
        <f>C32+C36</f>
        <v>1884</v>
      </c>
      <c r="D31" s="206">
        <f>D32+D36</f>
        <v>5497.81</v>
      </c>
      <c r="E31" s="207" t="s">
        <v>58</v>
      </c>
      <c r="F31" s="205">
        <v>2574</v>
      </c>
      <c r="G31" s="208">
        <v>2574</v>
      </c>
      <c r="H31" s="104">
        <v>3927</v>
      </c>
    </row>
    <row r="32" ht="17.25" customHeight="1" spans="1:8">
      <c r="A32" s="63" t="s">
        <v>59</v>
      </c>
      <c r="B32" s="70">
        <f>SUM(B33:B35)</f>
        <v>1884</v>
      </c>
      <c r="C32" s="70">
        <f>SUM(C33:C35)</f>
        <v>1884</v>
      </c>
      <c r="D32" s="70">
        <f>D33+D34+D35</f>
        <v>5497.81</v>
      </c>
      <c r="E32" s="207" t="s">
        <v>60</v>
      </c>
      <c r="F32" s="205"/>
      <c r="G32" s="208"/>
      <c r="H32" s="64"/>
    </row>
    <row r="33" ht="17.25" customHeight="1" spans="1:8">
      <c r="A33" s="63" t="s">
        <v>61</v>
      </c>
      <c r="B33" s="181">
        <v>275</v>
      </c>
      <c r="C33" s="181">
        <v>275</v>
      </c>
      <c r="D33" s="64">
        <v>275</v>
      </c>
      <c r="E33" s="207" t="s">
        <v>62</v>
      </c>
      <c r="F33" s="70"/>
      <c r="G33" s="208"/>
      <c r="H33" s="64"/>
    </row>
    <row r="34" ht="17.25" customHeight="1" spans="1:8">
      <c r="A34" s="63" t="s">
        <v>63</v>
      </c>
      <c r="B34" s="181">
        <v>1609</v>
      </c>
      <c r="C34" s="181">
        <v>1609</v>
      </c>
      <c r="D34" s="64">
        <v>5222.81</v>
      </c>
      <c r="E34" s="207" t="s">
        <v>64</v>
      </c>
      <c r="F34" s="70"/>
      <c r="G34" s="70"/>
      <c r="H34" s="64"/>
    </row>
    <row r="35" ht="17.25" customHeight="1" spans="1:8">
      <c r="A35" s="63" t="s">
        <v>65</v>
      </c>
      <c r="B35" s="209"/>
      <c r="C35" s="209"/>
      <c r="D35" s="64"/>
      <c r="E35" s="63"/>
      <c r="F35" s="70"/>
      <c r="G35" s="70"/>
      <c r="H35" s="70"/>
    </row>
    <row r="36" ht="17.25" customHeight="1" spans="1:8">
      <c r="A36" s="63" t="s">
        <v>66</v>
      </c>
      <c r="B36" s="70"/>
      <c r="C36" s="70"/>
      <c r="D36" s="70"/>
      <c r="E36" s="63"/>
      <c r="F36" s="70"/>
      <c r="G36" s="70"/>
      <c r="H36" s="70"/>
    </row>
    <row r="37" ht="17.25" customHeight="1" spans="1:8">
      <c r="A37" s="94" t="s">
        <v>67</v>
      </c>
      <c r="B37" s="206">
        <v>0</v>
      </c>
      <c r="C37" s="206"/>
      <c r="D37" s="64"/>
      <c r="E37" s="63"/>
      <c r="F37" s="70"/>
      <c r="G37" s="70"/>
      <c r="H37" s="70"/>
    </row>
    <row r="38" ht="17.25" customHeight="1" spans="1:8">
      <c r="A38" s="94" t="s">
        <v>68</v>
      </c>
      <c r="B38" s="206"/>
      <c r="C38" s="206"/>
      <c r="D38" s="62"/>
      <c r="E38" s="63"/>
      <c r="F38" s="63"/>
      <c r="G38" s="63"/>
      <c r="H38" s="210"/>
    </row>
    <row r="39" ht="17.25" customHeight="1" spans="1:8">
      <c r="A39" s="94" t="s">
        <v>69</v>
      </c>
      <c r="B39" s="206"/>
      <c r="C39" s="206"/>
      <c r="D39" s="64"/>
      <c r="E39" s="63"/>
      <c r="F39" s="63"/>
      <c r="G39" s="63"/>
      <c r="H39" s="210"/>
    </row>
    <row r="40" ht="17.25" customHeight="1" spans="1:8">
      <c r="A40" s="94" t="s">
        <v>70</v>
      </c>
      <c r="B40" s="206"/>
      <c r="C40" s="206"/>
      <c r="D40" s="64"/>
      <c r="E40" s="63"/>
      <c r="F40" s="63"/>
      <c r="G40" s="63"/>
      <c r="H40" s="210"/>
    </row>
    <row r="41" ht="17.25" customHeight="1" spans="1:8">
      <c r="A41" s="94" t="s">
        <v>71</v>
      </c>
      <c r="B41" s="206"/>
      <c r="C41" s="206"/>
      <c r="D41" s="64"/>
      <c r="E41" s="63"/>
      <c r="F41" s="63"/>
      <c r="G41" s="63"/>
      <c r="H41" s="210"/>
    </row>
    <row r="42" ht="17.25" customHeight="1" spans="1:8">
      <c r="A42" s="94" t="s">
        <v>72</v>
      </c>
      <c r="B42" s="206">
        <f>B5+B31+B37+B38+B39+B40+B41</f>
        <v>16416.4</v>
      </c>
      <c r="C42" s="206">
        <f>C5+C31+C37+C38+C39+C40+C41</f>
        <v>16416.4</v>
      </c>
      <c r="D42" s="206">
        <f>D5+D31+D37+D38+D39+D40+D41</f>
        <v>20025.14</v>
      </c>
      <c r="E42" s="94" t="s">
        <v>73</v>
      </c>
      <c r="F42" s="211">
        <f>F30+F31+F32+F33+F34</f>
        <v>16415.5</v>
      </c>
      <c r="G42" s="211">
        <f>G30+G31+G32+G33+G34</f>
        <v>16415.5</v>
      </c>
      <c r="H42" s="211">
        <f>H30+H31+H32+H33+H34</f>
        <v>20024.98</v>
      </c>
    </row>
    <row r="43" spans="8:8">
      <c r="H43" s="212"/>
    </row>
    <row r="47" spans="1:2">
      <c r="A47" s="213"/>
      <c r="B47" s="214"/>
    </row>
    <row r="48" spans="1:2">
      <c r="A48" s="215"/>
      <c r="B48" s="214"/>
    </row>
    <row r="49" spans="1:2">
      <c r="A49" s="215"/>
      <c r="B49" s="214"/>
    </row>
    <row r="50" spans="1:2">
      <c r="A50" s="215"/>
      <c r="B50" s="214"/>
    </row>
    <row r="51" spans="1:2">
      <c r="A51" s="215"/>
      <c r="B51" s="214"/>
    </row>
    <row r="52" spans="1:2">
      <c r="A52" s="215"/>
      <c r="B52" s="214"/>
    </row>
    <row r="53" spans="1:2">
      <c r="A53" s="215"/>
      <c r="B53" s="214"/>
    </row>
    <row r="54" spans="1:2">
      <c r="A54" s="215"/>
      <c r="B54" s="214"/>
    </row>
    <row r="55" spans="1:2">
      <c r="A55" s="215"/>
      <c r="B55" s="214"/>
    </row>
    <row r="56" spans="1:2">
      <c r="A56" s="106"/>
      <c r="B56" s="106"/>
    </row>
    <row r="57" spans="1:2">
      <c r="A57" s="106"/>
      <c r="B57" s="106"/>
    </row>
  </sheetData>
  <mergeCells count="2">
    <mergeCell ref="A2:H2"/>
    <mergeCell ref="A3:H3"/>
  </mergeCells>
  <pageMargins left="0.708661417322835" right="0.708661417322835" top="0.354330708661417" bottom="0.354330708661417" header="0.31496062992126" footer="0.31496062992126"/>
  <pageSetup paperSize="9" scale="9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5"/>
  <sheetViews>
    <sheetView workbookViewId="0">
      <selection activeCell="A15" sqref="A15"/>
    </sheetView>
  </sheetViews>
  <sheetFormatPr defaultColWidth="9" defaultRowHeight="13.5" outlineLevelCol="1"/>
  <cols>
    <col min="1" max="1" width="48.25" style="17" customWidth="1"/>
    <col min="2" max="2" width="33.5" style="17" customWidth="1"/>
    <col min="3" max="16384" width="9" style="17"/>
  </cols>
  <sheetData>
    <row r="1" ht="16.5" customHeight="1" spans="1:2">
      <c r="A1" s="57" t="s">
        <v>916</v>
      </c>
      <c r="B1" s="57"/>
    </row>
    <row r="2" ht="27" customHeight="1" spans="1:2">
      <c r="A2" s="41" t="s">
        <v>917</v>
      </c>
      <c r="B2" s="41"/>
    </row>
    <row r="3" ht="20.1" customHeight="1" spans="1:2">
      <c r="A3" s="58" t="s">
        <v>2</v>
      </c>
      <c r="B3" s="58"/>
    </row>
    <row r="4" ht="20.1" customHeight="1" spans="1:2">
      <c r="A4" s="59" t="s">
        <v>109</v>
      </c>
      <c r="B4" s="59" t="s">
        <v>907</v>
      </c>
    </row>
    <row r="5" ht="20.1" customHeight="1" spans="1:2">
      <c r="A5" s="71" t="s">
        <v>918</v>
      </c>
      <c r="B5" s="62"/>
    </row>
    <row r="6" ht="20.1" customHeight="1" spans="1:2">
      <c r="A6" s="63" t="s">
        <v>909</v>
      </c>
      <c r="B6" s="62"/>
    </row>
    <row r="7" ht="20.1" customHeight="1" spans="1:2">
      <c r="A7" s="71" t="s">
        <v>919</v>
      </c>
      <c r="B7" s="62"/>
    </row>
    <row r="8" ht="20.1" customHeight="1" spans="1:2">
      <c r="A8" s="63" t="s">
        <v>909</v>
      </c>
      <c r="B8" s="62"/>
    </row>
    <row r="9" ht="20.1" customHeight="1" spans="1:2">
      <c r="A9" s="71" t="s">
        <v>920</v>
      </c>
      <c r="B9" s="62"/>
    </row>
    <row r="10" ht="20.1" customHeight="1" spans="1:2">
      <c r="A10" s="63" t="s">
        <v>909</v>
      </c>
      <c r="B10" s="62"/>
    </row>
    <row r="11" ht="20.1" customHeight="1" spans="1:2">
      <c r="A11" s="71" t="s">
        <v>912</v>
      </c>
      <c r="B11" s="62"/>
    </row>
    <row r="12" ht="20.1" customHeight="1" spans="1:2">
      <c r="A12" s="71" t="s">
        <v>921</v>
      </c>
      <c r="B12" s="62"/>
    </row>
    <row r="13" ht="20.1" customHeight="1" spans="1:2">
      <c r="A13" s="63" t="s">
        <v>909</v>
      </c>
      <c r="B13" s="62"/>
    </row>
    <row r="14" ht="20.1" customHeight="1" spans="1:2">
      <c r="A14" s="71" t="s">
        <v>922</v>
      </c>
      <c r="B14" s="62"/>
    </row>
    <row r="15" spans="1:1">
      <c r="A15" s="17" t="s">
        <v>915</v>
      </c>
    </row>
  </sheetData>
  <mergeCells count="3">
    <mergeCell ref="A1:B1"/>
    <mergeCell ref="A2:B2"/>
    <mergeCell ref="A3:B3"/>
  </mergeCells>
  <printOptions horizontalCentered="1"/>
  <pageMargins left="0.708244776162576" right="0.708244776162576" top="0.747823152016467" bottom="0.747823152016467" header="0.315238382872634" footer="0.315238382872634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6"/>
  <sheetViews>
    <sheetView workbookViewId="0">
      <selection activeCell="A6" sqref="A6"/>
    </sheetView>
  </sheetViews>
  <sheetFormatPr defaultColWidth="9" defaultRowHeight="13.5" outlineLevelRow="5" outlineLevelCol="3"/>
  <cols>
    <col min="1" max="1" width="12.125" style="17" customWidth="1"/>
    <col min="2" max="2" width="18" style="17" customWidth="1"/>
    <col min="3" max="3" width="33.125" style="17" customWidth="1"/>
    <col min="4" max="4" width="24.375" style="17" customWidth="1"/>
    <col min="5" max="16384" width="9" style="17"/>
  </cols>
  <sheetData>
    <row r="1" ht="18.75" customHeight="1" spans="1:4">
      <c r="A1" s="57" t="s">
        <v>923</v>
      </c>
      <c r="B1" s="57"/>
      <c r="C1" s="57"/>
      <c r="D1" s="57"/>
    </row>
    <row r="2" ht="49.5" customHeight="1" spans="1:4">
      <c r="A2" s="41" t="s">
        <v>924</v>
      </c>
      <c r="B2" s="41"/>
      <c r="C2" s="41"/>
      <c r="D2" s="41"/>
    </row>
    <row r="3" ht="20.1" customHeight="1" spans="1:4">
      <c r="A3" s="58" t="s">
        <v>2</v>
      </c>
      <c r="B3" s="58"/>
      <c r="C3" s="58"/>
      <c r="D3" s="58"/>
    </row>
    <row r="4" ht="20.1" customHeight="1" spans="1:4">
      <c r="A4" s="59" t="s">
        <v>925</v>
      </c>
      <c r="B4" s="59" t="s">
        <v>926</v>
      </c>
      <c r="C4" s="53" t="s">
        <v>927</v>
      </c>
      <c r="D4" s="59" t="s">
        <v>928</v>
      </c>
    </row>
    <row r="5" ht="20.1" customHeight="1" spans="1:4">
      <c r="A5" s="52" t="s">
        <v>929</v>
      </c>
      <c r="B5" s="62"/>
      <c r="C5" s="62"/>
      <c r="D5" s="70"/>
    </row>
    <row r="6" spans="1:1">
      <c r="A6" s="17" t="s">
        <v>915</v>
      </c>
    </row>
  </sheetData>
  <mergeCells count="3">
    <mergeCell ref="A1:D1"/>
    <mergeCell ref="A2:D2"/>
    <mergeCell ref="A3:D3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6"/>
  <sheetViews>
    <sheetView workbookViewId="0">
      <selection activeCell="A6" sqref="A6"/>
    </sheetView>
  </sheetViews>
  <sheetFormatPr defaultColWidth="9" defaultRowHeight="13.5" outlineLevelRow="5" outlineLevelCol="3"/>
  <cols>
    <col min="1" max="1" width="15.5" style="17" customWidth="1"/>
    <col min="2" max="2" width="16.875" style="17" customWidth="1"/>
    <col min="3" max="3" width="32.875" style="17" customWidth="1"/>
    <col min="4" max="4" width="21.5" style="17" customWidth="1"/>
    <col min="5" max="16384" width="9" style="17"/>
  </cols>
  <sheetData>
    <row r="1" customHeight="1" spans="1:4">
      <c r="A1" s="57" t="s">
        <v>930</v>
      </c>
      <c r="B1" s="57"/>
      <c r="C1" s="57"/>
      <c r="D1" s="57"/>
    </row>
    <row r="2" ht="37.5" customHeight="1" spans="1:4">
      <c r="A2" s="41" t="s">
        <v>931</v>
      </c>
      <c r="B2" s="41"/>
      <c r="C2" s="41"/>
      <c r="D2" s="41"/>
    </row>
    <row r="3" ht="20.1" customHeight="1" spans="1:4">
      <c r="A3" s="58" t="s">
        <v>2</v>
      </c>
      <c r="B3" s="58"/>
      <c r="C3" s="58"/>
      <c r="D3" s="58"/>
    </row>
    <row r="4" ht="20.1" customHeight="1" spans="1:4">
      <c r="A4" s="59" t="s">
        <v>925</v>
      </c>
      <c r="B4" s="59" t="s">
        <v>926</v>
      </c>
      <c r="C4" s="53" t="s">
        <v>927</v>
      </c>
      <c r="D4" s="59" t="s">
        <v>928</v>
      </c>
    </row>
    <row r="5" ht="20.1" customHeight="1" spans="1:4">
      <c r="A5" s="52" t="s">
        <v>929</v>
      </c>
      <c r="B5" s="62"/>
      <c r="C5" s="62"/>
      <c r="D5" s="62"/>
    </row>
    <row r="6" spans="1:1">
      <c r="A6" s="17" t="s">
        <v>915</v>
      </c>
    </row>
  </sheetData>
  <mergeCells count="3">
    <mergeCell ref="A1:D1"/>
    <mergeCell ref="A2:D2"/>
    <mergeCell ref="A3:D3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6"/>
  <sheetViews>
    <sheetView workbookViewId="0">
      <selection activeCell="A6" sqref="A6"/>
    </sheetView>
  </sheetViews>
  <sheetFormatPr defaultColWidth="9" defaultRowHeight="13.5" outlineLevelRow="5" outlineLevelCol="1"/>
  <cols>
    <col min="1" max="1" width="33.375" style="17" customWidth="1"/>
    <col min="2" max="2" width="45" style="17" customWidth="1"/>
    <col min="3" max="16384" width="9" style="17"/>
  </cols>
  <sheetData>
    <row r="1" customHeight="1" spans="1:2">
      <c r="A1" s="57" t="s">
        <v>932</v>
      </c>
      <c r="B1" s="57"/>
    </row>
    <row r="2" ht="43.5" customHeight="1" spans="1:2">
      <c r="A2" s="69" t="s">
        <v>933</v>
      </c>
      <c r="B2" s="69"/>
    </row>
    <row r="3" ht="20.1" customHeight="1" spans="1:2">
      <c r="A3" s="58" t="s">
        <v>2</v>
      </c>
      <c r="B3" s="58"/>
    </row>
    <row r="4" ht="20.1" customHeight="1" spans="1:2">
      <c r="A4" s="59" t="s">
        <v>925</v>
      </c>
      <c r="B4" s="59" t="s">
        <v>934</v>
      </c>
    </row>
    <row r="5" ht="20.1" customHeight="1" spans="1:2">
      <c r="A5" s="52" t="s">
        <v>929</v>
      </c>
      <c r="B5" s="63">
        <v>0</v>
      </c>
    </row>
    <row r="6" spans="1:1">
      <c r="A6" s="17" t="s">
        <v>915</v>
      </c>
    </row>
  </sheetData>
  <mergeCells count="3">
    <mergeCell ref="A1:B1"/>
    <mergeCell ref="A2:B2"/>
    <mergeCell ref="A3:B3"/>
  </mergeCells>
  <pageMargins left="1.2992125984252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6"/>
  <sheetViews>
    <sheetView workbookViewId="0">
      <selection activeCell="A6" sqref="A6"/>
    </sheetView>
  </sheetViews>
  <sheetFormatPr defaultColWidth="9" defaultRowHeight="13.5" outlineLevelRow="5" outlineLevelCol="4"/>
  <cols>
    <col min="1" max="1" width="6.625" style="17" customWidth="1"/>
    <col min="2" max="2" width="15.625" style="17" customWidth="1"/>
    <col min="3" max="3" width="24.375" style="17" customWidth="1"/>
    <col min="4" max="4" width="22.875" style="17" customWidth="1"/>
    <col min="5" max="5" width="18.25" style="17" customWidth="1"/>
    <col min="6" max="16384" width="9" style="17"/>
  </cols>
  <sheetData>
    <row r="1" ht="20.25" customHeight="1" spans="1:5">
      <c r="A1" s="57" t="s">
        <v>935</v>
      </c>
      <c r="B1" s="57"/>
      <c r="C1" s="57"/>
      <c r="D1" s="57"/>
      <c r="E1" s="57"/>
    </row>
    <row r="2" ht="30" customHeight="1" spans="1:5">
      <c r="A2" s="41" t="s">
        <v>936</v>
      </c>
      <c r="B2" s="41"/>
      <c r="C2" s="41"/>
      <c r="D2" s="41"/>
      <c r="E2" s="41"/>
    </row>
    <row r="3" ht="20.25" customHeight="1" spans="1:5">
      <c r="A3" s="58" t="s">
        <v>2</v>
      </c>
      <c r="B3" s="58"/>
      <c r="C3" s="58"/>
      <c r="D3" s="58"/>
      <c r="E3" s="58"/>
    </row>
    <row r="4" s="21" customFormat="1" ht="20.1" customHeight="1" spans="1:5">
      <c r="A4" s="53" t="s">
        <v>925</v>
      </c>
      <c r="B4" s="53" t="s">
        <v>934</v>
      </c>
      <c r="C4" s="53" t="s">
        <v>937</v>
      </c>
      <c r="D4" s="53" t="s">
        <v>938</v>
      </c>
      <c r="E4" s="53" t="s">
        <v>939</v>
      </c>
    </row>
    <row r="5" ht="20.1" customHeight="1" spans="1:5">
      <c r="A5" s="52" t="s">
        <v>929</v>
      </c>
      <c r="B5" s="62"/>
      <c r="C5" s="62">
        <v>0</v>
      </c>
      <c r="D5" s="63">
        <v>0</v>
      </c>
      <c r="E5" s="63">
        <v>0</v>
      </c>
    </row>
    <row r="6" spans="1:1">
      <c r="A6" s="17" t="s">
        <v>915</v>
      </c>
    </row>
  </sheetData>
  <mergeCells count="3">
    <mergeCell ref="A1:E1"/>
    <mergeCell ref="A2:E2"/>
    <mergeCell ref="A3:E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31"/>
  <sheetViews>
    <sheetView workbookViewId="0">
      <selection activeCell="A31" sqref="A31"/>
    </sheetView>
  </sheetViews>
  <sheetFormatPr defaultColWidth="9" defaultRowHeight="13.5" outlineLevelCol="1"/>
  <cols>
    <col min="1" max="1" width="43.875" style="17" customWidth="1"/>
    <col min="2" max="2" width="36.75" style="17" customWidth="1"/>
    <col min="3" max="16384" width="9" style="17"/>
  </cols>
  <sheetData>
    <row r="1" ht="18" customHeight="1" spans="1:2">
      <c r="A1" s="57" t="s">
        <v>940</v>
      </c>
      <c r="B1" s="57"/>
    </row>
    <row r="2" spans="1:2">
      <c r="A2" s="41" t="s">
        <v>941</v>
      </c>
      <c r="B2" s="41"/>
    </row>
    <row r="3" spans="1:2">
      <c r="A3" s="41"/>
      <c r="B3" s="41"/>
    </row>
    <row r="4" ht="17.25" customHeight="1" spans="1:2">
      <c r="A4" s="68" t="s">
        <v>2</v>
      </c>
      <c r="B4" s="68"/>
    </row>
    <row r="5" ht="17.25" customHeight="1" spans="1:2">
      <c r="A5" s="59" t="s">
        <v>109</v>
      </c>
      <c r="B5" s="59" t="s">
        <v>942</v>
      </c>
    </row>
    <row r="6" ht="17.25" customHeight="1" spans="1:2">
      <c r="A6" s="63" t="s">
        <v>943</v>
      </c>
      <c r="B6" s="62"/>
    </row>
    <row r="7" ht="17.25" customHeight="1" spans="1:2">
      <c r="A7" s="63" t="s">
        <v>944</v>
      </c>
      <c r="B7" s="62"/>
    </row>
    <row r="8" ht="17.25" customHeight="1" spans="1:2">
      <c r="A8" s="63" t="s">
        <v>945</v>
      </c>
      <c r="B8" s="62"/>
    </row>
    <row r="9" ht="17.25" customHeight="1" spans="1:2">
      <c r="A9" s="63" t="s">
        <v>946</v>
      </c>
      <c r="B9" s="62"/>
    </row>
    <row r="10" ht="17.25" customHeight="1" spans="1:2">
      <c r="A10" s="63" t="s">
        <v>947</v>
      </c>
      <c r="B10" s="62"/>
    </row>
    <row r="11" ht="17.25" customHeight="1" spans="1:2">
      <c r="A11" s="63" t="s">
        <v>948</v>
      </c>
      <c r="B11" s="62"/>
    </row>
    <row r="12" ht="17.25" customHeight="1" spans="1:2">
      <c r="A12" s="63" t="s">
        <v>949</v>
      </c>
      <c r="B12" s="62"/>
    </row>
    <row r="13" ht="17.25" customHeight="1" spans="1:2">
      <c r="A13" s="63" t="s">
        <v>950</v>
      </c>
      <c r="B13" s="62"/>
    </row>
    <row r="14" ht="17.25" customHeight="1" spans="1:2">
      <c r="A14" s="63" t="s">
        <v>951</v>
      </c>
      <c r="B14" s="62"/>
    </row>
    <row r="15" ht="17.25" customHeight="1" spans="1:2">
      <c r="A15" s="63" t="s">
        <v>952</v>
      </c>
      <c r="B15" s="62"/>
    </row>
    <row r="16" ht="17.25" customHeight="1" spans="1:2">
      <c r="A16" s="63" t="s">
        <v>953</v>
      </c>
      <c r="B16" s="62"/>
    </row>
    <row r="17" ht="17.25" customHeight="1" spans="1:2">
      <c r="A17" s="63" t="s">
        <v>954</v>
      </c>
      <c r="B17" s="62"/>
    </row>
    <row r="18" ht="17.25" customHeight="1" spans="1:2">
      <c r="A18" s="63" t="s">
        <v>955</v>
      </c>
      <c r="B18" s="62"/>
    </row>
    <row r="19" ht="17.25" customHeight="1" spans="1:2">
      <c r="A19" s="63" t="s">
        <v>956</v>
      </c>
      <c r="B19" s="62"/>
    </row>
    <row r="20" ht="17.25" customHeight="1" spans="1:2">
      <c r="A20" s="63" t="s">
        <v>957</v>
      </c>
      <c r="B20" s="62"/>
    </row>
    <row r="21" ht="17.25" customHeight="1" spans="1:2">
      <c r="A21" s="63" t="s">
        <v>958</v>
      </c>
      <c r="B21" s="62"/>
    </row>
    <row r="22" ht="17.25" customHeight="1" spans="1:2">
      <c r="A22" s="63" t="s">
        <v>959</v>
      </c>
      <c r="B22" s="62"/>
    </row>
    <row r="23" ht="17.25" customHeight="1" spans="1:2">
      <c r="A23" s="63" t="s">
        <v>960</v>
      </c>
      <c r="B23" s="62"/>
    </row>
    <row r="24" ht="17.25" customHeight="1" spans="1:2">
      <c r="A24" s="63" t="s">
        <v>961</v>
      </c>
      <c r="B24" s="62"/>
    </row>
    <row r="25" ht="17.25" customHeight="1" spans="1:2">
      <c r="A25" s="63" t="s">
        <v>962</v>
      </c>
      <c r="B25" s="62"/>
    </row>
    <row r="26" ht="17.25" customHeight="1" spans="1:2">
      <c r="A26" s="63" t="s">
        <v>963</v>
      </c>
      <c r="B26" s="62"/>
    </row>
    <row r="27" ht="17.25" customHeight="1" spans="1:2">
      <c r="A27" s="63" t="s">
        <v>964</v>
      </c>
      <c r="B27" s="62"/>
    </row>
    <row r="28" ht="17.25" customHeight="1" spans="1:2">
      <c r="A28" s="63" t="s">
        <v>965</v>
      </c>
      <c r="B28" s="62"/>
    </row>
    <row r="29" ht="17.25" customHeight="1" spans="1:2">
      <c r="A29" s="63" t="s">
        <v>966</v>
      </c>
      <c r="B29" s="62"/>
    </row>
    <row r="30" ht="17.25" customHeight="1" spans="1:2">
      <c r="A30" s="63" t="s">
        <v>967</v>
      </c>
      <c r="B30" s="62"/>
    </row>
    <row r="31" spans="1:1">
      <c r="A31" s="17" t="s">
        <v>915</v>
      </c>
    </row>
  </sheetData>
  <mergeCells count="3">
    <mergeCell ref="A1:B1"/>
    <mergeCell ref="A4:B4"/>
    <mergeCell ref="A2:B3"/>
  </mergeCells>
  <printOptions horizontalCentered="1"/>
  <pageMargins left="0.708244776162576" right="0.708244776162576" top="0.747823152016467" bottom="0.747823152016467" header="0.315238382872634" footer="0.315238382872634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7"/>
  <sheetViews>
    <sheetView topLeftCell="A8" workbookViewId="0">
      <selection activeCell="A17" sqref="A17"/>
    </sheetView>
  </sheetViews>
  <sheetFormatPr defaultColWidth="9" defaultRowHeight="13.5" outlineLevelCol="7"/>
  <cols>
    <col min="1" max="1" width="11.25" style="17" customWidth="1"/>
    <col min="2" max="2" width="10.25" style="17" customWidth="1"/>
    <col min="3" max="3" width="10.375" style="17" customWidth="1"/>
    <col min="4" max="4" width="10.75" style="17" customWidth="1"/>
    <col min="5" max="5" width="11.875" style="17" customWidth="1"/>
    <col min="6" max="6" width="10.875" style="17" customWidth="1"/>
    <col min="7" max="7" width="10.5" style="17" customWidth="1"/>
    <col min="8" max="8" width="11.25" style="17" customWidth="1"/>
    <col min="9" max="16384" width="9" style="17"/>
  </cols>
  <sheetData>
    <row r="1" customHeight="1" spans="1:8">
      <c r="A1" s="57" t="s">
        <v>968</v>
      </c>
      <c r="B1" s="57"/>
      <c r="C1" s="57"/>
      <c r="D1" s="57"/>
      <c r="E1" s="57"/>
      <c r="F1" s="57"/>
      <c r="G1" s="57"/>
      <c r="H1" s="57"/>
    </row>
    <row r="2" ht="48" customHeight="1" spans="1:8">
      <c r="A2" s="41" t="s">
        <v>969</v>
      </c>
      <c r="B2" s="41"/>
      <c r="C2" s="41"/>
      <c r="D2" s="41"/>
      <c r="E2" s="41"/>
      <c r="F2" s="41"/>
      <c r="G2" s="41"/>
      <c r="H2" s="41"/>
    </row>
    <row r="3" ht="18" customHeight="1" spans="1:8">
      <c r="A3" s="58" t="s">
        <v>2</v>
      </c>
      <c r="B3" s="58"/>
      <c r="C3" s="58"/>
      <c r="D3" s="58"/>
      <c r="E3" s="58"/>
      <c r="F3" s="58"/>
      <c r="G3" s="58"/>
      <c r="H3" s="58"/>
    </row>
    <row r="4" ht="20.25" customHeight="1" spans="1:8">
      <c r="A4" s="59" t="s">
        <v>970</v>
      </c>
      <c r="B4" s="59"/>
      <c r="C4" s="59"/>
      <c r="D4" s="59"/>
      <c r="E4" s="59" t="s">
        <v>971</v>
      </c>
      <c r="F4" s="59"/>
      <c r="G4" s="59"/>
      <c r="H4" s="59"/>
    </row>
    <row r="5" ht="33.75" customHeight="1" spans="1:8">
      <c r="A5" s="53" t="s">
        <v>972</v>
      </c>
      <c r="B5" s="53" t="s">
        <v>4</v>
      </c>
      <c r="C5" s="53" t="s">
        <v>182</v>
      </c>
      <c r="D5" s="53" t="s">
        <v>6</v>
      </c>
      <c r="E5" s="53" t="s">
        <v>972</v>
      </c>
      <c r="F5" s="53" t="s">
        <v>4</v>
      </c>
      <c r="G5" s="53" t="s">
        <v>182</v>
      </c>
      <c r="H5" s="53" t="s">
        <v>6</v>
      </c>
    </row>
    <row r="6" s="21" customFormat="1" ht="51" customHeight="1" spans="1:8">
      <c r="A6" s="66" t="s">
        <v>973</v>
      </c>
      <c r="B6" s="64"/>
      <c r="C6" s="64"/>
      <c r="D6" s="64"/>
      <c r="E6" s="66" t="s">
        <v>974</v>
      </c>
      <c r="F6" s="64"/>
      <c r="G6" s="64"/>
      <c r="H6" s="64"/>
    </row>
    <row r="7" s="21" customFormat="1" ht="51" customHeight="1" spans="1:8">
      <c r="A7" s="66" t="s">
        <v>975</v>
      </c>
      <c r="B7" s="64"/>
      <c r="C7" s="64"/>
      <c r="D7" s="64"/>
      <c r="E7" s="66" t="s">
        <v>976</v>
      </c>
      <c r="F7" s="67"/>
      <c r="G7" s="67"/>
      <c r="H7" s="67"/>
    </row>
    <row r="8" s="21" customFormat="1" ht="51" customHeight="1" spans="1:8">
      <c r="A8" s="66" t="s">
        <v>977</v>
      </c>
      <c r="B8" s="67"/>
      <c r="C8" s="67"/>
      <c r="D8" s="67"/>
      <c r="E8" s="66" t="s">
        <v>978</v>
      </c>
      <c r="F8" s="67"/>
      <c r="G8" s="67"/>
      <c r="H8" s="67"/>
    </row>
    <row r="9" s="21" customFormat="1" ht="51" customHeight="1" spans="1:8">
      <c r="A9" s="66" t="s">
        <v>979</v>
      </c>
      <c r="B9" s="67"/>
      <c r="C9" s="67"/>
      <c r="D9" s="67"/>
      <c r="E9" s="66" t="s">
        <v>980</v>
      </c>
      <c r="F9" s="64"/>
      <c r="G9" s="64"/>
      <c r="H9" s="64"/>
    </row>
    <row r="10" s="21" customFormat="1" ht="51" customHeight="1" spans="1:8">
      <c r="A10" s="66" t="s">
        <v>981</v>
      </c>
      <c r="B10" s="67"/>
      <c r="C10" s="67"/>
      <c r="D10" s="67"/>
      <c r="E10" s="66"/>
      <c r="F10" s="67"/>
      <c r="G10" s="67"/>
      <c r="H10" s="67"/>
    </row>
    <row r="11" ht="51" customHeight="1" spans="1:8">
      <c r="A11" s="66" t="s">
        <v>982</v>
      </c>
      <c r="B11" s="62">
        <f>SUM(B6:B10)</f>
        <v>0</v>
      </c>
      <c r="C11" s="62">
        <f>SUM(C6:C10)</f>
        <v>0</v>
      </c>
      <c r="D11" s="62">
        <f>SUM(D6:D10)</f>
        <v>0</v>
      </c>
      <c r="E11" s="66" t="s">
        <v>983</v>
      </c>
      <c r="F11" s="67">
        <f>SUM(F6:F9)</f>
        <v>0</v>
      </c>
      <c r="G11" s="67">
        <f>SUM(G6:G9)</f>
        <v>0</v>
      </c>
      <c r="H11" s="67">
        <f>SUM(H6:H9)</f>
        <v>0</v>
      </c>
    </row>
    <row r="12" ht="51" customHeight="1" spans="1:8">
      <c r="A12" s="66" t="s">
        <v>984</v>
      </c>
      <c r="B12" s="67">
        <v>0</v>
      </c>
      <c r="C12" s="67">
        <v>0</v>
      </c>
      <c r="D12" s="67">
        <v>0</v>
      </c>
      <c r="E12" s="66" t="s">
        <v>985</v>
      </c>
      <c r="F12" s="67">
        <v>0</v>
      </c>
      <c r="G12" s="67">
        <v>0</v>
      </c>
      <c r="H12" s="62">
        <v>0</v>
      </c>
    </row>
    <row r="13" ht="51" customHeight="1" spans="1:8">
      <c r="A13" s="66" t="s">
        <v>59</v>
      </c>
      <c r="B13" s="64">
        <v>0</v>
      </c>
      <c r="C13" s="64">
        <v>0</v>
      </c>
      <c r="D13" s="64">
        <v>0</v>
      </c>
      <c r="E13" s="66" t="s">
        <v>986</v>
      </c>
      <c r="F13" s="67">
        <v>0</v>
      </c>
      <c r="G13" s="67">
        <v>0</v>
      </c>
      <c r="H13" s="67">
        <v>0</v>
      </c>
    </row>
    <row r="14" ht="51" customHeight="1" spans="1:8">
      <c r="A14" s="66"/>
      <c r="B14" s="67">
        <v>0</v>
      </c>
      <c r="C14" s="67">
        <v>0</v>
      </c>
      <c r="D14" s="67"/>
      <c r="E14" s="66" t="s">
        <v>987</v>
      </c>
      <c r="F14" s="67">
        <v>0</v>
      </c>
      <c r="G14" s="67">
        <v>0</v>
      </c>
      <c r="H14" s="67">
        <v>0</v>
      </c>
    </row>
    <row r="15" ht="51" customHeight="1" spans="1:8">
      <c r="A15" s="66" t="s">
        <v>988</v>
      </c>
      <c r="B15" s="67">
        <v>0</v>
      </c>
      <c r="C15" s="67">
        <v>0</v>
      </c>
      <c r="D15" s="67">
        <v>0</v>
      </c>
      <c r="E15" s="66" t="s">
        <v>989</v>
      </c>
      <c r="F15" s="67">
        <v>0</v>
      </c>
      <c r="G15" s="67">
        <v>0</v>
      </c>
      <c r="H15" s="67">
        <v>0</v>
      </c>
    </row>
    <row r="16" ht="51" customHeight="1" spans="1:8">
      <c r="A16" s="66" t="s">
        <v>72</v>
      </c>
      <c r="B16" s="67">
        <f>SUM(B11:B15)</f>
        <v>0</v>
      </c>
      <c r="C16" s="67">
        <f>SUM(C11:C15)</f>
        <v>0</v>
      </c>
      <c r="D16" s="67">
        <f>SUM(D11:D15)</f>
        <v>0</v>
      </c>
      <c r="E16" s="66" t="s">
        <v>73</v>
      </c>
      <c r="F16" s="67">
        <f>SUM(F11:F15)</f>
        <v>0</v>
      </c>
      <c r="G16" s="67">
        <f>SUM(G11:G15)</f>
        <v>0</v>
      </c>
      <c r="H16" s="67">
        <f>SUM(H11:H15)</f>
        <v>0</v>
      </c>
    </row>
    <row r="17" spans="1:1">
      <c r="A17" s="17" t="s">
        <v>915</v>
      </c>
    </row>
  </sheetData>
  <mergeCells count="5">
    <mergeCell ref="A1:H1"/>
    <mergeCell ref="A2:H2"/>
    <mergeCell ref="A3:H3"/>
    <mergeCell ref="A4:D4"/>
    <mergeCell ref="E4:H4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5"/>
  <sheetViews>
    <sheetView workbookViewId="0">
      <selection activeCell="A15" sqref="A15"/>
    </sheetView>
  </sheetViews>
  <sheetFormatPr defaultColWidth="9" defaultRowHeight="13.5" outlineLevelCol="4"/>
  <cols>
    <col min="1" max="1" width="11.125" style="17" customWidth="1"/>
    <col min="2" max="2" width="25" style="17" customWidth="1"/>
    <col min="3" max="3" width="15.625" style="17" customWidth="1"/>
    <col min="4" max="4" width="19" style="17" customWidth="1"/>
    <col min="5" max="5" width="15.125" style="17" customWidth="1"/>
    <col min="6" max="16384" width="9" style="17"/>
  </cols>
  <sheetData>
    <row r="1" customHeight="1" spans="1:5">
      <c r="A1" s="57" t="s">
        <v>990</v>
      </c>
      <c r="B1" s="57"/>
      <c r="C1" s="57"/>
      <c r="D1" s="57"/>
      <c r="E1" s="57"/>
    </row>
    <row r="2" ht="27" customHeight="1" spans="1:5">
      <c r="A2" s="41" t="s">
        <v>991</v>
      </c>
      <c r="B2" s="41"/>
      <c r="C2" s="41"/>
      <c r="D2" s="41"/>
      <c r="E2" s="41"/>
    </row>
    <row r="3" ht="18.75" customHeight="1" spans="1:5">
      <c r="A3" s="58" t="s">
        <v>2</v>
      </c>
      <c r="B3" s="58"/>
      <c r="C3" s="58"/>
      <c r="D3" s="58"/>
      <c r="E3" s="58"/>
    </row>
    <row r="4" ht="17.25" customHeight="1" spans="1:5">
      <c r="A4" s="59" t="s">
        <v>992</v>
      </c>
      <c r="B4" s="59" t="s">
        <v>993</v>
      </c>
      <c r="C4" s="59" t="s">
        <v>4</v>
      </c>
      <c r="D4" s="59" t="s">
        <v>182</v>
      </c>
      <c r="E4" s="59" t="s">
        <v>6</v>
      </c>
    </row>
    <row r="5" ht="17.25" customHeight="1" spans="1:5">
      <c r="A5" s="63"/>
      <c r="B5" s="63" t="s">
        <v>72</v>
      </c>
      <c r="C5" s="62">
        <f>C6+C12+C14</f>
        <v>0</v>
      </c>
      <c r="D5" s="62">
        <f>D6+D12+D14</f>
        <v>0</v>
      </c>
      <c r="E5" s="62">
        <f>E6+E12+E14</f>
        <v>0</v>
      </c>
    </row>
    <row r="6" ht="17.25" customHeight="1" spans="1:5">
      <c r="A6" s="63" t="s">
        <v>994</v>
      </c>
      <c r="B6" s="63" t="s">
        <v>982</v>
      </c>
      <c r="C6" s="62">
        <f>SUM(C7:C11)</f>
        <v>0</v>
      </c>
      <c r="D6" s="62">
        <f>SUM(D7:D11)</f>
        <v>0</v>
      </c>
      <c r="E6" s="62">
        <f>SUM(E7:E11)</f>
        <v>0</v>
      </c>
    </row>
    <row r="7" ht="17.25" customHeight="1" spans="1:5">
      <c r="A7" s="63" t="s">
        <v>995</v>
      </c>
      <c r="B7" s="63" t="s">
        <v>973</v>
      </c>
      <c r="C7" s="64"/>
      <c r="D7" s="64"/>
      <c r="E7" s="64"/>
    </row>
    <row r="8" ht="17.25" customHeight="1" spans="1:5">
      <c r="A8" s="63" t="s">
        <v>996</v>
      </c>
      <c r="B8" s="63" t="s">
        <v>975</v>
      </c>
      <c r="C8" s="64"/>
      <c r="D8" s="64"/>
      <c r="E8" s="64"/>
    </row>
    <row r="9" ht="17.25" customHeight="1" spans="1:5">
      <c r="A9" s="63" t="s">
        <v>997</v>
      </c>
      <c r="B9" s="63" t="s">
        <v>977</v>
      </c>
      <c r="C9" s="62"/>
      <c r="D9" s="62"/>
      <c r="E9" s="62"/>
    </row>
    <row r="10" ht="17.25" customHeight="1" spans="1:5">
      <c r="A10" s="63" t="s">
        <v>998</v>
      </c>
      <c r="B10" s="63" t="s">
        <v>979</v>
      </c>
      <c r="C10" s="62"/>
      <c r="D10" s="62"/>
      <c r="E10" s="62"/>
    </row>
    <row r="11" ht="17.25" customHeight="1" spans="1:5">
      <c r="A11" s="63" t="s">
        <v>999</v>
      </c>
      <c r="B11" s="63" t="s">
        <v>1000</v>
      </c>
      <c r="C11" s="62"/>
      <c r="D11" s="62"/>
      <c r="E11" s="62"/>
    </row>
    <row r="12" ht="17.25" customHeight="1" spans="1:5">
      <c r="A12" s="63" t="s">
        <v>1001</v>
      </c>
      <c r="B12" s="63" t="s">
        <v>984</v>
      </c>
      <c r="C12" s="62">
        <f>C13</f>
        <v>0</v>
      </c>
      <c r="D12" s="62">
        <f>D13</f>
        <v>0</v>
      </c>
      <c r="E12" s="62">
        <f>E13</f>
        <v>0</v>
      </c>
    </row>
    <row r="13" ht="17.25" customHeight="1" spans="1:5">
      <c r="A13" s="63"/>
      <c r="B13" s="63" t="s">
        <v>59</v>
      </c>
      <c r="C13" s="62">
        <v>0</v>
      </c>
      <c r="D13" s="62">
        <v>0</v>
      </c>
      <c r="E13" s="62">
        <v>0</v>
      </c>
    </row>
    <row r="14" ht="17.25" customHeight="1" spans="1:5">
      <c r="A14" s="63" t="s">
        <v>1002</v>
      </c>
      <c r="B14" s="63" t="s">
        <v>1003</v>
      </c>
      <c r="C14" s="62">
        <v>0</v>
      </c>
      <c r="D14" s="62">
        <v>0</v>
      </c>
      <c r="E14" s="62">
        <v>0</v>
      </c>
    </row>
    <row r="15" spans="1:1">
      <c r="A15" s="17" t="s">
        <v>915</v>
      </c>
    </row>
  </sheetData>
  <mergeCells count="3">
    <mergeCell ref="A1:E1"/>
    <mergeCell ref="A2:E2"/>
    <mergeCell ref="A3:E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32"/>
  <sheetViews>
    <sheetView workbookViewId="0">
      <selection activeCell="F38" sqref="F38"/>
    </sheetView>
  </sheetViews>
  <sheetFormatPr defaultColWidth="9" defaultRowHeight="13.5" outlineLevelCol="4"/>
  <cols>
    <col min="1" max="1" width="9.375" style="17" customWidth="1"/>
    <col min="2" max="2" width="39.25" style="17" customWidth="1"/>
    <col min="3" max="3" width="11.25" style="17" customWidth="1"/>
    <col min="4" max="4" width="13.25" style="17" customWidth="1"/>
    <col min="5" max="5" width="14" style="17" customWidth="1"/>
    <col min="6" max="16384" width="9" style="17"/>
  </cols>
  <sheetData>
    <row r="1" customHeight="1" spans="1:5">
      <c r="A1" s="57" t="s">
        <v>1004</v>
      </c>
      <c r="B1" s="57"/>
      <c r="C1" s="57"/>
      <c r="D1" s="57"/>
      <c r="E1" s="57"/>
    </row>
    <row r="2" ht="34.5" customHeight="1" spans="1:5">
      <c r="A2" s="41" t="s">
        <v>1005</v>
      </c>
      <c r="B2" s="41"/>
      <c r="C2" s="41"/>
      <c r="D2" s="41"/>
      <c r="E2" s="41"/>
    </row>
    <row r="3" ht="21" customHeight="1" spans="1:5">
      <c r="A3" s="58" t="s">
        <v>2</v>
      </c>
      <c r="B3" s="58"/>
      <c r="C3" s="58"/>
      <c r="D3" s="58"/>
      <c r="E3" s="58"/>
    </row>
    <row r="4" ht="30.75" customHeight="1" spans="1:5">
      <c r="A4" s="59" t="s">
        <v>1006</v>
      </c>
      <c r="B4" s="59" t="s">
        <v>181</v>
      </c>
      <c r="C4" s="53" t="s">
        <v>1007</v>
      </c>
      <c r="D4" s="53" t="s">
        <v>1008</v>
      </c>
      <c r="E4" s="53" t="s">
        <v>6</v>
      </c>
    </row>
    <row r="5" customHeight="1" spans="1:5">
      <c r="A5" s="60">
        <v>22301</v>
      </c>
      <c r="B5" s="61" t="s">
        <v>1009</v>
      </c>
      <c r="C5" s="62">
        <f>SUM(C6:C14)</f>
        <v>0</v>
      </c>
      <c r="D5" s="62">
        <f>SUM(D6:D14)</f>
        <v>0</v>
      </c>
      <c r="E5" s="62">
        <f>SUM(E6:E14)</f>
        <v>0</v>
      </c>
    </row>
    <row r="6" customHeight="1" spans="1:5">
      <c r="A6" s="63">
        <v>2230101</v>
      </c>
      <c r="B6" s="63" t="s">
        <v>1010</v>
      </c>
      <c r="C6" s="62">
        <v>0</v>
      </c>
      <c r="D6" s="62">
        <v>0</v>
      </c>
      <c r="E6" s="62">
        <v>0</v>
      </c>
    </row>
    <row r="7" customHeight="1" spans="1:5">
      <c r="A7" s="63">
        <v>2230102</v>
      </c>
      <c r="B7" s="63" t="s">
        <v>1011</v>
      </c>
      <c r="C7" s="62">
        <v>0</v>
      </c>
      <c r="D7" s="62">
        <v>0</v>
      </c>
      <c r="E7" s="62">
        <v>0</v>
      </c>
    </row>
    <row r="8" customHeight="1" spans="1:5">
      <c r="A8" s="63">
        <v>2230103</v>
      </c>
      <c r="B8" s="63" t="s">
        <v>1012</v>
      </c>
      <c r="C8" s="62">
        <v>0</v>
      </c>
      <c r="D8" s="62">
        <v>0</v>
      </c>
      <c r="E8" s="62">
        <v>0</v>
      </c>
    </row>
    <row r="9" customHeight="1" spans="1:5">
      <c r="A9" s="63">
        <v>2230104</v>
      </c>
      <c r="B9" s="63" t="s">
        <v>1013</v>
      </c>
      <c r="C9" s="62">
        <v>0</v>
      </c>
      <c r="D9" s="62">
        <v>0</v>
      </c>
      <c r="E9" s="62">
        <v>0</v>
      </c>
    </row>
    <row r="10" customHeight="1" spans="1:5">
      <c r="A10" s="63">
        <v>2230105</v>
      </c>
      <c r="B10" s="63" t="s">
        <v>1014</v>
      </c>
      <c r="C10" s="62">
        <v>0</v>
      </c>
      <c r="D10" s="64">
        <v>0</v>
      </c>
      <c r="E10" s="64">
        <v>0</v>
      </c>
    </row>
    <row r="11" customHeight="1" spans="1:5">
      <c r="A11" s="63">
        <v>2230106</v>
      </c>
      <c r="B11" s="63" t="s">
        <v>1015</v>
      </c>
      <c r="C11" s="62">
        <v>0</v>
      </c>
      <c r="D11" s="62">
        <v>0</v>
      </c>
      <c r="E11" s="62">
        <v>0</v>
      </c>
    </row>
    <row r="12" customHeight="1" spans="1:5">
      <c r="A12" s="63">
        <v>2230107</v>
      </c>
      <c r="B12" s="63" t="s">
        <v>1016</v>
      </c>
      <c r="C12" s="62">
        <v>0</v>
      </c>
      <c r="D12" s="62">
        <v>0</v>
      </c>
      <c r="E12" s="62">
        <v>0</v>
      </c>
    </row>
    <row r="13" customHeight="1" spans="1:5">
      <c r="A13" s="63">
        <v>2230108</v>
      </c>
      <c r="B13" s="63" t="s">
        <v>1017</v>
      </c>
      <c r="C13" s="62">
        <v>0</v>
      </c>
      <c r="D13" s="62">
        <v>0</v>
      </c>
      <c r="E13" s="62">
        <v>0</v>
      </c>
    </row>
    <row r="14" customHeight="1" spans="1:5">
      <c r="A14" s="63">
        <v>2230199</v>
      </c>
      <c r="B14" s="63" t="s">
        <v>1018</v>
      </c>
      <c r="C14" s="64">
        <v>0</v>
      </c>
      <c r="D14" s="64">
        <v>0</v>
      </c>
      <c r="E14" s="64">
        <v>0</v>
      </c>
    </row>
    <row r="15" customHeight="1" spans="1:5">
      <c r="A15" s="63">
        <v>22302</v>
      </c>
      <c r="B15" s="63" t="s">
        <v>1019</v>
      </c>
      <c r="C15" s="62">
        <f>SUM(C16:C23)</f>
        <v>0</v>
      </c>
      <c r="D15" s="62">
        <f>SUM(D16:D23)</f>
        <v>0</v>
      </c>
      <c r="E15" s="62">
        <f>SUM(E16:E23)</f>
        <v>0</v>
      </c>
    </row>
    <row r="16" customHeight="1" spans="1:5">
      <c r="A16" s="63">
        <v>2230201</v>
      </c>
      <c r="B16" s="63" t="s">
        <v>1020</v>
      </c>
      <c r="C16" s="62">
        <v>0</v>
      </c>
      <c r="D16" s="62">
        <v>0</v>
      </c>
      <c r="E16" s="62">
        <v>0</v>
      </c>
    </row>
    <row r="17" customHeight="1" spans="1:5">
      <c r="A17" s="63">
        <v>2230202</v>
      </c>
      <c r="B17" s="63" t="s">
        <v>1021</v>
      </c>
      <c r="C17" s="62">
        <v>0</v>
      </c>
      <c r="D17" s="62">
        <v>0</v>
      </c>
      <c r="E17" s="62">
        <v>0</v>
      </c>
    </row>
    <row r="18" customHeight="1" spans="1:5">
      <c r="A18" s="63">
        <v>2230203</v>
      </c>
      <c r="B18" s="63" t="s">
        <v>1022</v>
      </c>
      <c r="C18" s="62">
        <v>0</v>
      </c>
      <c r="D18" s="62">
        <v>0</v>
      </c>
      <c r="E18" s="62">
        <v>0</v>
      </c>
    </row>
    <row r="19" customHeight="1" spans="1:5">
      <c r="A19" s="63">
        <v>2230204</v>
      </c>
      <c r="B19" s="63" t="s">
        <v>1023</v>
      </c>
      <c r="C19" s="62">
        <v>0</v>
      </c>
      <c r="D19" s="62">
        <v>0</v>
      </c>
      <c r="E19" s="62">
        <v>0</v>
      </c>
    </row>
    <row r="20" customHeight="1" spans="1:5">
      <c r="A20" s="63">
        <v>2230205</v>
      </c>
      <c r="B20" s="63" t="s">
        <v>1024</v>
      </c>
      <c r="C20" s="62">
        <v>0</v>
      </c>
      <c r="D20" s="62">
        <v>0</v>
      </c>
      <c r="E20" s="62">
        <v>0</v>
      </c>
    </row>
    <row r="21" customHeight="1" spans="1:5">
      <c r="A21" s="63">
        <v>2230206</v>
      </c>
      <c r="B21" s="63" t="s">
        <v>1025</v>
      </c>
      <c r="C21" s="62">
        <v>0</v>
      </c>
      <c r="D21" s="62">
        <v>0</v>
      </c>
      <c r="E21" s="62">
        <v>0</v>
      </c>
    </row>
    <row r="22" customHeight="1" spans="1:5">
      <c r="A22" s="63">
        <v>2230207</v>
      </c>
      <c r="B22" s="63" t="s">
        <v>1026</v>
      </c>
      <c r="C22" s="62">
        <v>0</v>
      </c>
      <c r="D22" s="62">
        <v>0</v>
      </c>
      <c r="E22" s="62">
        <v>0</v>
      </c>
    </row>
    <row r="23" customHeight="1" spans="1:5">
      <c r="A23" s="63">
        <v>2230299</v>
      </c>
      <c r="B23" s="63" t="s">
        <v>1027</v>
      </c>
      <c r="C23" s="62">
        <v>0</v>
      </c>
      <c r="D23" s="62">
        <v>0</v>
      </c>
      <c r="E23" s="62">
        <v>0</v>
      </c>
    </row>
    <row r="24" customHeight="1" spans="1:5">
      <c r="A24" s="63">
        <v>22303</v>
      </c>
      <c r="B24" s="63" t="s">
        <v>1028</v>
      </c>
      <c r="C24" s="62">
        <f>C25</f>
        <v>0</v>
      </c>
      <c r="D24" s="62">
        <f>D25</f>
        <v>0</v>
      </c>
      <c r="E24" s="62">
        <f>E25</f>
        <v>0</v>
      </c>
    </row>
    <row r="25" customHeight="1" spans="1:5">
      <c r="A25" s="63">
        <v>2230301</v>
      </c>
      <c r="B25" s="63" t="s">
        <v>1029</v>
      </c>
      <c r="C25" s="62">
        <v>0</v>
      </c>
      <c r="D25" s="62">
        <v>0</v>
      </c>
      <c r="E25" s="62">
        <v>0</v>
      </c>
    </row>
    <row r="26" customHeight="1" spans="1:5">
      <c r="A26" s="63">
        <v>22304</v>
      </c>
      <c r="B26" s="63" t="s">
        <v>1030</v>
      </c>
      <c r="C26" s="62">
        <f>SUM(C27:C29)</f>
        <v>0</v>
      </c>
      <c r="D26" s="62">
        <f>SUM(D27:D29)</f>
        <v>0</v>
      </c>
      <c r="E26" s="62">
        <f>SUM(E27:E29)</f>
        <v>0</v>
      </c>
    </row>
    <row r="27" customHeight="1" spans="1:5">
      <c r="A27" s="63">
        <v>2230401</v>
      </c>
      <c r="B27" s="63" t="s">
        <v>1031</v>
      </c>
      <c r="C27" s="62">
        <v>0</v>
      </c>
      <c r="D27" s="62">
        <v>0</v>
      </c>
      <c r="E27" s="62">
        <v>0</v>
      </c>
    </row>
    <row r="28" customHeight="1" spans="1:5">
      <c r="A28" s="63">
        <v>2230402</v>
      </c>
      <c r="B28" s="63" t="s">
        <v>1032</v>
      </c>
      <c r="C28" s="62">
        <v>0</v>
      </c>
      <c r="D28" s="62">
        <v>0</v>
      </c>
      <c r="E28" s="62">
        <v>0</v>
      </c>
    </row>
    <row r="29" customHeight="1" spans="1:5">
      <c r="A29" s="63">
        <v>2230499</v>
      </c>
      <c r="B29" s="63" t="s">
        <v>1033</v>
      </c>
      <c r="C29" s="62">
        <v>0</v>
      </c>
      <c r="D29" s="62">
        <v>0</v>
      </c>
      <c r="E29" s="62">
        <v>0</v>
      </c>
    </row>
    <row r="30" customHeight="1" spans="1:5">
      <c r="A30" s="63">
        <v>22399</v>
      </c>
      <c r="B30" s="63" t="s">
        <v>1034</v>
      </c>
      <c r="C30" s="62">
        <f>C31</f>
        <v>0</v>
      </c>
      <c r="D30" s="62">
        <f>D31</f>
        <v>0</v>
      </c>
      <c r="E30" s="62">
        <f>E31</f>
        <v>0</v>
      </c>
    </row>
    <row r="31" customHeight="1" spans="1:5">
      <c r="A31" s="63">
        <v>2239901</v>
      </c>
      <c r="B31" s="63" t="s">
        <v>1035</v>
      </c>
      <c r="C31" s="64">
        <v>0</v>
      </c>
      <c r="D31" s="64">
        <v>0</v>
      </c>
      <c r="E31" s="64">
        <v>0</v>
      </c>
    </row>
    <row r="32" spans="1:5">
      <c r="A32" s="17" t="s">
        <v>915</v>
      </c>
      <c r="C32" s="65"/>
      <c r="D32" s="65"/>
      <c r="E32" s="65"/>
    </row>
  </sheetData>
  <mergeCells count="3">
    <mergeCell ref="A1:E1"/>
    <mergeCell ref="A2:E2"/>
    <mergeCell ref="A3:E3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2"/>
  <sheetViews>
    <sheetView zoomScale="80" zoomScaleNormal="80" workbookViewId="0">
      <selection activeCell="A12" sqref="A12"/>
    </sheetView>
  </sheetViews>
  <sheetFormatPr defaultColWidth="9" defaultRowHeight="13.5" outlineLevelCol="5"/>
  <cols>
    <col min="1" max="1" width="35.25" style="9" customWidth="1"/>
    <col min="2" max="2" width="39.375" style="21" customWidth="1"/>
    <col min="3" max="3" width="38" style="21" customWidth="1"/>
    <col min="4" max="4" width="35.75" style="21" customWidth="1"/>
    <col min="5" max="5" width="9" style="21" hidden="1" customWidth="1"/>
    <col min="6" max="6" width="24.25" style="17" customWidth="1"/>
    <col min="7" max="16384" width="9" style="17"/>
  </cols>
  <sheetData>
    <row r="1" ht="16.5" customHeight="1" spans="1:2">
      <c r="A1" s="39" t="s">
        <v>1036</v>
      </c>
      <c r="B1" s="40"/>
    </row>
    <row r="2" spans="1:6">
      <c r="A2" s="41" t="s">
        <v>1037</v>
      </c>
      <c r="B2" s="41"/>
      <c r="C2" s="41"/>
      <c r="D2" s="41"/>
      <c r="E2" s="41"/>
      <c r="F2" s="41"/>
    </row>
    <row r="3" spans="1:6">
      <c r="A3" s="41"/>
      <c r="B3" s="41"/>
      <c r="C3" s="41"/>
      <c r="D3" s="41"/>
      <c r="E3" s="41"/>
      <c r="F3" s="41"/>
    </row>
    <row r="4" ht="21.75" customHeight="1" spans="1:6">
      <c r="A4" s="42" t="s">
        <v>1038</v>
      </c>
      <c r="B4" s="42"/>
      <c r="C4" s="42"/>
      <c r="D4" s="42"/>
      <c r="E4" s="42"/>
      <c r="F4" s="42"/>
    </row>
    <row r="5" ht="23.25" customHeight="1" spans="1:6">
      <c r="A5" s="43" t="s">
        <v>1039</v>
      </c>
      <c r="B5" s="44" t="s">
        <v>109</v>
      </c>
      <c r="C5" s="43" t="s">
        <v>972</v>
      </c>
      <c r="D5" s="43" t="s">
        <v>1040</v>
      </c>
      <c r="E5" s="45" t="s">
        <v>1041</v>
      </c>
      <c r="F5" s="43" t="s">
        <v>1042</v>
      </c>
    </row>
    <row r="6" ht="30" customHeight="1" spans="1:6">
      <c r="A6" s="46"/>
      <c r="B6" s="47"/>
      <c r="C6" s="48"/>
      <c r="D6" s="46"/>
      <c r="E6" s="49"/>
      <c r="F6" s="48"/>
    </row>
    <row r="7" ht="30" customHeight="1" spans="1:6">
      <c r="A7" s="46"/>
      <c r="B7" s="47"/>
      <c r="C7" s="48"/>
      <c r="D7" s="46"/>
      <c r="E7" s="49"/>
      <c r="F7" s="48"/>
    </row>
    <row r="8" ht="30" customHeight="1" spans="1:6">
      <c r="A8" s="48"/>
      <c r="B8" s="47"/>
      <c r="C8" s="48"/>
      <c r="D8" s="46"/>
      <c r="E8" s="49"/>
      <c r="F8" s="48"/>
    </row>
    <row r="9" ht="30" customHeight="1" spans="1:6">
      <c r="A9" s="46"/>
      <c r="B9" s="47"/>
      <c r="C9" s="50"/>
      <c r="D9" s="46"/>
      <c r="E9" s="50"/>
      <c r="F9" s="51"/>
    </row>
    <row r="10" ht="30" customHeight="1" spans="1:6">
      <c r="A10" s="52"/>
      <c r="B10" s="47"/>
      <c r="C10" s="50"/>
      <c r="D10" s="46"/>
      <c r="E10" s="53"/>
      <c r="F10" s="54"/>
    </row>
    <row r="11" ht="30" customHeight="1" spans="1:6">
      <c r="A11" s="52"/>
      <c r="B11" s="50"/>
      <c r="C11" s="50"/>
      <c r="D11" s="55" t="s">
        <v>943</v>
      </c>
      <c r="E11" s="55"/>
      <c r="F11" s="56">
        <f>SUM(F6:F10)</f>
        <v>0</v>
      </c>
    </row>
    <row r="12" ht="33" customHeight="1" spans="1:1">
      <c r="A12" s="17" t="s">
        <v>915</v>
      </c>
    </row>
  </sheetData>
  <mergeCells count="2">
    <mergeCell ref="A4:F4"/>
    <mergeCell ref="A2:F3"/>
  </mergeCells>
  <pageMargins left="0.511811023622047" right="0.511811023622047" top="0.551181102362205" bottom="0.48" header="0.31496062992126" footer="0.31496062992126"/>
  <pageSetup paperSize="9" scale="80" orientation="landscape"/>
  <headerFooter>
    <oddFooter>&amp;C&amp;"宋体,常规"&amp;12第 &amp;"宋体,常规"&amp;12&amp;P&amp;"宋体,常规"&amp;12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40"/>
  <sheetViews>
    <sheetView tabSelected="1" workbookViewId="0">
      <selection activeCell="D18" sqref="D18"/>
    </sheetView>
  </sheetViews>
  <sheetFormatPr defaultColWidth="9" defaultRowHeight="13.5" outlineLevelCol="3"/>
  <cols>
    <col min="1" max="1" width="37.625" style="17" customWidth="1"/>
    <col min="2" max="2" width="15.375" style="17" customWidth="1"/>
    <col min="3" max="3" width="17.625" style="17" customWidth="1"/>
    <col min="4" max="4" width="15.375" style="17" customWidth="1"/>
    <col min="5" max="16384" width="9" style="17"/>
  </cols>
  <sheetData>
    <row r="1" customHeight="1" spans="1:4">
      <c r="A1" s="57" t="s">
        <v>74</v>
      </c>
      <c r="B1" s="57"/>
      <c r="C1" s="57"/>
      <c r="D1" s="57"/>
    </row>
    <row r="2" customHeight="1" spans="1:4">
      <c r="A2" s="41" t="s">
        <v>75</v>
      </c>
      <c r="B2" s="41"/>
      <c r="C2" s="41"/>
      <c r="D2" s="41"/>
    </row>
    <row r="3" customHeight="1" spans="1:4">
      <c r="A3" s="41"/>
      <c r="B3" s="41"/>
      <c r="C3" s="41"/>
      <c r="D3" s="41"/>
    </row>
    <row r="4" ht="20.25" customHeight="1" spans="1:4">
      <c r="A4" s="58" t="s">
        <v>2</v>
      </c>
      <c r="B4" s="58"/>
      <c r="C4" s="58"/>
      <c r="D4" s="58"/>
    </row>
    <row r="5" ht="32.25" customHeight="1" spans="1:4">
      <c r="A5" s="171" t="s">
        <v>3</v>
      </c>
      <c r="B5" s="178" t="s">
        <v>4</v>
      </c>
      <c r="C5" s="179" t="s">
        <v>76</v>
      </c>
      <c r="D5" s="59" t="s">
        <v>6</v>
      </c>
    </row>
    <row r="6" ht="17.25" customHeight="1" spans="1:4">
      <c r="A6" s="180" t="s">
        <v>77</v>
      </c>
      <c r="B6" s="181">
        <f>SUM(B7:B20)</f>
        <v>12637.4</v>
      </c>
      <c r="C6" s="181">
        <f>SUM(C7:C20)</f>
        <v>12637.4</v>
      </c>
      <c r="D6" s="181">
        <f>SUM(D7:D20)</f>
        <v>11954.84</v>
      </c>
    </row>
    <row r="7" ht="17.25" customHeight="1" spans="1:4">
      <c r="A7" s="182" t="s">
        <v>78</v>
      </c>
      <c r="B7" s="183">
        <v>7854</v>
      </c>
      <c r="C7" s="183">
        <v>7854</v>
      </c>
      <c r="D7" s="64">
        <v>5820.91</v>
      </c>
    </row>
    <row r="8" ht="17.25" customHeight="1" spans="1:4">
      <c r="A8" s="182" t="s">
        <v>79</v>
      </c>
      <c r="B8" s="183">
        <v>1000</v>
      </c>
      <c r="C8" s="183">
        <v>1000</v>
      </c>
      <c r="D8" s="64">
        <v>1051.13</v>
      </c>
    </row>
    <row r="9" ht="17.25" customHeight="1" spans="1:4">
      <c r="A9" s="182" t="s">
        <v>80</v>
      </c>
      <c r="B9" s="183">
        <v>400</v>
      </c>
      <c r="C9" s="183">
        <v>400</v>
      </c>
      <c r="D9" s="64">
        <v>206.13</v>
      </c>
    </row>
    <row r="10" ht="17.25" customHeight="1" spans="1:4">
      <c r="A10" s="182" t="s">
        <v>81</v>
      </c>
      <c r="B10" s="183"/>
      <c r="C10" s="183"/>
      <c r="D10" s="64"/>
    </row>
    <row r="11" ht="17.25" customHeight="1" spans="1:4">
      <c r="A11" s="182" t="s">
        <v>82</v>
      </c>
      <c r="B11" s="183">
        <v>1300</v>
      </c>
      <c r="C11" s="183">
        <v>1300</v>
      </c>
      <c r="D11" s="64">
        <v>928.57</v>
      </c>
    </row>
    <row r="12" ht="17.25" customHeight="1" spans="1:4">
      <c r="A12" s="182" t="s">
        <v>83</v>
      </c>
      <c r="B12" s="183">
        <v>320</v>
      </c>
      <c r="C12" s="183">
        <v>320</v>
      </c>
      <c r="D12" s="64">
        <v>989.32</v>
      </c>
    </row>
    <row r="13" ht="17.25" customHeight="1" spans="1:4">
      <c r="A13" s="182" t="s">
        <v>84</v>
      </c>
      <c r="B13" s="183">
        <v>433</v>
      </c>
      <c r="C13" s="183">
        <v>433</v>
      </c>
      <c r="D13" s="64">
        <v>355.74</v>
      </c>
    </row>
    <row r="14" ht="17.25" customHeight="1" spans="1:4">
      <c r="A14" s="182" t="s">
        <v>85</v>
      </c>
      <c r="B14" s="183">
        <v>150</v>
      </c>
      <c r="C14" s="183">
        <v>150</v>
      </c>
      <c r="D14" s="64">
        <v>812.78</v>
      </c>
    </row>
    <row r="15" ht="17.25" customHeight="1" spans="1:4">
      <c r="A15" s="182" t="s">
        <v>86</v>
      </c>
      <c r="B15" s="183">
        <v>834</v>
      </c>
      <c r="C15" s="183">
        <v>834</v>
      </c>
      <c r="D15" s="64">
        <v>1125.81</v>
      </c>
    </row>
    <row r="16" ht="17.25" customHeight="1" spans="1:4">
      <c r="A16" s="182" t="s">
        <v>87</v>
      </c>
      <c r="B16" s="183">
        <v>0.4</v>
      </c>
      <c r="C16" s="183">
        <v>0.4</v>
      </c>
      <c r="D16" s="64"/>
    </row>
    <row r="17" ht="17.25" customHeight="1" spans="1:4">
      <c r="A17" s="182" t="s">
        <v>88</v>
      </c>
      <c r="B17" s="183">
        <v>330</v>
      </c>
      <c r="C17" s="183">
        <v>330</v>
      </c>
      <c r="D17" s="64">
        <v>638</v>
      </c>
    </row>
    <row r="18" ht="17.25" customHeight="1" spans="1:4">
      <c r="A18" s="182" t="s">
        <v>89</v>
      </c>
      <c r="B18" s="183"/>
      <c r="C18" s="183"/>
      <c r="D18" s="64"/>
    </row>
    <row r="19" ht="17.25" customHeight="1" spans="1:4">
      <c r="A19" s="184" t="s">
        <v>90</v>
      </c>
      <c r="B19" s="183">
        <v>16</v>
      </c>
      <c r="C19" s="183">
        <v>16</v>
      </c>
      <c r="D19" s="64">
        <v>26.45</v>
      </c>
    </row>
    <row r="20" ht="17.25" customHeight="1" spans="1:4">
      <c r="A20" s="184" t="s">
        <v>91</v>
      </c>
      <c r="B20" s="185"/>
      <c r="C20" s="185"/>
      <c r="D20" s="64"/>
    </row>
    <row r="21" ht="17.25" customHeight="1" spans="1:4">
      <c r="A21" s="66" t="s">
        <v>92</v>
      </c>
      <c r="B21" s="186">
        <f>SUM(B22:B29)</f>
        <v>1895</v>
      </c>
      <c r="C21" s="186">
        <f>SUM(C22:C29)</f>
        <v>1895</v>
      </c>
      <c r="D21" s="186">
        <f>SUM(D22:D29)</f>
        <v>2572.73</v>
      </c>
    </row>
    <row r="22" ht="17.25" customHeight="1" spans="1:4">
      <c r="A22" s="182" t="s">
        <v>93</v>
      </c>
      <c r="B22" s="183">
        <v>395</v>
      </c>
      <c r="C22" s="183">
        <v>395</v>
      </c>
      <c r="D22" s="64">
        <v>341.85</v>
      </c>
    </row>
    <row r="23" ht="17.25" customHeight="1" spans="1:4">
      <c r="A23" s="182" t="s">
        <v>94</v>
      </c>
      <c r="B23" s="183">
        <v>400</v>
      </c>
      <c r="C23" s="183">
        <v>400</v>
      </c>
      <c r="D23" s="64">
        <v>6.66</v>
      </c>
    </row>
    <row r="24" ht="17.25" customHeight="1" spans="1:4">
      <c r="A24" s="182" t="s">
        <v>95</v>
      </c>
      <c r="B24" s="183"/>
      <c r="C24" s="183"/>
      <c r="D24" s="64"/>
    </row>
    <row r="25" ht="17.25" customHeight="1" spans="1:4">
      <c r="A25" s="182" t="s">
        <v>96</v>
      </c>
      <c r="B25" s="183"/>
      <c r="C25" s="183"/>
      <c r="D25" s="64"/>
    </row>
    <row r="26" ht="17.25" customHeight="1" spans="1:4">
      <c r="A26" s="182" t="s">
        <v>97</v>
      </c>
      <c r="B26" s="183">
        <v>1100</v>
      </c>
      <c r="C26" s="183">
        <v>1100</v>
      </c>
      <c r="D26" s="64"/>
    </row>
    <row r="27" ht="17.25" customHeight="1" spans="1:4">
      <c r="A27" s="182" t="s">
        <v>98</v>
      </c>
      <c r="B27" s="183"/>
      <c r="C27" s="183"/>
      <c r="D27" s="64">
        <v>2224.22</v>
      </c>
    </row>
    <row r="28" ht="17.25" customHeight="1" spans="1:4">
      <c r="A28" s="182" t="s">
        <v>99</v>
      </c>
      <c r="B28" s="183"/>
      <c r="C28" s="183"/>
      <c r="D28" s="64"/>
    </row>
    <row r="29" ht="17.25" customHeight="1" spans="1:4">
      <c r="A29" s="182" t="s">
        <v>100</v>
      </c>
      <c r="B29" s="185"/>
      <c r="C29" s="185"/>
      <c r="D29" s="64"/>
    </row>
    <row r="30" ht="17.25" customHeight="1" spans="1:4">
      <c r="A30" s="187"/>
      <c r="B30" s="188"/>
      <c r="C30" s="188"/>
      <c r="D30" s="188"/>
    </row>
    <row r="31" ht="17.25" customHeight="1" spans="1:4">
      <c r="A31" s="189" t="s">
        <v>101</v>
      </c>
      <c r="B31" s="190">
        <f>B6+B21</f>
        <v>14532.4</v>
      </c>
      <c r="C31" s="190">
        <f t="shared" ref="C31:D31" si="0">C6+C21</f>
        <v>14532.4</v>
      </c>
      <c r="D31" s="190">
        <f t="shared" si="0"/>
        <v>14527.57</v>
      </c>
    </row>
    <row r="32" s="177" customFormat="1" ht="17.25" customHeight="1" spans="1:4">
      <c r="A32" s="191" t="s">
        <v>57</v>
      </c>
      <c r="B32" s="190">
        <f>SUM(B33:B35)</f>
        <v>1884</v>
      </c>
      <c r="C32" s="190">
        <f t="shared" ref="C32:D32" si="1">SUM(C33:C35)</f>
        <v>1884</v>
      </c>
      <c r="D32" s="190">
        <f t="shared" si="1"/>
        <v>5497.81</v>
      </c>
    </row>
    <row r="33" ht="17.25" customHeight="1" spans="1:4">
      <c r="A33" s="180" t="s">
        <v>102</v>
      </c>
      <c r="B33" s="181">
        <v>275</v>
      </c>
      <c r="C33" s="181">
        <v>275</v>
      </c>
      <c r="D33" s="181">
        <v>275</v>
      </c>
    </row>
    <row r="34" ht="17.25" customHeight="1" spans="1:4">
      <c r="A34" s="180" t="s">
        <v>103</v>
      </c>
      <c r="B34" s="181">
        <v>1609</v>
      </c>
      <c r="C34" s="181">
        <v>1609</v>
      </c>
      <c r="D34" s="192">
        <v>5222.81</v>
      </c>
    </row>
    <row r="35" ht="17.25" customHeight="1" spans="1:4">
      <c r="A35" s="193" t="s">
        <v>104</v>
      </c>
      <c r="B35" s="192"/>
      <c r="C35" s="192"/>
      <c r="D35" s="192"/>
    </row>
    <row r="36" ht="17.25" customHeight="1" spans="1:4">
      <c r="A36" s="194" t="s">
        <v>67</v>
      </c>
      <c r="B36" s="190">
        <v>0</v>
      </c>
      <c r="C36" s="190"/>
      <c r="D36" s="190"/>
    </row>
    <row r="37" ht="17.25" customHeight="1" spans="1:4">
      <c r="A37" s="195" t="s">
        <v>105</v>
      </c>
      <c r="B37" s="190"/>
      <c r="C37" s="190"/>
      <c r="D37" s="190"/>
    </row>
    <row r="38" ht="17.25" customHeight="1" spans="1:4">
      <c r="A38" s="195" t="s">
        <v>69</v>
      </c>
      <c r="B38" s="190"/>
      <c r="C38" s="190"/>
      <c r="D38" s="190"/>
    </row>
    <row r="39" ht="17.25" customHeight="1" spans="1:4">
      <c r="A39" s="196" t="s">
        <v>106</v>
      </c>
      <c r="B39" s="190"/>
      <c r="C39" s="190"/>
      <c r="D39" s="190"/>
    </row>
    <row r="40" spans="1:4">
      <c r="A40" s="189" t="s">
        <v>72</v>
      </c>
      <c r="B40" s="197">
        <f>B31+B32+B36+B37+B38+B39</f>
        <v>16416.4</v>
      </c>
      <c r="C40" s="197">
        <f t="shared" ref="C40:D40" si="2">C31+C32+C36+C37+C38+C39</f>
        <v>16416.4</v>
      </c>
      <c r="D40" s="197">
        <f t="shared" si="2"/>
        <v>20025.38</v>
      </c>
    </row>
  </sheetData>
  <mergeCells count="3">
    <mergeCell ref="A1:D1"/>
    <mergeCell ref="A4:D4"/>
    <mergeCell ref="A2:D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5"/>
  <sheetViews>
    <sheetView topLeftCell="D1" workbookViewId="0">
      <selection activeCell="P37" sqref="P37"/>
    </sheetView>
  </sheetViews>
  <sheetFormatPr defaultColWidth="9" defaultRowHeight="13.5" outlineLevelCol="7"/>
  <cols>
    <col min="1" max="3" width="9" style="21" hidden="1" customWidth="1"/>
    <col min="4" max="4" width="21.25" style="21" customWidth="1"/>
    <col min="5" max="5" width="44.125" style="21" customWidth="1"/>
    <col min="6" max="6" width="22.875" style="21" customWidth="1"/>
    <col min="7" max="7" width="19.125" style="22" customWidth="1"/>
    <col min="8" max="8" width="8.25" style="21" customWidth="1"/>
    <col min="9" max="16384" width="9" style="21"/>
  </cols>
  <sheetData>
    <row r="1" customHeight="1" spans="4:4">
      <c r="D1" s="23" t="s">
        <v>1043</v>
      </c>
    </row>
    <row r="2" ht="31.5" customHeight="1" spans="1:8">
      <c r="A2" s="24" t="s">
        <v>1044</v>
      </c>
      <c r="B2" s="24"/>
      <c r="C2" s="24"/>
      <c r="D2" s="24"/>
      <c r="E2" s="24"/>
      <c r="F2" s="24"/>
      <c r="G2" s="24"/>
      <c r="H2" s="24"/>
    </row>
    <row r="3" customHeight="1" spans="4:8">
      <c r="D3" s="25"/>
      <c r="E3" s="25"/>
      <c r="F3" s="25"/>
      <c r="G3" s="25"/>
      <c r="H3" s="25"/>
    </row>
    <row r="4" ht="27" customHeight="1" spans="1:8">
      <c r="A4" s="21" t="s">
        <v>1045</v>
      </c>
      <c r="B4" s="21" t="s">
        <v>1046</v>
      </c>
      <c r="C4" s="21" t="s">
        <v>1047</v>
      </c>
      <c r="D4" s="26" t="s">
        <v>1048</v>
      </c>
      <c r="E4" s="26" t="s">
        <v>1049</v>
      </c>
      <c r="F4" s="26" t="s">
        <v>972</v>
      </c>
      <c r="G4" s="27" t="s">
        <v>1050</v>
      </c>
      <c r="H4" s="27" t="s">
        <v>1051</v>
      </c>
    </row>
    <row r="5" s="20" customFormat="1" ht="21" customHeight="1" spans="4:8">
      <c r="D5" s="28"/>
      <c r="E5" s="28"/>
      <c r="F5" s="29"/>
      <c r="G5" s="30"/>
      <c r="H5" s="31"/>
    </row>
    <row r="6" s="20" customFormat="1" ht="21" customHeight="1" spans="4:8">
      <c r="D6" s="28"/>
      <c r="E6" s="28"/>
      <c r="F6" s="29"/>
      <c r="G6" s="30"/>
      <c r="H6" s="31"/>
    </row>
    <row r="7" s="20" customFormat="1" ht="40.5" customHeight="1" spans="4:8">
      <c r="D7" s="32"/>
      <c r="E7" s="33"/>
      <c r="F7" s="34"/>
      <c r="G7" s="35"/>
      <c r="H7" s="31"/>
    </row>
    <row r="8" s="20" customFormat="1" ht="39" customHeight="1" spans="4:8">
      <c r="D8" s="32"/>
      <c r="E8" s="33"/>
      <c r="F8" s="34"/>
      <c r="G8" s="35"/>
      <c r="H8" s="31"/>
    </row>
    <row r="9" s="20" customFormat="1" ht="23.25" customHeight="1" spans="4:8">
      <c r="D9" s="31"/>
      <c r="E9" s="31"/>
      <c r="F9" s="36" t="s">
        <v>943</v>
      </c>
      <c r="G9" s="37">
        <f>SUM(G5:G8)</f>
        <v>0</v>
      </c>
      <c r="H9" s="31"/>
    </row>
    <row r="10" customHeight="1" spans="4:8">
      <c r="D10" s="38" t="s">
        <v>915</v>
      </c>
      <c r="E10" s="38"/>
      <c r="F10" s="38"/>
      <c r="G10" s="38"/>
      <c r="H10" s="38"/>
    </row>
    <row r="11" customHeight="1"/>
    <row r="12" customHeight="1"/>
    <row r="13" customHeight="1"/>
    <row r="14" customHeight="1"/>
    <row r="15" customHeight="1"/>
  </sheetData>
  <mergeCells count="3">
    <mergeCell ref="A2:H2"/>
    <mergeCell ref="D3:H3"/>
    <mergeCell ref="D10:H10"/>
  </mergeCells>
  <pageMargins left="0.708661417322835" right="0.708661417322835" top="0.748031496062992" bottom="0.511811023622047" header="0.31496062992126" footer="0.31496062992126"/>
  <pageSetup paperSize="9" scale="75" orientation="portrait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20"/>
  <sheetViews>
    <sheetView workbookViewId="0">
      <selection activeCell="A20" sqref="A20"/>
    </sheetView>
  </sheetViews>
  <sheetFormatPr defaultColWidth="9" defaultRowHeight="13.5"/>
  <cols>
    <col min="1" max="1" width="30.375" style="9" customWidth="1"/>
    <col min="2" max="9" width="12.625" style="9" customWidth="1"/>
    <col min="10" max="10" width="13.5" style="9" customWidth="1"/>
    <col min="11" max="16384" width="9" style="9"/>
  </cols>
  <sheetData>
    <row r="1" spans="1:1">
      <c r="A1" s="9" t="s">
        <v>1052</v>
      </c>
    </row>
    <row r="2" ht="25.5" spans="1:10">
      <c r="A2" s="10" t="s">
        <v>1053</v>
      </c>
      <c r="B2" s="10"/>
      <c r="C2" s="10"/>
      <c r="D2" s="10"/>
      <c r="E2" s="10"/>
      <c r="F2" s="10"/>
      <c r="G2" s="10"/>
      <c r="H2" s="10"/>
      <c r="I2" s="10"/>
      <c r="J2" s="18"/>
    </row>
    <row r="3" ht="18" customHeight="1" spans="1:10">
      <c r="A3" s="11"/>
      <c r="B3" s="11"/>
      <c r="C3" s="11"/>
      <c r="D3" s="11"/>
      <c r="E3" s="11"/>
      <c r="F3" s="11"/>
      <c r="G3" s="11"/>
      <c r="H3" s="11"/>
      <c r="I3" s="19" t="s">
        <v>2</v>
      </c>
      <c r="J3" s="19"/>
    </row>
    <row r="4" ht="39.75" customHeight="1" spans="1:9">
      <c r="A4" s="12" t="s">
        <v>1054</v>
      </c>
      <c r="B4" s="13" t="s">
        <v>943</v>
      </c>
      <c r="C4" s="13" t="s">
        <v>1055</v>
      </c>
      <c r="D4" s="13" t="s">
        <v>1056</v>
      </c>
      <c r="E4" s="13" t="s">
        <v>1057</v>
      </c>
      <c r="F4" s="13" t="s">
        <v>1058</v>
      </c>
      <c r="G4" s="13" t="s">
        <v>1059</v>
      </c>
      <c r="H4" s="13" t="s">
        <v>1060</v>
      </c>
      <c r="I4" s="13" t="s">
        <v>1061</v>
      </c>
    </row>
    <row r="5" ht="17.25" customHeight="1" spans="1:9">
      <c r="A5" s="14" t="s">
        <v>1062</v>
      </c>
      <c r="B5" s="15">
        <f t="shared" ref="B5:B19" si="0">SUM(C5:I5)</f>
        <v>0</v>
      </c>
      <c r="C5" s="15"/>
      <c r="D5" s="15"/>
      <c r="E5" s="15"/>
      <c r="F5" s="15"/>
      <c r="G5" s="15"/>
      <c r="H5" s="15"/>
      <c r="I5" s="15"/>
    </row>
    <row r="6" ht="17.25" customHeight="1" spans="1:9">
      <c r="A6" s="16" t="s">
        <v>1063</v>
      </c>
      <c r="B6" s="15">
        <f t="shared" si="0"/>
        <v>0</v>
      </c>
      <c r="C6" s="15"/>
      <c r="D6" s="15"/>
      <c r="E6" s="15"/>
      <c r="F6" s="15"/>
      <c r="G6" s="15"/>
      <c r="H6" s="15"/>
      <c r="I6" s="15"/>
    </row>
    <row r="7" ht="17.25" customHeight="1" spans="1:9">
      <c r="A7" s="16" t="s">
        <v>1064</v>
      </c>
      <c r="B7" s="15"/>
      <c r="C7" s="15"/>
      <c r="D7" s="15"/>
      <c r="E7" s="15"/>
      <c r="F7" s="15"/>
      <c r="G7" s="15"/>
      <c r="H7" s="15"/>
      <c r="I7" s="15"/>
    </row>
    <row r="8" ht="17.25" customHeight="1" spans="1:9">
      <c r="A8" s="16" t="s">
        <v>1065</v>
      </c>
      <c r="B8" s="15"/>
      <c r="C8" s="15"/>
      <c r="D8" s="15"/>
      <c r="E8" s="15"/>
      <c r="F8" s="15"/>
      <c r="G8" s="15"/>
      <c r="H8" s="15"/>
      <c r="I8" s="15"/>
    </row>
    <row r="9" ht="17.25" customHeight="1" spans="1:9">
      <c r="A9" s="16" t="s">
        <v>1066</v>
      </c>
      <c r="B9" s="15"/>
      <c r="C9" s="15"/>
      <c r="D9" s="15"/>
      <c r="E9" s="15"/>
      <c r="F9" s="15"/>
      <c r="G9" s="15"/>
      <c r="H9" s="15"/>
      <c r="I9" s="15"/>
    </row>
    <row r="10" ht="17.25" customHeight="1" spans="1:9">
      <c r="A10" s="16" t="s">
        <v>1067</v>
      </c>
      <c r="B10" s="15"/>
      <c r="C10" s="15"/>
      <c r="D10" s="15"/>
      <c r="E10" s="15"/>
      <c r="F10" s="15"/>
      <c r="G10" s="15"/>
      <c r="H10" s="15"/>
      <c r="I10" s="15"/>
    </row>
    <row r="11" ht="17.25" customHeight="1" spans="1:9">
      <c r="A11" s="16" t="s">
        <v>1068</v>
      </c>
      <c r="B11" s="15"/>
      <c r="C11" s="15"/>
      <c r="D11" s="15"/>
      <c r="E11" s="15"/>
      <c r="F11" s="15"/>
      <c r="G11" s="15"/>
      <c r="H11" s="15"/>
      <c r="I11" s="15"/>
    </row>
    <row r="12" ht="17.25" customHeight="1" spans="1:9">
      <c r="A12" s="16" t="s">
        <v>1069</v>
      </c>
      <c r="B12" s="15"/>
      <c r="C12" s="15"/>
      <c r="D12" s="15"/>
      <c r="E12" s="15"/>
      <c r="F12" s="15"/>
      <c r="G12" s="15"/>
      <c r="H12" s="15"/>
      <c r="I12" s="15"/>
    </row>
    <row r="13" ht="17.25" customHeight="1" spans="1:9">
      <c r="A13" s="14" t="s">
        <v>1070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</row>
    <row r="14" ht="17.25" customHeight="1" spans="1:9">
      <c r="A14" s="16" t="s">
        <v>1071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</row>
    <row r="15" ht="17.25" customHeight="1" spans="1:9">
      <c r="A15" s="16" t="s">
        <v>1072</v>
      </c>
      <c r="B15" s="15"/>
      <c r="C15" s="15"/>
      <c r="D15" s="15"/>
      <c r="E15" s="15"/>
      <c r="F15" s="15"/>
      <c r="G15" s="15"/>
      <c r="H15" s="15"/>
      <c r="I15" s="15"/>
    </row>
    <row r="16" ht="17.25" customHeight="1" spans="1:9">
      <c r="A16" s="16" t="s">
        <v>1073</v>
      </c>
      <c r="B16" s="15"/>
      <c r="C16" s="15"/>
      <c r="D16" s="15"/>
      <c r="E16" s="15"/>
      <c r="F16" s="15"/>
      <c r="G16" s="15"/>
      <c r="H16" s="15"/>
      <c r="I16" s="15"/>
    </row>
    <row r="17" ht="17.25" customHeight="1" spans="1:9">
      <c r="A17" s="16" t="s">
        <v>1074</v>
      </c>
      <c r="B17" s="15"/>
      <c r="C17" s="15"/>
      <c r="D17" s="15"/>
      <c r="E17" s="15"/>
      <c r="F17" s="15"/>
      <c r="G17" s="15"/>
      <c r="H17" s="15"/>
      <c r="I17" s="15"/>
    </row>
    <row r="18" ht="17.25" customHeight="1" spans="1:9">
      <c r="A18" s="14" t="s">
        <v>1075</v>
      </c>
      <c r="B18" s="15">
        <f t="shared" si="0"/>
        <v>0</v>
      </c>
      <c r="C18" s="15">
        <f t="shared" ref="C18:I18" si="1">SUM(C5)-SUM(C13)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</row>
    <row r="19" ht="17.25" customHeight="1" spans="1:9">
      <c r="A19" s="14" t="s">
        <v>1076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</row>
    <row r="20" spans="1:1">
      <c r="A20" s="17" t="s">
        <v>915</v>
      </c>
    </row>
  </sheetData>
  <mergeCells count="1">
    <mergeCell ref="A2:I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B10"/>
  <sheetViews>
    <sheetView workbookViewId="0">
      <selection activeCell="F28" sqref="F28"/>
    </sheetView>
  </sheetViews>
  <sheetFormatPr defaultColWidth="9" defaultRowHeight="13.5" outlineLevelCol="1"/>
  <cols>
    <col min="1" max="1" width="80.125" style="1" customWidth="1"/>
    <col min="2" max="2" width="49.125" style="1" customWidth="1"/>
    <col min="3" max="16384" width="9" style="1"/>
  </cols>
  <sheetData>
    <row r="1" ht="18" customHeight="1" spans="1:1">
      <c r="A1" s="1" t="s">
        <v>1077</v>
      </c>
    </row>
    <row r="2" ht="61.5" customHeight="1" spans="1:2">
      <c r="A2" s="2" t="s">
        <v>1078</v>
      </c>
      <c r="B2" s="2"/>
    </row>
    <row r="3" ht="17.25" customHeight="1" spans="2:2">
      <c r="B3" s="3" t="s">
        <v>2</v>
      </c>
    </row>
    <row r="4" ht="20.1" customHeight="1" spans="1:2">
      <c r="A4" s="4" t="s">
        <v>109</v>
      </c>
      <c r="B4" s="4" t="s">
        <v>6</v>
      </c>
    </row>
    <row r="5" ht="20.1" customHeight="1" spans="1:2">
      <c r="A5" s="5" t="s">
        <v>1079</v>
      </c>
      <c r="B5" s="6">
        <f>B6+B7+B10</f>
        <v>57.72</v>
      </c>
    </row>
    <row r="6" ht="20.1" customHeight="1" spans="1:2">
      <c r="A6" s="7" t="s">
        <v>1080</v>
      </c>
      <c r="B6" s="8">
        <v>0</v>
      </c>
    </row>
    <row r="7" ht="20.1" customHeight="1" spans="1:2">
      <c r="A7" s="7" t="s">
        <v>1081</v>
      </c>
      <c r="B7" s="8">
        <v>8</v>
      </c>
    </row>
    <row r="8" ht="20.1" customHeight="1" spans="1:2">
      <c r="A8" s="7" t="s">
        <v>1082</v>
      </c>
      <c r="B8" s="8">
        <v>8</v>
      </c>
    </row>
    <row r="9" ht="20.1" customHeight="1" spans="1:2">
      <c r="A9" s="7" t="s">
        <v>1083</v>
      </c>
      <c r="B9" s="8"/>
    </row>
    <row r="10" ht="20.1" customHeight="1" spans="1:2">
      <c r="A10" s="7" t="s">
        <v>1084</v>
      </c>
      <c r="B10" s="8">
        <v>49.72</v>
      </c>
    </row>
  </sheetData>
  <mergeCells count="1">
    <mergeCell ref="A2:B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B75"/>
  <sheetViews>
    <sheetView workbookViewId="0">
      <selection activeCell="B51" sqref="B51"/>
    </sheetView>
  </sheetViews>
  <sheetFormatPr defaultColWidth="9" defaultRowHeight="13.5" outlineLevelCol="1"/>
  <cols>
    <col min="1" max="1" width="50.125" style="17" customWidth="1"/>
    <col min="2" max="2" width="32.5" style="17" customWidth="1"/>
    <col min="3" max="16384" width="9" style="17"/>
  </cols>
  <sheetData>
    <row r="1" customHeight="1" spans="1:2">
      <c r="A1" s="57" t="s">
        <v>107</v>
      </c>
      <c r="B1" s="57"/>
    </row>
    <row r="2" ht="39" customHeight="1" spans="1:2">
      <c r="A2" s="41" t="s">
        <v>108</v>
      </c>
      <c r="B2" s="41"/>
    </row>
    <row r="3" ht="22.5" customHeight="1" spans="1:2">
      <c r="A3" s="58" t="s">
        <v>2</v>
      </c>
      <c r="B3" s="58"/>
    </row>
    <row r="4" ht="17.25" customHeight="1" spans="1:2">
      <c r="A4" s="171" t="s">
        <v>109</v>
      </c>
      <c r="B4" s="171" t="s">
        <v>110</v>
      </c>
    </row>
    <row r="5" ht="17.25" customHeight="1" spans="1:2">
      <c r="A5" s="172" t="s">
        <v>59</v>
      </c>
      <c r="B5" s="173">
        <f>SUM(B6,B13,B54)</f>
        <v>5497.81</v>
      </c>
    </row>
    <row r="6" ht="17.25" customHeight="1" spans="1:2">
      <c r="A6" s="172" t="s">
        <v>102</v>
      </c>
      <c r="B6" s="173">
        <f>SUM(B7:B12)</f>
        <v>275</v>
      </c>
    </row>
    <row r="7" ht="17.25" customHeight="1" spans="1:2">
      <c r="A7" s="174" t="s">
        <v>111</v>
      </c>
      <c r="B7" s="64"/>
    </row>
    <row r="8" ht="17.25" customHeight="1" spans="1:2">
      <c r="A8" s="174" t="s">
        <v>112</v>
      </c>
      <c r="B8" s="64"/>
    </row>
    <row r="9" ht="17.25" customHeight="1" spans="1:2">
      <c r="A9" s="174" t="s">
        <v>113</v>
      </c>
      <c r="B9" s="64"/>
    </row>
    <row r="10" ht="17.25" customHeight="1" spans="1:2">
      <c r="A10" s="174" t="s">
        <v>114</v>
      </c>
      <c r="B10" s="64"/>
    </row>
    <row r="11" ht="17.25" customHeight="1" spans="1:2">
      <c r="A11" s="174" t="s">
        <v>115</v>
      </c>
      <c r="B11" s="64"/>
    </row>
    <row r="12" ht="17.25" customHeight="1" spans="1:2">
      <c r="A12" s="174" t="s">
        <v>116</v>
      </c>
      <c r="B12" s="64">
        <v>275</v>
      </c>
    </row>
    <row r="13" ht="17.25" customHeight="1" spans="1:2">
      <c r="A13" s="172" t="s">
        <v>103</v>
      </c>
      <c r="B13" s="173">
        <f>SUM(B14:B53)</f>
        <v>5222.81</v>
      </c>
    </row>
    <row r="14" ht="17.25" customHeight="1" spans="1:2">
      <c r="A14" s="174" t="s">
        <v>117</v>
      </c>
      <c r="B14" s="64">
        <v>264</v>
      </c>
    </row>
    <row r="15" ht="17.25" customHeight="1" spans="1:2">
      <c r="A15" s="174" t="s">
        <v>118</v>
      </c>
      <c r="B15" s="64"/>
    </row>
    <row r="16" ht="17.25" customHeight="1" spans="1:2">
      <c r="A16" s="174" t="s">
        <v>119</v>
      </c>
      <c r="B16" s="64"/>
    </row>
    <row r="17" ht="17.25" customHeight="1" spans="1:2">
      <c r="A17" s="174" t="s">
        <v>120</v>
      </c>
      <c r="B17" s="64"/>
    </row>
    <row r="18" ht="17.25" customHeight="1" spans="1:2">
      <c r="A18" s="174" t="s">
        <v>121</v>
      </c>
      <c r="B18" s="64"/>
    </row>
    <row r="19" ht="17.25" customHeight="1" spans="1:2">
      <c r="A19" s="174" t="s">
        <v>122</v>
      </c>
      <c r="B19" s="64"/>
    </row>
    <row r="20" ht="17.25" customHeight="1" spans="1:2">
      <c r="A20" s="174" t="s">
        <v>123</v>
      </c>
      <c r="B20" s="175"/>
    </row>
    <row r="21" ht="17.25" customHeight="1" spans="1:2">
      <c r="A21" s="174" t="s">
        <v>124</v>
      </c>
      <c r="B21" s="175"/>
    </row>
    <row r="22" ht="17.25" customHeight="1" spans="1:2">
      <c r="A22" s="174" t="s">
        <v>125</v>
      </c>
      <c r="B22" s="175"/>
    </row>
    <row r="23" ht="17.25" customHeight="1" spans="1:2">
      <c r="A23" s="174" t="s">
        <v>126</v>
      </c>
      <c r="B23" s="175"/>
    </row>
    <row r="24" ht="17.25" customHeight="1" spans="1:2">
      <c r="A24" s="174" t="s">
        <v>127</v>
      </c>
      <c r="B24" s="175"/>
    </row>
    <row r="25" ht="17.25" customHeight="1" spans="1:2">
      <c r="A25" s="174" t="s">
        <v>128</v>
      </c>
      <c r="B25" s="175"/>
    </row>
    <row r="26" ht="17.25" customHeight="1" spans="1:2">
      <c r="A26" s="174" t="s">
        <v>129</v>
      </c>
      <c r="B26" s="175"/>
    </row>
    <row r="27" ht="17.25" customHeight="1" spans="1:2">
      <c r="A27" s="174" t="s">
        <v>130</v>
      </c>
      <c r="B27" s="175"/>
    </row>
    <row r="28" ht="17.25" customHeight="1" spans="1:2">
      <c r="A28" s="174" t="s">
        <v>131</v>
      </c>
      <c r="B28" s="64"/>
    </row>
    <row r="29" ht="17.25" customHeight="1" spans="1:2">
      <c r="A29" s="174" t="s">
        <v>132</v>
      </c>
      <c r="B29" s="175"/>
    </row>
    <row r="30" ht="17.25" customHeight="1" spans="1:2">
      <c r="A30" s="174" t="s">
        <v>133</v>
      </c>
      <c r="B30" s="175"/>
    </row>
    <row r="31" ht="17.25" customHeight="1" spans="1:2">
      <c r="A31" s="174" t="s">
        <v>134</v>
      </c>
      <c r="B31" s="175"/>
    </row>
    <row r="32" ht="17.25" customHeight="1" spans="1:2">
      <c r="A32" s="174" t="s">
        <v>135</v>
      </c>
      <c r="B32" s="175"/>
    </row>
    <row r="33" ht="17.25" customHeight="1" spans="1:2">
      <c r="A33" s="174" t="s">
        <v>136</v>
      </c>
      <c r="B33" s="175"/>
    </row>
    <row r="34" ht="17.25" customHeight="1" spans="1:2">
      <c r="A34" s="174" t="s">
        <v>137</v>
      </c>
      <c r="B34" s="175"/>
    </row>
    <row r="35" ht="17.25" customHeight="1" spans="1:2">
      <c r="A35" s="174" t="s">
        <v>138</v>
      </c>
      <c r="B35" s="175"/>
    </row>
    <row r="36" ht="17.25" customHeight="1" spans="1:2">
      <c r="A36" s="174" t="s">
        <v>139</v>
      </c>
      <c r="B36" s="64"/>
    </row>
    <row r="37" ht="17.25" customHeight="1" spans="1:2">
      <c r="A37" s="174" t="s">
        <v>140</v>
      </c>
      <c r="B37" s="64"/>
    </row>
    <row r="38" ht="17.25" customHeight="1" spans="1:2">
      <c r="A38" s="174" t="s">
        <v>141</v>
      </c>
      <c r="B38" s="175"/>
    </row>
    <row r="39" ht="17.25" customHeight="1" spans="1:2">
      <c r="A39" s="174" t="s">
        <v>142</v>
      </c>
      <c r="B39" s="64"/>
    </row>
    <row r="40" ht="17.25" customHeight="1" spans="1:2">
      <c r="A40" s="174" t="s">
        <v>143</v>
      </c>
      <c r="B40" s="64"/>
    </row>
    <row r="41" ht="17.25" customHeight="1" spans="1:2">
      <c r="A41" s="174" t="s">
        <v>144</v>
      </c>
      <c r="B41" s="64"/>
    </row>
    <row r="42" ht="17.25" customHeight="1" spans="1:2">
      <c r="A42" s="174" t="s">
        <v>145</v>
      </c>
      <c r="B42" s="64"/>
    </row>
    <row r="43" ht="17.25" customHeight="1" spans="1:2">
      <c r="A43" s="174" t="s">
        <v>146</v>
      </c>
      <c r="B43" s="175"/>
    </row>
    <row r="44" ht="17.25" customHeight="1" spans="1:2">
      <c r="A44" s="174" t="s">
        <v>147</v>
      </c>
      <c r="B44" s="64"/>
    </row>
    <row r="45" ht="17.25" customHeight="1" spans="1:2">
      <c r="A45" s="174" t="s">
        <v>148</v>
      </c>
      <c r="B45" s="64"/>
    </row>
    <row r="46" ht="17.25" customHeight="1" spans="1:2">
      <c r="A46" s="174" t="s">
        <v>149</v>
      </c>
      <c r="B46" s="175"/>
    </row>
    <row r="47" ht="17.25" customHeight="1" spans="1:2">
      <c r="A47" s="174" t="s">
        <v>150</v>
      </c>
      <c r="B47" s="175"/>
    </row>
    <row r="48" ht="17.25" customHeight="1" spans="1:2">
      <c r="A48" s="174" t="s">
        <v>151</v>
      </c>
      <c r="B48" s="175"/>
    </row>
    <row r="49" ht="17.25" customHeight="1" spans="1:2">
      <c r="A49" s="174" t="s">
        <v>152</v>
      </c>
      <c r="B49" s="175"/>
    </row>
    <row r="50" ht="17.25" customHeight="1" spans="1:2">
      <c r="A50" s="174" t="s">
        <v>153</v>
      </c>
      <c r="B50" s="64"/>
    </row>
    <row r="51" ht="17.25" customHeight="1" spans="1:2">
      <c r="A51" s="174" t="s">
        <v>154</v>
      </c>
      <c r="B51" s="175"/>
    </row>
    <row r="52" ht="17.25" customHeight="1" spans="1:2">
      <c r="A52" s="174" t="s">
        <v>155</v>
      </c>
      <c r="B52" s="175"/>
    </row>
    <row r="53" ht="17.25" customHeight="1" spans="1:2">
      <c r="A53" s="174" t="s">
        <v>156</v>
      </c>
      <c r="B53" s="64">
        <v>4958.81</v>
      </c>
    </row>
    <row r="54" ht="17.25" customHeight="1" spans="1:2">
      <c r="A54" s="172" t="s">
        <v>104</v>
      </c>
      <c r="B54" s="173">
        <f>SUM(B55:B75)</f>
        <v>0</v>
      </c>
    </row>
    <row r="55" ht="17.25" customHeight="1" spans="1:2">
      <c r="A55" s="174" t="s">
        <v>157</v>
      </c>
      <c r="B55" s="64"/>
    </row>
    <row r="56" ht="17.25" customHeight="1" spans="1:2">
      <c r="A56" s="174" t="s">
        <v>158</v>
      </c>
      <c r="B56" s="175"/>
    </row>
    <row r="57" ht="17.25" customHeight="1" spans="1:2">
      <c r="A57" s="174" t="s">
        <v>159</v>
      </c>
      <c r="B57" s="175"/>
    </row>
    <row r="58" ht="17.25" customHeight="1" spans="1:2">
      <c r="A58" s="174" t="s">
        <v>160</v>
      </c>
      <c r="B58" s="64"/>
    </row>
    <row r="59" ht="17.25" customHeight="1" spans="1:2">
      <c r="A59" s="174" t="s">
        <v>161</v>
      </c>
      <c r="B59" s="64"/>
    </row>
    <row r="60" ht="17.25" customHeight="1" spans="1:2">
      <c r="A60" s="174" t="s">
        <v>162</v>
      </c>
      <c r="B60" s="64"/>
    </row>
    <row r="61" ht="17.25" customHeight="1" spans="1:2">
      <c r="A61" s="174" t="s">
        <v>163</v>
      </c>
      <c r="B61" s="64"/>
    </row>
    <row r="62" ht="17.25" customHeight="1" spans="1:2">
      <c r="A62" s="174" t="s">
        <v>164</v>
      </c>
      <c r="B62" s="64"/>
    </row>
    <row r="63" ht="17.25" customHeight="1" spans="1:2">
      <c r="A63" s="174" t="s">
        <v>165</v>
      </c>
      <c r="B63" s="64"/>
    </row>
    <row r="64" ht="17.25" customHeight="1" spans="1:2">
      <c r="A64" s="174" t="s">
        <v>166</v>
      </c>
      <c r="B64" s="64"/>
    </row>
    <row r="65" ht="17.25" customHeight="1" spans="1:2">
      <c r="A65" s="174" t="s">
        <v>167</v>
      </c>
      <c r="B65" s="64"/>
    </row>
    <row r="66" ht="17.25" customHeight="1" spans="1:2">
      <c r="A66" s="174" t="s">
        <v>168</v>
      </c>
      <c r="B66" s="64"/>
    </row>
    <row r="67" ht="17.25" customHeight="1" spans="1:2">
      <c r="A67" s="174" t="s">
        <v>169</v>
      </c>
      <c r="B67" s="64"/>
    </row>
    <row r="68" ht="17.25" customHeight="1" spans="1:2">
      <c r="A68" s="174" t="s">
        <v>170</v>
      </c>
      <c r="B68" s="64"/>
    </row>
    <row r="69" ht="17.25" customHeight="1" spans="1:2">
      <c r="A69" s="174" t="s">
        <v>171</v>
      </c>
      <c r="B69" s="64"/>
    </row>
    <row r="70" ht="17.25" customHeight="1" spans="1:2">
      <c r="A70" s="174" t="s">
        <v>172</v>
      </c>
      <c r="B70" s="64"/>
    </row>
    <row r="71" ht="17.25" customHeight="1" spans="1:2">
      <c r="A71" s="174" t="s">
        <v>173</v>
      </c>
      <c r="B71" s="64"/>
    </row>
    <row r="72" ht="17.25" customHeight="1" spans="1:2">
      <c r="A72" s="174" t="s">
        <v>174</v>
      </c>
      <c r="B72" s="64"/>
    </row>
    <row r="73" ht="17.25" customHeight="1" spans="1:2">
      <c r="A73" s="174" t="s">
        <v>175</v>
      </c>
      <c r="B73" s="64"/>
    </row>
    <row r="74" ht="17.25" customHeight="1" spans="1:2">
      <c r="A74" s="176" t="s">
        <v>176</v>
      </c>
      <c r="B74" s="64"/>
    </row>
    <row r="75" ht="17.25" customHeight="1" spans="1:2">
      <c r="A75" s="174" t="s">
        <v>177</v>
      </c>
      <c r="B75" s="175"/>
    </row>
  </sheetData>
  <mergeCells count="3">
    <mergeCell ref="A1:B1"/>
    <mergeCell ref="A2:B2"/>
    <mergeCell ref="A3:B3"/>
  </mergeCells>
  <printOptions horizontalCentered="1"/>
  <pageMargins left="0.708661417322835" right="0.708661417322835" top="0.354330708661417" bottom="0.551181102362205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G667"/>
  <sheetViews>
    <sheetView topLeftCell="A364" workbookViewId="0">
      <selection activeCell="E406" sqref="E406"/>
    </sheetView>
  </sheetViews>
  <sheetFormatPr defaultColWidth="9" defaultRowHeight="13.5" outlineLevelCol="6"/>
  <cols>
    <col min="1" max="1" width="12.875" style="73" customWidth="1"/>
    <col min="2" max="2" width="29.25" style="73" customWidth="1"/>
    <col min="3" max="3" width="14.375" style="73" customWidth="1"/>
    <col min="4" max="4" width="15.25" style="73" customWidth="1"/>
    <col min="5" max="5" width="14.875" style="73" customWidth="1"/>
    <col min="6" max="16384" width="9" style="73"/>
  </cols>
  <sheetData>
    <row r="1" customHeight="1" spans="1:5">
      <c r="A1" s="74" t="s">
        <v>178</v>
      </c>
      <c r="B1" s="74"/>
      <c r="C1" s="74"/>
      <c r="D1" s="74"/>
      <c r="E1" s="74"/>
    </row>
    <row r="2" customHeight="1" spans="1:5">
      <c r="A2" s="75" t="s">
        <v>179</v>
      </c>
      <c r="B2" s="75"/>
      <c r="C2" s="75"/>
      <c r="D2" s="75"/>
      <c r="E2" s="75"/>
    </row>
    <row r="3" ht="9" customHeight="1" spans="1:5">
      <c r="A3" s="75"/>
      <c r="B3" s="75"/>
      <c r="C3" s="75"/>
      <c r="D3" s="75"/>
      <c r="E3" s="75"/>
    </row>
    <row r="4" customHeight="1" spans="1:5">
      <c r="A4" s="75"/>
      <c r="B4" s="75"/>
      <c r="C4" s="75"/>
      <c r="D4" s="75"/>
      <c r="E4" s="75"/>
    </row>
    <row r="5" ht="21" customHeight="1" spans="2:5">
      <c r="B5" s="128" t="s">
        <v>2</v>
      </c>
      <c r="C5" s="128"/>
      <c r="D5" s="128"/>
      <c r="E5" s="128"/>
    </row>
    <row r="6" ht="34.5" customHeight="1" spans="1:5">
      <c r="A6" s="129" t="s">
        <v>180</v>
      </c>
      <c r="B6" s="129" t="s">
        <v>181</v>
      </c>
      <c r="C6" s="130" t="s">
        <v>4</v>
      </c>
      <c r="D6" s="130" t="s">
        <v>182</v>
      </c>
      <c r="E6" s="130" t="s">
        <v>6</v>
      </c>
    </row>
    <row r="7" ht="34.5" customHeight="1" spans="1:5">
      <c r="A7" s="131" t="s">
        <v>183</v>
      </c>
      <c r="B7" s="132"/>
      <c r="C7" s="133">
        <f>C8+C149+C157+C197+C232+C240+C277+C374+C427+C457+C475+C543+C562+C571+C580+C583+C597+C609+C620+C645+C646+C650+C653</f>
        <v>13842.49</v>
      </c>
      <c r="D7" s="133">
        <f>D8+D149+D157+D197+D232+D240+D277+D374+D427+D457+D475+D543+D562+D571+D580+D583+D597+D609+D620+D645+D646+D650+D653</f>
        <v>13842.45</v>
      </c>
      <c r="E7" s="133">
        <v>16098</v>
      </c>
    </row>
    <row r="8" ht="34.5" customHeight="1" spans="1:5">
      <c r="A8" s="134">
        <v>201</v>
      </c>
      <c r="B8" s="134" t="s">
        <v>184</v>
      </c>
      <c r="C8" s="133">
        <f>C9+C19+C27+C36+C45+C53+C62+C64+C70+C72+C75+C81+C87+C90+C96+C100+C106+C112+C118+C122+C128+C135+C147</f>
        <v>2802.34</v>
      </c>
      <c r="D8" s="133">
        <f>D9+D19+D27+D36+D45+D53+D62+D64+D70+D72+D75+D81+D87+D90+D96+D100+D106+D112+D118+D122+D128+D135+D147</f>
        <v>2802.3</v>
      </c>
      <c r="E8" s="133">
        <f>E9+E19+E27+E36+E45+E53+E62+E64+E70+E72+E75+E81+E87+E90+E96+E100+E106+E112+E118+E122+E128+E135+E147</f>
        <v>619.96</v>
      </c>
    </row>
    <row r="9" ht="34.5" customHeight="1" spans="1:5">
      <c r="A9" s="134">
        <v>20101</v>
      </c>
      <c r="B9" s="134" t="s">
        <v>185</v>
      </c>
      <c r="C9" s="135">
        <f>SUM(C10:C18)</f>
        <v>39.6</v>
      </c>
      <c r="D9" s="135">
        <f>SUM(D10:D18)</f>
        <v>39.6</v>
      </c>
      <c r="E9" s="136">
        <f>SUM(E10:E18)</f>
        <v>31.06</v>
      </c>
    </row>
    <row r="10" ht="34.5" customHeight="1" spans="1:5">
      <c r="A10" s="137">
        <v>2010101</v>
      </c>
      <c r="B10" s="138" t="s">
        <v>186</v>
      </c>
      <c r="C10" s="139"/>
      <c r="D10" s="140"/>
      <c r="E10" s="86"/>
    </row>
    <row r="11" ht="34.5" customHeight="1" spans="1:5">
      <c r="A11" s="137">
        <v>2010102</v>
      </c>
      <c r="B11" s="138" t="s">
        <v>187</v>
      </c>
      <c r="C11" s="141"/>
      <c r="D11" s="142"/>
      <c r="E11" s="86"/>
    </row>
    <row r="12" ht="34.5" customHeight="1" spans="1:5">
      <c r="A12" s="137">
        <v>2010103</v>
      </c>
      <c r="B12" s="138" t="s">
        <v>188</v>
      </c>
      <c r="C12" s="139"/>
      <c r="D12" s="140"/>
      <c r="E12" s="86"/>
    </row>
    <row r="13" ht="34.5" customHeight="1" spans="1:5">
      <c r="A13" s="137">
        <v>2010104</v>
      </c>
      <c r="B13" s="138" t="s">
        <v>189</v>
      </c>
      <c r="C13" s="139">
        <v>1.5</v>
      </c>
      <c r="D13" s="139">
        <v>1.5</v>
      </c>
      <c r="E13" s="86">
        <v>1.36</v>
      </c>
    </row>
    <row r="14" ht="34.5" customHeight="1" spans="1:5">
      <c r="A14" s="137">
        <v>2010105</v>
      </c>
      <c r="B14" s="138" t="s">
        <v>190</v>
      </c>
      <c r="C14" s="139"/>
      <c r="D14" s="140"/>
      <c r="E14" s="86"/>
    </row>
    <row r="15" ht="34.5" customHeight="1" spans="1:5">
      <c r="A15" s="137">
        <v>2010107</v>
      </c>
      <c r="B15" s="138" t="s">
        <v>191</v>
      </c>
      <c r="C15" s="139">
        <v>13.6</v>
      </c>
      <c r="D15" s="139">
        <v>13.6</v>
      </c>
      <c r="E15" s="86">
        <v>13.6</v>
      </c>
    </row>
    <row r="16" ht="34.5" customHeight="1" spans="1:5">
      <c r="A16" s="137">
        <v>2010108</v>
      </c>
      <c r="B16" s="138" t="s">
        <v>192</v>
      </c>
      <c r="C16" s="139"/>
      <c r="D16" s="140"/>
      <c r="E16" s="86"/>
    </row>
    <row r="17" ht="34.5" customHeight="1" spans="1:5">
      <c r="A17" s="137">
        <v>2010109</v>
      </c>
      <c r="B17" s="138" t="s">
        <v>193</v>
      </c>
      <c r="C17" s="139"/>
      <c r="D17" s="140"/>
      <c r="E17" s="86"/>
    </row>
    <row r="18" ht="34.5" customHeight="1" spans="1:5">
      <c r="A18" s="137">
        <v>2010199</v>
      </c>
      <c r="B18" s="138" t="s">
        <v>194</v>
      </c>
      <c r="C18" s="139">
        <v>24.5</v>
      </c>
      <c r="D18" s="139">
        <v>24.5</v>
      </c>
      <c r="E18" s="86">
        <v>16.1</v>
      </c>
    </row>
    <row r="19" ht="34.5" customHeight="1" spans="1:5">
      <c r="A19" s="134">
        <v>20102</v>
      </c>
      <c r="B19" s="134" t="s">
        <v>195</v>
      </c>
      <c r="C19" s="135">
        <f>SUM(C20:C26)</f>
        <v>5</v>
      </c>
      <c r="D19" s="136">
        <f>SUM(D20:D26)</f>
        <v>5</v>
      </c>
      <c r="E19" s="136">
        <f>SUM(E20:E26)</f>
        <v>0</v>
      </c>
    </row>
    <row r="20" ht="34.5" customHeight="1" spans="1:5">
      <c r="A20" s="137">
        <v>2010201</v>
      </c>
      <c r="B20" s="138" t="s">
        <v>186</v>
      </c>
      <c r="C20" s="139"/>
      <c r="D20" s="140"/>
      <c r="E20" s="86"/>
    </row>
    <row r="21" ht="34.5" customHeight="1" spans="1:5">
      <c r="A21" s="137">
        <v>2010202</v>
      </c>
      <c r="B21" s="138" t="s">
        <v>187</v>
      </c>
      <c r="C21" s="141"/>
      <c r="D21" s="142"/>
      <c r="E21" s="86"/>
    </row>
    <row r="22" ht="34.5" customHeight="1" spans="1:5">
      <c r="A22" s="137">
        <v>2010203</v>
      </c>
      <c r="B22" s="138" t="s">
        <v>188</v>
      </c>
      <c r="C22" s="139"/>
      <c r="D22" s="140"/>
      <c r="E22" s="86"/>
    </row>
    <row r="23" ht="34.5" customHeight="1" spans="1:5">
      <c r="A23" s="137">
        <v>2010204</v>
      </c>
      <c r="B23" s="138" t="s">
        <v>196</v>
      </c>
      <c r="C23" s="139"/>
      <c r="D23" s="140"/>
      <c r="E23" s="86"/>
    </row>
    <row r="24" ht="34.5" customHeight="1" spans="1:5">
      <c r="A24" s="137">
        <v>2010205</v>
      </c>
      <c r="B24" s="138" t="s">
        <v>197</v>
      </c>
      <c r="C24" s="139"/>
      <c r="D24" s="140"/>
      <c r="E24" s="86"/>
    </row>
    <row r="25" ht="34.5" customHeight="1" spans="1:5">
      <c r="A25" s="137">
        <v>2010206</v>
      </c>
      <c r="B25" s="138" t="s">
        <v>198</v>
      </c>
      <c r="C25" s="139"/>
      <c r="D25" s="140"/>
      <c r="E25" s="86"/>
    </row>
    <row r="26" ht="34.5" customHeight="1" spans="1:5">
      <c r="A26" s="137">
        <v>2010299</v>
      </c>
      <c r="B26" s="138" t="s">
        <v>199</v>
      </c>
      <c r="C26" s="139">
        <v>5</v>
      </c>
      <c r="D26" s="140">
        <v>5</v>
      </c>
      <c r="E26" s="143"/>
    </row>
    <row r="27" ht="34.5" customHeight="1" spans="1:5">
      <c r="A27" s="134">
        <v>20103</v>
      </c>
      <c r="B27" s="134" t="s">
        <v>200</v>
      </c>
      <c r="C27" s="135">
        <f>SUM(C28:C35)</f>
        <v>1792.4</v>
      </c>
      <c r="D27" s="136">
        <f>SUM(D28:D35)</f>
        <v>1792.4</v>
      </c>
      <c r="E27" s="136">
        <f>SUM(E28:E35)</f>
        <v>484.3</v>
      </c>
    </row>
    <row r="28" ht="34.5" customHeight="1" spans="1:5">
      <c r="A28" s="137">
        <v>2010301</v>
      </c>
      <c r="B28" s="138" t="s">
        <v>186</v>
      </c>
      <c r="C28" s="139">
        <v>1182.5</v>
      </c>
      <c r="D28" s="139">
        <v>1182.5</v>
      </c>
      <c r="E28" s="86"/>
    </row>
    <row r="29" ht="34.5" customHeight="1" spans="1:5">
      <c r="A29" s="137">
        <v>2010302</v>
      </c>
      <c r="B29" s="138" t="s">
        <v>187</v>
      </c>
      <c r="C29" s="139">
        <v>30.5</v>
      </c>
      <c r="D29" s="139">
        <v>30.5</v>
      </c>
      <c r="E29" s="86">
        <v>32</v>
      </c>
    </row>
    <row r="30" ht="34.5" customHeight="1" spans="1:5">
      <c r="A30" s="137">
        <v>2010303</v>
      </c>
      <c r="B30" s="138" t="s">
        <v>188</v>
      </c>
      <c r="C30" s="139"/>
      <c r="D30" s="139"/>
      <c r="E30" s="86"/>
    </row>
    <row r="31" ht="34.5" customHeight="1" spans="1:5">
      <c r="A31" s="137">
        <v>2010305</v>
      </c>
      <c r="B31" s="138" t="s">
        <v>201</v>
      </c>
      <c r="C31" s="139"/>
      <c r="D31" s="139"/>
      <c r="E31" s="86"/>
    </row>
    <row r="32" ht="34.5" customHeight="1" spans="1:5">
      <c r="A32" s="137">
        <v>2010306</v>
      </c>
      <c r="B32" s="138" t="s">
        <v>202</v>
      </c>
      <c r="C32" s="139"/>
      <c r="D32" s="139"/>
      <c r="E32" s="86"/>
    </row>
    <row r="33" ht="34.5" customHeight="1" spans="1:5">
      <c r="A33" s="137">
        <v>2010308</v>
      </c>
      <c r="B33" s="138" t="s">
        <v>203</v>
      </c>
      <c r="C33" s="139"/>
      <c r="D33" s="139"/>
      <c r="E33" s="86"/>
    </row>
    <row r="34" ht="34.5" customHeight="1" spans="1:5">
      <c r="A34" s="137">
        <v>2010350</v>
      </c>
      <c r="B34" s="138" t="s">
        <v>204</v>
      </c>
      <c r="C34" s="139">
        <v>44.4</v>
      </c>
      <c r="D34" s="139">
        <v>44.4</v>
      </c>
      <c r="E34" s="86">
        <v>45.8</v>
      </c>
    </row>
    <row r="35" ht="34.5" customHeight="1" spans="1:5">
      <c r="A35" s="137">
        <v>2010399</v>
      </c>
      <c r="B35" s="138" t="s">
        <v>205</v>
      </c>
      <c r="C35" s="139">
        <v>535</v>
      </c>
      <c r="D35" s="139">
        <v>535</v>
      </c>
      <c r="E35" s="86">
        <v>406.5</v>
      </c>
    </row>
    <row r="36" ht="34.5" customHeight="1" spans="1:5">
      <c r="A36" s="134">
        <v>20104</v>
      </c>
      <c r="B36" s="134" t="s">
        <v>206</v>
      </c>
      <c r="C36" s="135">
        <f>SUM(C37:C44)</f>
        <v>0</v>
      </c>
      <c r="D36" s="136">
        <f>SUM(D37:D44)</f>
        <v>0</v>
      </c>
      <c r="E36" s="136">
        <f>SUM(E37:E44)</f>
        <v>0</v>
      </c>
    </row>
    <row r="37" ht="34.5" customHeight="1" spans="1:5">
      <c r="A37" s="137">
        <v>2010401</v>
      </c>
      <c r="B37" s="138" t="s">
        <v>186</v>
      </c>
      <c r="C37" s="139"/>
      <c r="D37" s="144"/>
      <c r="E37" s="86"/>
    </row>
    <row r="38" ht="34.5" customHeight="1" spans="1:5">
      <c r="A38" s="137">
        <v>2010402</v>
      </c>
      <c r="B38" s="138" t="s">
        <v>187</v>
      </c>
      <c r="C38" s="139"/>
      <c r="D38" s="144"/>
      <c r="E38" s="86"/>
    </row>
    <row r="39" ht="34.5" customHeight="1" spans="1:5">
      <c r="A39" s="137">
        <v>2010403</v>
      </c>
      <c r="B39" s="138" t="s">
        <v>188</v>
      </c>
      <c r="C39" s="139"/>
      <c r="D39" s="144"/>
      <c r="E39" s="86"/>
    </row>
    <row r="40" ht="34.5" customHeight="1" spans="1:5">
      <c r="A40" s="137">
        <v>2010404</v>
      </c>
      <c r="B40" s="138" t="s">
        <v>207</v>
      </c>
      <c r="C40" s="139"/>
      <c r="D40" s="144"/>
      <c r="E40" s="86"/>
    </row>
    <row r="41" ht="34.5" customHeight="1" spans="1:5">
      <c r="A41" s="137">
        <v>2010406</v>
      </c>
      <c r="B41" s="138" t="s">
        <v>208</v>
      </c>
      <c r="C41" s="139"/>
      <c r="D41" s="144"/>
      <c r="E41" s="86"/>
    </row>
    <row r="42" ht="34.5" customHeight="1" spans="1:5">
      <c r="A42" s="137">
        <v>2010408</v>
      </c>
      <c r="B42" s="138" t="s">
        <v>209</v>
      </c>
      <c r="C42" s="144"/>
      <c r="D42" s="144"/>
      <c r="E42" s="86"/>
    </row>
    <row r="43" ht="34.5" customHeight="1" spans="1:5">
      <c r="A43" s="137">
        <v>2010450</v>
      </c>
      <c r="B43" s="138" t="s">
        <v>204</v>
      </c>
      <c r="C43" s="144"/>
      <c r="D43" s="144"/>
      <c r="E43" s="86"/>
    </row>
    <row r="44" ht="34.5" customHeight="1" spans="1:5">
      <c r="A44" s="137">
        <v>2010499</v>
      </c>
      <c r="B44" s="138" t="s">
        <v>210</v>
      </c>
      <c r="C44" s="144"/>
      <c r="D44" s="144"/>
      <c r="E44" s="86"/>
    </row>
    <row r="45" ht="34.5" customHeight="1" spans="1:5">
      <c r="A45" s="134">
        <v>20105</v>
      </c>
      <c r="B45" s="134" t="s">
        <v>211</v>
      </c>
      <c r="C45" s="135">
        <f>SUM(C46:C52)</f>
        <v>5.8</v>
      </c>
      <c r="D45" s="136">
        <f>SUM(D46:D52)</f>
        <v>5.8</v>
      </c>
      <c r="E45" s="136">
        <f>SUM(E46:E52)</f>
        <v>8.1</v>
      </c>
    </row>
    <row r="46" ht="34.5" customHeight="1" spans="1:5">
      <c r="A46" s="137">
        <v>2010501</v>
      </c>
      <c r="B46" s="138" t="s">
        <v>186</v>
      </c>
      <c r="C46" s="144"/>
      <c r="D46" s="144"/>
      <c r="E46" s="86"/>
    </row>
    <row r="47" ht="34.5" customHeight="1" spans="1:5">
      <c r="A47" s="137">
        <v>2010502</v>
      </c>
      <c r="B47" s="138" t="s">
        <v>187</v>
      </c>
      <c r="C47" s="144"/>
      <c r="D47" s="144"/>
      <c r="E47" s="86"/>
    </row>
    <row r="48" ht="34.5" customHeight="1" spans="1:5">
      <c r="A48" s="137">
        <v>2010503</v>
      </c>
      <c r="B48" s="138" t="s">
        <v>188</v>
      </c>
      <c r="C48" s="144"/>
      <c r="D48" s="144"/>
      <c r="E48" s="86"/>
    </row>
    <row r="49" ht="34.5" customHeight="1" spans="1:5">
      <c r="A49" s="137">
        <v>2010505</v>
      </c>
      <c r="B49" s="138" t="s">
        <v>212</v>
      </c>
      <c r="C49" s="144"/>
      <c r="D49" s="144"/>
      <c r="E49" s="86"/>
    </row>
    <row r="50" ht="34.5" customHeight="1" spans="1:5">
      <c r="A50" s="137">
        <v>2010506</v>
      </c>
      <c r="B50" s="138" t="s">
        <v>213</v>
      </c>
      <c r="C50" s="144"/>
      <c r="D50" s="144"/>
      <c r="E50" s="86"/>
    </row>
    <row r="51" ht="34.5" customHeight="1" spans="1:5">
      <c r="A51" s="137">
        <v>2010507</v>
      </c>
      <c r="B51" s="138" t="s">
        <v>214</v>
      </c>
      <c r="C51" s="144">
        <v>5.8</v>
      </c>
      <c r="D51" s="144">
        <v>5.8</v>
      </c>
      <c r="E51" s="86">
        <v>8.1</v>
      </c>
    </row>
    <row r="52" ht="34.5" customHeight="1" spans="1:5">
      <c r="A52" s="137">
        <v>2010599</v>
      </c>
      <c r="B52" s="138" t="s">
        <v>215</v>
      </c>
      <c r="C52" s="144"/>
      <c r="D52" s="144"/>
      <c r="E52" s="145"/>
    </row>
    <row r="53" ht="34.5" customHeight="1" spans="1:5">
      <c r="A53" s="134">
        <v>20106</v>
      </c>
      <c r="B53" s="134" t="s">
        <v>216</v>
      </c>
      <c r="C53" s="135">
        <f>SUM(C54:C61)</f>
        <v>85.5</v>
      </c>
      <c r="D53" s="136">
        <f>SUM(D54:D61)</f>
        <v>85.5</v>
      </c>
      <c r="E53" s="136">
        <f>SUM(E54:E61)</f>
        <v>80.7</v>
      </c>
    </row>
    <row r="54" ht="34.5" customHeight="1" spans="1:5">
      <c r="A54" s="137">
        <v>2010601</v>
      </c>
      <c r="B54" s="138" t="s">
        <v>186</v>
      </c>
      <c r="C54" s="144">
        <v>68.9</v>
      </c>
      <c r="D54" s="144">
        <v>68.9</v>
      </c>
      <c r="E54" s="86">
        <v>63.7</v>
      </c>
    </row>
    <row r="55" ht="34.5" customHeight="1" spans="1:5">
      <c r="A55" s="137">
        <v>2010602</v>
      </c>
      <c r="B55" s="138" t="s">
        <v>187</v>
      </c>
      <c r="C55" s="144">
        <v>2.9</v>
      </c>
      <c r="D55" s="144">
        <v>2.9</v>
      </c>
      <c r="E55" s="86">
        <v>2.8</v>
      </c>
    </row>
    <row r="56" ht="34.5" customHeight="1" spans="1:5">
      <c r="A56" s="137">
        <v>2010603</v>
      </c>
      <c r="B56" s="138" t="s">
        <v>188</v>
      </c>
      <c r="C56" s="144">
        <v>13.7</v>
      </c>
      <c r="D56" s="144">
        <v>13.7</v>
      </c>
      <c r="E56" s="86">
        <v>14.2</v>
      </c>
    </row>
    <row r="57" ht="34.5" customHeight="1" spans="1:5">
      <c r="A57" s="137">
        <v>2010605</v>
      </c>
      <c r="B57" s="138" t="s">
        <v>217</v>
      </c>
      <c r="C57" s="144"/>
      <c r="D57" s="144"/>
      <c r="E57" s="86"/>
    </row>
    <row r="58" ht="34.5" customHeight="1" spans="1:5">
      <c r="A58" s="137">
        <v>2010606</v>
      </c>
      <c r="B58" s="138" t="s">
        <v>218</v>
      </c>
      <c r="C58" s="144"/>
      <c r="D58" s="144"/>
      <c r="E58" s="86"/>
    </row>
    <row r="59" ht="34.5" customHeight="1" spans="1:5">
      <c r="A59" s="137">
        <v>2010607</v>
      </c>
      <c r="B59" s="138" t="s">
        <v>219</v>
      </c>
      <c r="C59" s="144"/>
      <c r="D59" s="144"/>
      <c r="E59" s="86"/>
    </row>
    <row r="60" ht="34.5" customHeight="1" spans="1:5">
      <c r="A60" s="137">
        <v>2010650</v>
      </c>
      <c r="B60" s="138" t="s">
        <v>204</v>
      </c>
      <c r="C60" s="144"/>
      <c r="D60" s="144"/>
      <c r="E60" s="145"/>
    </row>
    <row r="61" ht="34.5" customHeight="1" spans="1:5">
      <c r="A61" s="137">
        <v>2010699</v>
      </c>
      <c r="B61" s="138" t="s">
        <v>220</v>
      </c>
      <c r="C61" s="144"/>
      <c r="D61" s="144"/>
      <c r="E61" s="145"/>
    </row>
    <row r="62" ht="34.5" customHeight="1" spans="1:5">
      <c r="A62" s="134">
        <v>20107</v>
      </c>
      <c r="B62" s="134" t="s">
        <v>221</v>
      </c>
      <c r="C62" s="135">
        <f>SUM(C63:C63)</f>
        <v>506</v>
      </c>
      <c r="D62" s="136">
        <f>SUM(D63:D63)</f>
        <v>506</v>
      </c>
      <c r="E62" s="136">
        <f>SUM(E63:E63)</f>
        <v>0</v>
      </c>
    </row>
    <row r="63" ht="34.5" customHeight="1" spans="1:5">
      <c r="A63" s="137">
        <v>2010799</v>
      </c>
      <c r="B63" s="138" t="s">
        <v>222</v>
      </c>
      <c r="C63" s="139">
        <v>506</v>
      </c>
      <c r="D63" s="139">
        <v>506</v>
      </c>
      <c r="E63" s="145"/>
    </row>
    <row r="64" ht="34.5" customHeight="1" spans="1:5">
      <c r="A64" s="134">
        <v>20108</v>
      </c>
      <c r="B64" s="134" t="s">
        <v>223</v>
      </c>
      <c r="C64" s="135">
        <f>SUM(C65:C69)</f>
        <v>0</v>
      </c>
      <c r="D64" s="136">
        <f>SUM(D65:D69)</f>
        <v>0</v>
      </c>
      <c r="E64" s="136">
        <f>SUM(E65:E69)</f>
        <v>0</v>
      </c>
    </row>
    <row r="65" ht="34.5" customHeight="1" spans="1:5">
      <c r="A65" s="137">
        <v>2010801</v>
      </c>
      <c r="B65" s="138" t="s">
        <v>186</v>
      </c>
      <c r="C65" s="139"/>
      <c r="D65" s="139"/>
      <c r="E65" s="145"/>
    </row>
    <row r="66" ht="34.5" customHeight="1" spans="1:5">
      <c r="A66" s="137">
        <v>2010802</v>
      </c>
      <c r="B66" s="138" t="s">
        <v>187</v>
      </c>
      <c r="C66" s="139"/>
      <c r="D66" s="139"/>
      <c r="E66" s="145"/>
    </row>
    <row r="67" ht="34.5" customHeight="1" spans="1:5">
      <c r="A67" s="137">
        <v>2010804</v>
      </c>
      <c r="B67" s="138" t="s">
        <v>224</v>
      </c>
      <c r="C67" s="139"/>
      <c r="D67" s="139"/>
      <c r="E67" s="145"/>
    </row>
    <row r="68" ht="34.5" customHeight="1" spans="1:5">
      <c r="A68" s="137">
        <v>2010806</v>
      </c>
      <c r="B68" s="138" t="s">
        <v>219</v>
      </c>
      <c r="C68" s="139"/>
      <c r="D68" s="139"/>
      <c r="E68" s="145"/>
    </row>
    <row r="69" ht="34.5" customHeight="1" spans="1:5">
      <c r="A69" s="137">
        <v>2010899</v>
      </c>
      <c r="B69" s="138" t="s">
        <v>225</v>
      </c>
      <c r="C69" s="139"/>
      <c r="D69" s="139"/>
      <c r="E69" s="145"/>
    </row>
    <row r="70" ht="34.5" customHeight="1" spans="1:5">
      <c r="A70" s="134">
        <v>20109</v>
      </c>
      <c r="B70" s="134" t="s">
        <v>226</v>
      </c>
      <c r="C70" s="135">
        <f>C71</f>
        <v>0</v>
      </c>
      <c r="D70" s="136">
        <f>D71</f>
        <v>0</v>
      </c>
      <c r="E70" s="136">
        <f>E71</f>
        <v>0</v>
      </c>
    </row>
    <row r="71" ht="34.5" customHeight="1" spans="1:5">
      <c r="A71" s="137">
        <v>2010999</v>
      </c>
      <c r="B71" s="138" t="s">
        <v>227</v>
      </c>
      <c r="C71" s="139"/>
      <c r="D71" s="139"/>
      <c r="E71" s="145"/>
    </row>
    <row r="72" ht="34.5" customHeight="1" spans="1:5">
      <c r="A72" s="134">
        <v>20110</v>
      </c>
      <c r="B72" s="134" t="s">
        <v>228</v>
      </c>
      <c r="C72" s="135">
        <f>SUM(C73:C74)</f>
        <v>0</v>
      </c>
      <c r="D72" s="136">
        <f>SUM(D73:D74)</f>
        <v>0</v>
      </c>
      <c r="E72" s="136">
        <f>SUM(E73:E74)</f>
        <v>0</v>
      </c>
    </row>
    <row r="73" ht="34.5" customHeight="1" spans="1:5">
      <c r="A73" s="137">
        <v>2011002</v>
      </c>
      <c r="B73" s="138" t="s">
        <v>187</v>
      </c>
      <c r="C73" s="139"/>
      <c r="D73" s="146"/>
      <c r="E73" s="145"/>
    </row>
    <row r="74" ht="34.5" customHeight="1" spans="1:5">
      <c r="A74" s="137">
        <v>2011099</v>
      </c>
      <c r="B74" s="138" t="s">
        <v>229</v>
      </c>
      <c r="C74" s="139"/>
      <c r="D74" s="139"/>
      <c r="E74" s="145"/>
    </row>
    <row r="75" ht="34.5" customHeight="1" spans="1:5">
      <c r="A75" s="134">
        <v>20111</v>
      </c>
      <c r="B75" s="134" t="s">
        <v>230</v>
      </c>
      <c r="C75" s="135">
        <f>SUM(C76:C80)</f>
        <v>0</v>
      </c>
      <c r="D75" s="147">
        <f>SUM(D76:D80)</f>
        <v>0</v>
      </c>
      <c r="E75" s="147">
        <f>SUM(E76:E80)</f>
        <v>0</v>
      </c>
    </row>
    <row r="76" ht="34.5" customHeight="1" spans="1:5">
      <c r="A76" s="137">
        <v>2011101</v>
      </c>
      <c r="B76" s="138" t="s">
        <v>186</v>
      </c>
      <c r="C76" s="144"/>
      <c r="D76" s="144"/>
      <c r="E76" s="145"/>
    </row>
    <row r="77" ht="34.5" customHeight="1" spans="1:5">
      <c r="A77" s="137">
        <v>2011102</v>
      </c>
      <c r="B77" s="138" t="s">
        <v>187</v>
      </c>
      <c r="C77" s="144"/>
      <c r="D77" s="144"/>
      <c r="E77" s="145"/>
    </row>
    <row r="78" ht="34.5" customHeight="1" spans="1:5">
      <c r="A78" s="137">
        <v>2011104</v>
      </c>
      <c r="B78" s="138" t="s">
        <v>231</v>
      </c>
      <c r="C78" s="144"/>
      <c r="D78" s="144"/>
      <c r="E78" s="145"/>
    </row>
    <row r="79" ht="34.5" customHeight="1" spans="1:5">
      <c r="A79" s="137">
        <v>2011105</v>
      </c>
      <c r="B79" s="138" t="s">
        <v>232</v>
      </c>
      <c r="C79" s="144"/>
      <c r="D79" s="144"/>
      <c r="E79" s="145"/>
    </row>
    <row r="80" ht="34.5" customHeight="1" spans="1:5">
      <c r="A80" s="137">
        <v>2011199</v>
      </c>
      <c r="B80" s="138" t="s">
        <v>233</v>
      </c>
      <c r="C80" s="144"/>
      <c r="D80" s="144"/>
      <c r="E80" s="145"/>
    </row>
    <row r="81" ht="34.5" customHeight="1" spans="1:5">
      <c r="A81" s="134">
        <v>20113</v>
      </c>
      <c r="B81" s="134" t="s">
        <v>234</v>
      </c>
      <c r="C81" s="136">
        <f>SUM(C82:C86)</f>
        <v>5</v>
      </c>
      <c r="D81" s="136">
        <f>SUM(D82:D86)</f>
        <v>5</v>
      </c>
      <c r="E81" s="136">
        <f>SUM(E82:E86)</f>
        <v>1</v>
      </c>
    </row>
    <row r="82" ht="34.5" customHeight="1" spans="1:5">
      <c r="A82" s="137">
        <v>2011302</v>
      </c>
      <c r="B82" s="138" t="s">
        <v>187</v>
      </c>
      <c r="C82" s="146"/>
      <c r="D82" s="139"/>
      <c r="E82" s="136"/>
    </row>
    <row r="83" ht="34.5" customHeight="1" spans="1:5">
      <c r="A83" s="137">
        <v>2011307</v>
      </c>
      <c r="B83" s="138" t="s">
        <v>235</v>
      </c>
      <c r="C83" s="139"/>
      <c r="D83" s="139"/>
      <c r="E83" s="86"/>
    </row>
    <row r="84" ht="34.5" customHeight="1" spans="1:5">
      <c r="A84" s="137">
        <v>2011308</v>
      </c>
      <c r="B84" s="138" t="s">
        <v>236</v>
      </c>
      <c r="C84" s="139"/>
      <c r="D84" s="139"/>
      <c r="E84" s="86"/>
    </row>
    <row r="85" ht="34.5" customHeight="1" spans="1:5">
      <c r="A85" s="137">
        <v>2011350</v>
      </c>
      <c r="B85" s="138" t="s">
        <v>204</v>
      </c>
      <c r="C85" s="139"/>
      <c r="D85" s="139"/>
      <c r="E85" s="86"/>
    </row>
    <row r="86" ht="34.5" customHeight="1" spans="1:5">
      <c r="A86" s="137">
        <v>2011399</v>
      </c>
      <c r="B86" s="138" t="s">
        <v>237</v>
      </c>
      <c r="C86" s="139">
        <v>5</v>
      </c>
      <c r="D86" s="139">
        <v>5</v>
      </c>
      <c r="E86" s="86">
        <v>1</v>
      </c>
    </row>
    <row r="87" ht="34.5" customHeight="1" spans="1:5">
      <c r="A87" s="134">
        <v>20114</v>
      </c>
      <c r="B87" s="134" t="s">
        <v>238</v>
      </c>
      <c r="C87" s="135">
        <f>SUM(C88:C89)</f>
        <v>0</v>
      </c>
      <c r="D87" s="136">
        <f>SUM(D88:D89)</f>
        <v>0</v>
      </c>
      <c r="E87" s="136">
        <f>SUM(E88:E89)</f>
        <v>0</v>
      </c>
    </row>
    <row r="88" ht="34.5" customHeight="1" spans="1:5">
      <c r="A88" s="137">
        <v>2011409</v>
      </c>
      <c r="B88" s="138" t="s">
        <v>239</v>
      </c>
      <c r="C88" s="139"/>
      <c r="D88" s="139"/>
      <c r="E88" s="145"/>
    </row>
    <row r="89" ht="34.5" customHeight="1" spans="1:5">
      <c r="A89" s="137">
        <v>2011499</v>
      </c>
      <c r="B89" s="138" t="s">
        <v>240</v>
      </c>
      <c r="C89" s="139"/>
      <c r="D89" s="139"/>
      <c r="E89" s="145"/>
    </row>
    <row r="90" ht="34.5" customHeight="1" spans="1:5">
      <c r="A90" s="134">
        <v>20126</v>
      </c>
      <c r="B90" s="134" t="s">
        <v>241</v>
      </c>
      <c r="C90" s="135">
        <f>SUM(C91:C95)</f>
        <v>0</v>
      </c>
      <c r="D90" s="136">
        <f>SUM(D91:D95)</f>
        <v>0</v>
      </c>
      <c r="E90" s="136">
        <f>SUM(E91:E95)</f>
        <v>0</v>
      </c>
    </row>
    <row r="91" ht="34.5" customHeight="1" spans="1:5">
      <c r="A91" s="137">
        <v>2012601</v>
      </c>
      <c r="B91" s="138" t="s">
        <v>186</v>
      </c>
      <c r="C91" s="139"/>
      <c r="D91" s="139"/>
      <c r="E91" s="86"/>
    </row>
    <row r="92" ht="34.5" customHeight="1" spans="1:5">
      <c r="A92" s="137">
        <v>2012602</v>
      </c>
      <c r="B92" s="138" t="s">
        <v>187</v>
      </c>
      <c r="C92" s="139"/>
      <c r="D92" s="139"/>
      <c r="E92" s="86"/>
    </row>
    <row r="93" ht="34.5" customHeight="1" spans="1:5">
      <c r="A93" s="137">
        <v>2012603</v>
      </c>
      <c r="B93" s="138" t="s">
        <v>188</v>
      </c>
      <c r="C93" s="139"/>
      <c r="D93" s="139"/>
      <c r="E93" s="86"/>
    </row>
    <row r="94" ht="34.5" customHeight="1" spans="1:5">
      <c r="A94" s="137">
        <v>2012604</v>
      </c>
      <c r="B94" s="138" t="s">
        <v>242</v>
      </c>
      <c r="C94" s="139"/>
      <c r="D94" s="139"/>
      <c r="E94" s="86"/>
    </row>
    <row r="95" ht="34.5" customHeight="1" spans="1:5">
      <c r="A95" s="137">
        <v>2012699</v>
      </c>
      <c r="B95" s="138" t="s">
        <v>243</v>
      </c>
      <c r="C95" s="139"/>
      <c r="D95" s="139"/>
      <c r="E95" s="86"/>
    </row>
    <row r="96" ht="34.5" customHeight="1" spans="1:5">
      <c r="A96" s="134">
        <v>20128</v>
      </c>
      <c r="B96" s="134" t="s">
        <v>244</v>
      </c>
      <c r="C96" s="135">
        <f>SUM(C97:C99)</f>
        <v>0</v>
      </c>
      <c r="D96" s="136">
        <f>SUM(D97:D99)</f>
        <v>0</v>
      </c>
      <c r="E96" s="136">
        <f>SUM(E97:E99)</f>
        <v>0</v>
      </c>
    </row>
    <row r="97" ht="34.5" customHeight="1" spans="1:5">
      <c r="A97" s="137">
        <v>2012801</v>
      </c>
      <c r="B97" s="138" t="s">
        <v>186</v>
      </c>
      <c r="C97" s="139"/>
      <c r="D97" s="139"/>
      <c r="E97" s="145"/>
    </row>
    <row r="98" ht="34.5" customHeight="1" spans="1:5">
      <c r="A98" s="137">
        <v>2012802</v>
      </c>
      <c r="B98" s="138" t="s">
        <v>187</v>
      </c>
      <c r="C98" s="139"/>
      <c r="D98" s="139"/>
      <c r="E98" s="145"/>
    </row>
    <row r="99" ht="34.5" customHeight="1" spans="1:5">
      <c r="A99" s="137">
        <v>2012899</v>
      </c>
      <c r="B99" s="138" t="s">
        <v>245</v>
      </c>
      <c r="C99" s="139"/>
      <c r="D99" s="139"/>
      <c r="E99" s="145"/>
    </row>
    <row r="100" ht="34.5" customHeight="1" spans="1:5">
      <c r="A100" s="134">
        <v>20129</v>
      </c>
      <c r="B100" s="134" t="s">
        <v>246</v>
      </c>
      <c r="C100" s="135">
        <f>SUM(C101:C105)</f>
        <v>2</v>
      </c>
      <c r="D100" s="136">
        <f>SUM(D101:D105)</f>
        <v>2</v>
      </c>
      <c r="E100" s="136">
        <f>SUM(E101:E105)</f>
        <v>3.8</v>
      </c>
    </row>
    <row r="101" ht="34.5" customHeight="1" spans="1:5">
      <c r="A101" s="137">
        <v>2012901</v>
      </c>
      <c r="B101" s="138" t="s">
        <v>186</v>
      </c>
      <c r="C101" s="139"/>
      <c r="D101" s="139"/>
      <c r="E101" s="145"/>
    </row>
    <row r="102" ht="34.5" customHeight="1" spans="1:5">
      <c r="A102" s="137">
        <v>2012902</v>
      </c>
      <c r="B102" s="138" t="s">
        <v>187</v>
      </c>
      <c r="C102" s="139"/>
      <c r="D102" s="139"/>
      <c r="E102" s="145"/>
    </row>
    <row r="103" ht="34.5" customHeight="1" spans="1:5">
      <c r="A103" s="137">
        <v>2012906</v>
      </c>
      <c r="B103" s="138" t="s">
        <v>247</v>
      </c>
      <c r="C103" s="139"/>
      <c r="D103" s="139"/>
      <c r="E103" s="86"/>
    </row>
    <row r="104" ht="34.5" customHeight="1" spans="1:5">
      <c r="A104" s="137">
        <v>2012950</v>
      </c>
      <c r="B104" s="138" t="s">
        <v>204</v>
      </c>
      <c r="C104" s="139"/>
      <c r="D104" s="139"/>
      <c r="E104" s="86"/>
    </row>
    <row r="105" ht="34.5" customHeight="1" spans="1:5">
      <c r="A105" s="137">
        <v>2012999</v>
      </c>
      <c r="B105" s="138" t="s">
        <v>248</v>
      </c>
      <c r="C105" s="139">
        <v>2</v>
      </c>
      <c r="D105" s="139">
        <v>2</v>
      </c>
      <c r="E105" s="86">
        <v>3.8</v>
      </c>
    </row>
    <row r="106" ht="34.5" customHeight="1" spans="1:5">
      <c r="A106" s="134">
        <v>20131</v>
      </c>
      <c r="B106" s="134" t="s">
        <v>249</v>
      </c>
      <c r="C106" s="135">
        <f>SUM(C107:C111)</f>
        <v>0</v>
      </c>
      <c r="D106" s="136">
        <f>SUM(D107:D111)</f>
        <v>0</v>
      </c>
      <c r="E106" s="136">
        <f>SUM(E107:E111)</f>
        <v>0</v>
      </c>
    </row>
    <row r="107" ht="34.5" customHeight="1" spans="1:5">
      <c r="A107" s="137">
        <v>2013101</v>
      </c>
      <c r="B107" s="138" t="s">
        <v>186</v>
      </c>
      <c r="C107" s="139"/>
      <c r="D107" s="139"/>
      <c r="E107" s="86"/>
    </row>
    <row r="108" ht="34.5" customHeight="1" spans="1:5">
      <c r="A108" s="137">
        <v>2013102</v>
      </c>
      <c r="B108" s="138" t="s">
        <v>187</v>
      </c>
      <c r="C108" s="139"/>
      <c r="D108" s="139"/>
      <c r="E108" s="86"/>
    </row>
    <row r="109" ht="34.5" customHeight="1" spans="1:5">
      <c r="A109" s="137">
        <v>2013103</v>
      </c>
      <c r="B109" s="138" t="s">
        <v>188</v>
      </c>
      <c r="C109" s="139"/>
      <c r="D109" s="139"/>
      <c r="E109" s="86"/>
    </row>
    <row r="110" ht="34.5" customHeight="1" spans="1:5">
      <c r="A110" s="137">
        <v>2013105</v>
      </c>
      <c r="B110" s="138" t="s">
        <v>250</v>
      </c>
      <c r="C110" s="139"/>
      <c r="D110" s="139"/>
      <c r="E110" s="86"/>
    </row>
    <row r="111" ht="34.5" customHeight="1" spans="1:5">
      <c r="A111" s="137">
        <v>2013199</v>
      </c>
      <c r="B111" s="138" t="s">
        <v>251</v>
      </c>
      <c r="C111" s="139"/>
      <c r="D111" s="139"/>
      <c r="E111" s="145"/>
    </row>
    <row r="112" ht="34.5" customHeight="1" spans="1:5">
      <c r="A112" s="134">
        <v>20132</v>
      </c>
      <c r="B112" s="134" t="s">
        <v>252</v>
      </c>
      <c r="C112" s="135">
        <f>SUM(C113:C117)</f>
        <v>361.04</v>
      </c>
      <c r="D112" s="136">
        <f>SUM(D113:D117)</f>
        <v>361</v>
      </c>
      <c r="E112" s="136">
        <f>SUM(E113:E117)</f>
        <v>8.3</v>
      </c>
    </row>
    <row r="113" ht="34.5" customHeight="1" spans="1:5">
      <c r="A113" s="137">
        <v>2013201</v>
      </c>
      <c r="B113" s="138" t="s">
        <v>186</v>
      </c>
      <c r="C113" s="139"/>
      <c r="D113" s="139"/>
      <c r="E113" s="86">
        <v>3.4</v>
      </c>
    </row>
    <row r="114" ht="34.5" customHeight="1" spans="1:5">
      <c r="A114" s="137">
        <v>2013202</v>
      </c>
      <c r="B114" s="138" t="s">
        <v>187</v>
      </c>
      <c r="C114" s="139"/>
      <c r="D114" s="139"/>
      <c r="E114" s="86"/>
    </row>
    <row r="115" ht="34.5" customHeight="1" spans="1:5">
      <c r="A115" s="137">
        <v>2013204</v>
      </c>
      <c r="B115" s="138" t="s">
        <v>253</v>
      </c>
      <c r="C115" s="139"/>
      <c r="D115" s="139"/>
      <c r="E115" s="145">
        <v>0.9</v>
      </c>
    </row>
    <row r="116" ht="34.5" customHeight="1" spans="1:5">
      <c r="A116" s="137">
        <v>2013250</v>
      </c>
      <c r="B116" s="138" t="s">
        <v>204</v>
      </c>
      <c r="C116" s="139"/>
      <c r="D116" s="139"/>
      <c r="E116" s="145"/>
    </row>
    <row r="117" ht="34.5" customHeight="1" spans="1:5">
      <c r="A117" s="137">
        <v>2013299</v>
      </c>
      <c r="B117" s="138" t="s">
        <v>254</v>
      </c>
      <c r="C117" s="139">
        <v>361.04</v>
      </c>
      <c r="D117" s="139">
        <v>361</v>
      </c>
      <c r="E117" s="145">
        <v>4</v>
      </c>
    </row>
    <row r="118" ht="34.5" customHeight="1" spans="1:5">
      <c r="A118" s="134">
        <v>20133</v>
      </c>
      <c r="B118" s="134" t="s">
        <v>255</v>
      </c>
      <c r="C118" s="136">
        <f>SUM(C119:C121)</f>
        <v>0</v>
      </c>
      <c r="D118" s="136">
        <f>SUM(D119:D121)</f>
        <v>0</v>
      </c>
      <c r="E118" s="136">
        <f>SUM(E119:E121)</f>
        <v>0.4</v>
      </c>
    </row>
    <row r="119" ht="34.5" customHeight="1" spans="1:5">
      <c r="A119" s="137">
        <v>2013301</v>
      </c>
      <c r="B119" s="138" t="s">
        <v>186</v>
      </c>
      <c r="C119" s="139"/>
      <c r="D119" s="139"/>
      <c r="E119" s="145"/>
    </row>
    <row r="120" ht="34.5" customHeight="1" spans="1:5">
      <c r="A120" s="137">
        <v>2013302</v>
      </c>
      <c r="B120" s="138" t="s">
        <v>187</v>
      </c>
      <c r="C120" s="139"/>
      <c r="D120" s="139"/>
      <c r="E120" s="145"/>
    </row>
    <row r="121" ht="34.5" customHeight="1" spans="1:5">
      <c r="A121" s="137">
        <v>2013399</v>
      </c>
      <c r="B121" s="138" t="s">
        <v>256</v>
      </c>
      <c r="C121" s="139"/>
      <c r="D121" s="139"/>
      <c r="E121" s="145">
        <v>0.4</v>
      </c>
    </row>
    <row r="122" ht="34.5" customHeight="1" spans="1:5">
      <c r="A122" s="134">
        <v>20134</v>
      </c>
      <c r="B122" s="134" t="s">
        <v>257</v>
      </c>
      <c r="C122" s="135">
        <f>SUM(C123:C127)</f>
        <v>0</v>
      </c>
      <c r="D122" s="136">
        <f>SUM(D123:D127)</f>
        <v>0</v>
      </c>
      <c r="E122" s="136">
        <f>SUM(E123:E127)</f>
        <v>1</v>
      </c>
    </row>
    <row r="123" ht="34.5" customHeight="1" spans="1:5">
      <c r="A123" s="137">
        <v>2013401</v>
      </c>
      <c r="B123" s="138" t="s">
        <v>186</v>
      </c>
      <c r="C123" s="139"/>
      <c r="D123" s="139"/>
      <c r="E123" s="145"/>
    </row>
    <row r="124" ht="34.5" customHeight="1" spans="1:5">
      <c r="A124" s="137">
        <v>2013402</v>
      </c>
      <c r="B124" s="138" t="s">
        <v>187</v>
      </c>
      <c r="C124" s="139"/>
      <c r="D124" s="139"/>
      <c r="E124" s="145"/>
    </row>
    <row r="125" ht="34.5" customHeight="1" spans="1:5">
      <c r="A125" s="137">
        <v>2013404</v>
      </c>
      <c r="B125" s="138" t="s">
        <v>258</v>
      </c>
      <c r="C125" s="139"/>
      <c r="D125" s="146"/>
      <c r="E125" s="145"/>
    </row>
    <row r="126" ht="34.5" customHeight="1" spans="1:5">
      <c r="A126" s="137">
        <v>2013405</v>
      </c>
      <c r="B126" s="138" t="s">
        <v>259</v>
      </c>
      <c r="C126" s="139"/>
      <c r="D126" s="139"/>
      <c r="E126" s="145">
        <v>1</v>
      </c>
    </row>
    <row r="127" ht="34.5" customHeight="1" spans="1:5">
      <c r="A127" s="137">
        <v>2013499</v>
      </c>
      <c r="B127" s="138" t="s">
        <v>260</v>
      </c>
      <c r="C127" s="139"/>
      <c r="D127" s="139"/>
      <c r="E127" s="145"/>
    </row>
    <row r="128" ht="34.5" customHeight="1" spans="1:5">
      <c r="A128" s="134">
        <v>20137</v>
      </c>
      <c r="B128" s="134" t="s">
        <v>261</v>
      </c>
      <c r="C128" s="135">
        <f>SUM(C129:C134)</f>
        <v>0</v>
      </c>
      <c r="D128" s="136">
        <f>SUM(D129:D134)</f>
        <v>0</v>
      </c>
      <c r="E128" s="136">
        <f>SUM(E129:E134)</f>
        <v>0</v>
      </c>
    </row>
    <row r="129" ht="34.5" customHeight="1" spans="1:5">
      <c r="A129" s="137">
        <v>2013701</v>
      </c>
      <c r="B129" s="138" t="s">
        <v>186</v>
      </c>
      <c r="C129" s="139"/>
      <c r="D129" s="139"/>
      <c r="E129" s="86"/>
    </row>
    <row r="130" ht="34.5" customHeight="1" spans="1:5">
      <c r="A130" s="137">
        <v>2013702</v>
      </c>
      <c r="B130" s="138" t="s">
        <v>187</v>
      </c>
      <c r="C130" s="139"/>
      <c r="D130" s="139"/>
      <c r="E130" s="86"/>
    </row>
    <row r="131" ht="34.5" customHeight="1" spans="1:5">
      <c r="A131" s="137">
        <v>2013703</v>
      </c>
      <c r="B131" s="138" t="s">
        <v>188</v>
      </c>
      <c r="C131" s="139"/>
      <c r="D131" s="139"/>
      <c r="E131" s="86"/>
    </row>
    <row r="132" ht="34.5" customHeight="1" spans="1:5">
      <c r="A132" s="137">
        <v>2013704</v>
      </c>
      <c r="B132" s="138" t="s">
        <v>262</v>
      </c>
      <c r="C132" s="139"/>
      <c r="D132" s="146"/>
      <c r="E132" s="86"/>
    </row>
    <row r="133" ht="34.5" customHeight="1" spans="1:5">
      <c r="A133" s="137">
        <v>2013750</v>
      </c>
      <c r="B133" s="138" t="s">
        <v>204</v>
      </c>
      <c r="C133" s="139"/>
      <c r="D133" s="139"/>
      <c r="E133" s="86"/>
    </row>
    <row r="134" ht="34.5" customHeight="1" spans="1:5">
      <c r="A134" s="137">
        <v>2013799</v>
      </c>
      <c r="B134" s="138" t="s">
        <v>263</v>
      </c>
      <c r="C134" s="139"/>
      <c r="D134" s="139"/>
      <c r="E134" s="86"/>
    </row>
    <row r="135" ht="34.5" customHeight="1" spans="1:5">
      <c r="A135" s="134">
        <v>20138</v>
      </c>
      <c r="B135" s="134" t="s">
        <v>264</v>
      </c>
      <c r="C135" s="136">
        <f>SUM(C136:C146)</f>
        <v>0</v>
      </c>
      <c r="D135" s="136">
        <f>SUM(D136:D146)</f>
        <v>0</v>
      </c>
      <c r="E135" s="136">
        <f>SUM(E136:E146)</f>
        <v>0</v>
      </c>
    </row>
    <row r="136" ht="34.5" customHeight="1" spans="1:5">
      <c r="A136" s="137">
        <v>2013801</v>
      </c>
      <c r="B136" s="138" t="s">
        <v>186</v>
      </c>
      <c r="C136" s="139"/>
      <c r="D136" s="139"/>
      <c r="E136" s="86"/>
    </row>
    <row r="137" ht="34.5" customHeight="1" spans="1:5">
      <c r="A137" s="137">
        <v>2013802</v>
      </c>
      <c r="B137" s="138" t="s">
        <v>187</v>
      </c>
      <c r="C137" s="139"/>
      <c r="D137" s="139"/>
      <c r="E137" s="86"/>
    </row>
    <row r="138" ht="34.5" customHeight="1" spans="1:5">
      <c r="A138" s="137">
        <v>2013803</v>
      </c>
      <c r="B138" s="138" t="s">
        <v>188</v>
      </c>
      <c r="C138" s="139"/>
      <c r="D138" s="139"/>
      <c r="E138" s="86"/>
    </row>
    <row r="139" ht="34.5" customHeight="1" spans="1:5">
      <c r="A139" s="137">
        <v>2013804</v>
      </c>
      <c r="B139" s="148" t="s">
        <v>265</v>
      </c>
      <c r="C139" s="139"/>
      <c r="D139" s="139"/>
      <c r="E139" s="86"/>
    </row>
    <row r="140" ht="34.5" customHeight="1" spans="1:5">
      <c r="A140" s="137">
        <v>2013805</v>
      </c>
      <c r="B140" s="148" t="s">
        <v>266</v>
      </c>
      <c r="C140" s="139"/>
      <c r="D140" s="139"/>
      <c r="E140" s="86"/>
    </row>
    <row r="141" ht="34.5" customHeight="1" spans="1:5">
      <c r="A141" s="137">
        <v>2013810</v>
      </c>
      <c r="B141" s="138" t="s">
        <v>267</v>
      </c>
      <c r="C141" s="144"/>
      <c r="D141" s="144"/>
      <c r="E141" s="145"/>
    </row>
    <row r="142" ht="34.5" customHeight="1" spans="1:5">
      <c r="A142" s="137">
        <v>2013812</v>
      </c>
      <c r="B142" s="138" t="s">
        <v>268</v>
      </c>
      <c r="C142" s="139"/>
      <c r="D142" s="139"/>
      <c r="E142" s="145"/>
    </row>
    <row r="143" ht="34.5" customHeight="1" spans="1:5">
      <c r="A143" s="137">
        <v>2013815</v>
      </c>
      <c r="B143" s="138" t="s">
        <v>269</v>
      </c>
      <c r="C143" s="139"/>
      <c r="D143" s="139"/>
      <c r="E143" s="145"/>
    </row>
    <row r="144" ht="34.5" customHeight="1" spans="1:5">
      <c r="A144" s="137">
        <v>2013816</v>
      </c>
      <c r="B144" s="138" t="s">
        <v>270</v>
      </c>
      <c r="C144" s="139"/>
      <c r="D144" s="139"/>
      <c r="E144" s="145"/>
    </row>
    <row r="145" ht="34.5" customHeight="1" spans="1:5">
      <c r="A145" s="137">
        <v>2013850</v>
      </c>
      <c r="B145" s="138" t="s">
        <v>204</v>
      </c>
      <c r="C145" s="139"/>
      <c r="D145" s="139"/>
      <c r="E145" s="145"/>
    </row>
    <row r="146" ht="34.5" customHeight="1" spans="1:5">
      <c r="A146" s="137">
        <v>2013899</v>
      </c>
      <c r="B146" s="138" t="s">
        <v>271</v>
      </c>
      <c r="C146" s="139"/>
      <c r="D146" s="139"/>
      <c r="E146" s="145"/>
    </row>
    <row r="147" ht="34.5" customHeight="1" spans="1:5">
      <c r="A147" s="134">
        <v>20199</v>
      </c>
      <c r="B147" s="134" t="s">
        <v>272</v>
      </c>
      <c r="C147" s="135">
        <f>C148</f>
        <v>0</v>
      </c>
      <c r="D147" s="136">
        <f>D148</f>
        <v>0</v>
      </c>
      <c r="E147" s="136">
        <f>E148</f>
        <v>1.3</v>
      </c>
    </row>
    <row r="148" ht="34.5" customHeight="1" spans="1:5">
      <c r="A148" s="137">
        <v>2019999</v>
      </c>
      <c r="B148" s="138" t="s">
        <v>273</v>
      </c>
      <c r="C148" s="139">
        <v>0</v>
      </c>
      <c r="D148" s="146"/>
      <c r="E148" s="86">
        <v>1.3</v>
      </c>
    </row>
    <row r="149" ht="34.5" customHeight="1" spans="1:5">
      <c r="A149" s="134">
        <v>203</v>
      </c>
      <c r="B149" s="134" t="s">
        <v>274</v>
      </c>
      <c r="C149" s="135">
        <f>C150+C155</f>
        <v>25</v>
      </c>
      <c r="D149" s="136">
        <f>D150+D155</f>
        <v>25</v>
      </c>
      <c r="E149" s="136">
        <f>E150+E155</f>
        <v>14.4</v>
      </c>
    </row>
    <row r="150" ht="34.5" customHeight="1" spans="1:5">
      <c r="A150" s="134">
        <v>20306</v>
      </c>
      <c r="B150" s="134" t="s">
        <v>275</v>
      </c>
      <c r="C150" s="135">
        <f>SUM(C151:C154)</f>
        <v>0</v>
      </c>
      <c r="D150" s="136">
        <f>SUM(D151:D154)</f>
        <v>0</v>
      </c>
      <c r="E150" s="136">
        <f>SUM(E151:E154)</f>
        <v>0</v>
      </c>
    </row>
    <row r="151" ht="34.5" customHeight="1" spans="1:5">
      <c r="A151" s="137">
        <v>2030601</v>
      </c>
      <c r="B151" s="138" t="s">
        <v>276</v>
      </c>
      <c r="C151" s="139"/>
      <c r="D151" s="139"/>
      <c r="E151" s="145"/>
    </row>
    <row r="152" ht="34.5" customHeight="1" spans="1:5">
      <c r="A152" s="137">
        <v>2030603</v>
      </c>
      <c r="B152" s="138" t="s">
        <v>277</v>
      </c>
      <c r="C152" s="139"/>
      <c r="D152" s="139"/>
      <c r="E152" s="145"/>
    </row>
    <row r="153" ht="34.5" customHeight="1" spans="1:5">
      <c r="A153" s="137">
        <v>2030607</v>
      </c>
      <c r="B153" s="138" t="s">
        <v>278</v>
      </c>
      <c r="C153" s="139"/>
      <c r="D153" s="146"/>
      <c r="E153" s="145"/>
    </row>
    <row r="154" ht="34.5" customHeight="1" spans="1:5">
      <c r="A154" s="137">
        <v>2030699</v>
      </c>
      <c r="B154" s="138" t="s">
        <v>279</v>
      </c>
      <c r="C154" s="139"/>
      <c r="D154" s="139"/>
      <c r="E154" s="145"/>
    </row>
    <row r="155" ht="34.5" customHeight="1" spans="1:5">
      <c r="A155" s="134">
        <v>20399</v>
      </c>
      <c r="B155" s="134" t="s">
        <v>280</v>
      </c>
      <c r="C155" s="135">
        <f>C156</f>
        <v>25</v>
      </c>
      <c r="D155" s="136">
        <f>D156</f>
        <v>25</v>
      </c>
      <c r="E155" s="136">
        <f>E156</f>
        <v>14.4</v>
      </c>
    </row>
    <row r="156" ht="34.5" customHeight="1" spans="1:5">
      <c r="A156" s="137">
        <v>2039901</v>
      </c>
      <c r="B156" s="138" t="s">
        <v>281</v>
      </c>
      <c r="C156" s="139">
        <v>25</v>
      </c>
      <c r="D156" s="139">
        <v>25</v>
      </c>
      <c r="E156" s="145">
        <v>14.4</v>
      </c>
    </row>
    <row r="157" ht="34.5" customHeight="1" spans="1:5">
      <c r="A157" s="134">
        <v>204</v>
      </c>
      <c r="B157" s="134" t="s">
        <v>282</v>
      </c>
      <c r="C157" s="135">
        <f>C158+C161+C168+C170+C175+C180+C190+C195</f>
        <v>537.9</v>
      </c>
      <c r="D157" s="136">
        <f>D158+D161+D168+D170+D175+D180+D190+D195</f>
        <v>537.9</v>
      </c>
      <c r="E157" s="136">
        <v>647</v>
      </c>
    </row>
    <row r="158" ht="34.5" customHeight="1" spans="1:5">
      <c r="A158" s="134">
        <v>20401</v>
      </c>
      <c r="B158" s="134" t="s">
        <v>283</v>
      </c>
      <c r="C158" s="135">
        <f>SUM(C159:C160)</f>
        <v>0</v>
      </c>
      <c r="D158" s="136">
        <f>SUM(D159:D160)</f>
        <v>0</v>
      </c>
      <c r="E158" s="136">
        <f>SUM(E159:E160)</f>
        <v>0</v>
      </c>
    </row>
    <row r="159" ht="34.5" customHeight="1" spans="1:5">
      <c r="A159" s="137">
        <v>2040101</v>
      </c>
      <c r="B159" s="138" t="s">
        <v>284</v>
      </c>
      <c r="C159" s="139"/>
      <c r="D159" s="146"/>
      <c r="E159" s="86"/>
    </row>
    <row r="160" ht="34.5" customHeight="1" spans="1:5">
      <c r="A160" s="137">
        <v>2040199</v>
      </c>
      <c r="B160" s="138" t="s">
        <v>285</v>
      </c>
      <c r="C160" s="139"/>
      <c r="D160" s="139"/>
      <c r="E160" s="86"/>
    </row>
    <row r="161" ht="34.5" customHeight="1" spans="1:5">
      <c r="A161" s="134">
        <v>20402</v>
      </c>
      <c r="B161" s="134" t="s">
        <v>286</v>
      </c>
      <c r="C161" s="135">
        <f>SUM(C162:C167)</f>
        <v>371.6</v>
      </c>
      <c r="D161" s="136">
        <f>SUM(D162:D167)</f>
        <v>371.6</v>
      </c>
      <c r="E161" s="136">
        <f>SUM(E162:E167)</f>
        <v>509</v>
      </c>
    </row>
    <row r="162" ht="34.5" customHeight="1" spans="1:5">
      <c r="A162" s="137">
        <v>2040201</v>
      </c>
      <c r="B162" s="138" t="s">
        <v>186</v>
      </c>
      <c r="C162" s="139">
        <v>238.6</v>
      </c>
      <c r="D162" s="139">
        <v>238.6</v>
      </c>
      <c r="E162" s="86">
        <v>259.1</v>
      </c>
    </row>
    <row r="163" ht="34.5" customHeight="1" spans="1:5">
      <c r="A163" s="137">
        <v>2040202</v>
      </c>
      <c r="B163" s="138" t="s">
        <v>187</v>
      </c>
      <c r="C163" s="139">
        <v>133</v>
      </c>
      <c r="D163" s="139">
        <v>133</v>
      </c>
      <c r="E163" s="86">
        <v>211.7</v>
      </c>
    </row>
    <row r="164" ht="34.5" customHeight="1" spans="1:5">
      <c r="A164" s="137">
        <v>2040203</v>
      </c>
      <c r="B164" s="138" t="s">
        <v>188</v>
      </c>
      <c r="C164" s="149"/>
      <c r="D164" s="149"/>
      <c r="E164" s="145"/>
    </row>
    <row r="165" ht="34.5" customHeight="1" spans="1:5">
      <c r="A165" s="137">
        <v>2040219</v>
      </c>
      <c r="B165" s="138" t="s">
        <v>219</v>
      </c>
      <c r="C165" s="139"/>
      <c r="D165" s="139"/>
      <c r="E165" s="86">
        <v>4.9</v>
      </c>
    </row>
    <row r="166" ht="34.5" customHeight="1" spans="1:5">
      <c r="A166" s="137">
        <v>2040220</v>
      </c>
      <c r="B166" s="138" t="s">
        <v>287</v>
      </c>
      <c r="C166" s="139"/>
      <c r="D166" s="139"/>
      <c r="E166" s="86"/>
    </row>
    <row r="167" ht="34.5" customHeight="1" spans="1:5">
      <c r="A167" s="137">
        <v>2040299</v>
      </c>
      <c r="B167" s="138" t="s">
        <v>288</v>
      </c>
      <c r="C167" s="139"/>
      <c r="D167" s="139"/>
      <c r="E167" s="86">
        <v>33.3</v>
      </c>
    </row>
    <row r="168" s="127" customFormat="1" ht="34.5" customHeight="1" spans="1:5">
      <c r="A168" s="134">
        <v>20403</v>
      </c>
      <c r="B168" s="134" t="s">
        <v>289</v>
      </c>
      <c r="C168" s="150">
        <f>SUM(C169:C169)</f>
        <v>0</v>
      </c>
      <c r="D168" s="150">
        <f>SUM(D169:D169)</f>
        <v>0</v>
      </c>
      <c r="E168" s="150">
        <f>SUM(E169:E169)</f>
        <v>0</v>
      </c>
    </row>
    <row r="169" ht="34.5" customHeight="1" spans="1:5">
      <c r="A169" s="137">
        <v>2040399</v>
      </c>
      <c r="B169" s="138" t="s">
        <v>290</v>
      </c>
      <c r="C169" s="139"/>
      <c r="D169" s="139"/>
      <c r="E169" s="145"/>
    </row>
    <row r="170" ht="34.5" customHeight="1" spans="1:5">
      <c r="A170" s="134">
        <v>20404</v>
      </c>
      <c r="B170" s="134" t="s">
        <v>291</v>
      </c>
      <c r="C170" s="135">
        <f>SUM(C171:C174)</f>
        <v>0</v>
      </c>
      <c r="D170" s="136">
        <f>SUM(D171:D174)</f>
        <v>0</v>
      </c>
      <c r="E170" s="136">
        <f>SUM(E171:E174)</f>
        <v>0</v>
      </c>
    </row>
    <row r="171" ht="34.5" customHeight="1" spans="1:5">
      <c r="A171" s="137">
        <v>2040401</v>
      </c>
      <c r="B171" s="138" t="s">
        <v>186</v>
      </c>
      <c r="C171" s="139"/>
      <c r="D171" s="139"/>
      <c r="E171" s="86"/>
    </row>
    <row r="172" ht="34.5" customHeight="1" spans="1:5">
      <c r="A172" s="137">
        <v>2040402</v>
      </c>
      <c r="B172" s="138" t="s">
        <v>187</v>
      </c>
      <c r="C172" s="139"/>
      <c r="D172" s="139"/>
      <c r="E172" s="86"/>
    </row>
    <row r="173" ht="34.5" customHeight="1" spans="1:5">
      <c r="A173" s="137">
        <v>2040403</v>
      </c>
      <c r="B173" s="138" t="s">
        <v>188</v>
      </c>
      <c r="C173" s="139"/>
      <c r="D173" s="139"/>
      <c r="E173" s="86"/>
    </row>
    <row r="174" ht="34.5" customHeight="1" spans="1:5">
      <c r="A174" s="137">
        <v>2040499</v>
      </c>
      <c r="B174" s="138" t="s">
        <v>292</v>
      </c>
      <c r="C174" s="149"/>
      <c r="D174" s="149"/>
      <c r="E174" s="145"/>
    </row>
    <row r="175" ht="34.5" customHeight="1" spans="1:5">
      <c r="A175" s="134">
        <v>20405</v>
      </c>
      <c r="B175" s="134" t="s">
        <v>293</v>
      </c>
      <c r="C175" s="135">
        <f>SUM(C176:C179)</f>
        <v>0</v>
      </c>
      <c r="D175" s="136">
        <f>SUM(D176:D179)</f>
        <v>0</v>
      </c>
      <c r="E175" s="136">
        <f>SUM(E176:E179)</f>
        <v>0</v>
      </c>
    </row>
    <row r="176" ht="34.5" customHeight="1" spans="1:5">
      <c r="A176" s="137">
        <v>2040501</v>
      </c>
      <c r="B176" s="138" t="s">
        <v>186</v>
      </c>
      <c r="C176" s="139"/>
      <c r="D176" s="139"/>
      <c r="E176" s="86"/>
    </row>
    <row r="177" ht="34.5" customHeight="1" spans="1:5">
      <c r="A177" s="137">
        <v>2040502</v>
      </c>
      <c r="B177" s="138" t="s">
        <v>187</v>
      </c>
      <c r="C177" s="139"/>
      <c r="D177" s="139"/>
      <c r="E177" s="86"/>
    </row>
    <row r="178" ht="34.5" customHeight="1" spans="1:5">
      <c r="A178" s="137">
        <v>2040503</v>
      </c>
      <c r="B178" s="138" t="s">
        <v>188</v>
      </c>
      <c r="C178" s="139"/>
      <c r="D178" s="139"/>
      <c r="E178" s="86"/>
    </row>
    <row r="179" ht="34.5" customHeight="1" spans="1:5">
      <c r="A179" s="137">
        <v>2040599</v>
      </c>
      <c r="B179" s="138" t="s">
        <v>294</v>
      </c>
      <c r="C179" s="149"/>
      <c r="D179" s="149"/>
      <c r="E179" s="145"/>
    </row>
    <row r="180" ht="34.5" customHeight="1" spans="1:5">
      <c r="A180" s="134">
        <v>20406</v>
      </c>
      <c r="B180" s="134" t="s">
        <v>295</v>
      </c>
      <c r="C180" s="135">
        <f>SUM(C181:C189)</f>
        <v>52.3</v>
      </c>
      <c r="D180" s="136">
        <f>SUM(D181:D189)</f>
        <v>52.3</v>
      </c>
      <c r="E180" s="136">
        <f>SUM(E181:E189)</f>
        <v>43.6</v>
      </c>
    </row>
    <row r="181" ht="34.5" customHeight="1" spans="1:5">
      <c r="A181" s="137">
        <v>2040601</v>
      </c>
      <c r="B181" s="138" t="s">
        <v>186</v>
      </c>
      <c r="C181" s="139">
        <v>39.4</v>
      </c>
      <c r="D181" s="139">
        <v>39.4</v>
      </c>
      <c r="E181" s="145">
        <v>37.1</v>
      </c>
    </row>
    <row r="182" ht="34.5" customHeight="1" spans="1:5">
      <c r="A182" s="137">
        <v>2040602</v>
      </c>
      <c r="B182" s="138" t="s">
        <v>187</v>
      </c>
      <c r="C182" s="139">
        <v>1.4</v>
      </c>
      <c r="D182" s="139">
        <v>1.4</v>
      </c>
      <c r="E182" s="145">
        <v>1.5</v>
      </c>
    </row>
    <row r="183" ht="34.5" customHeight="1" spans="1:5">
      <c r="A183" s="137">
        <v>2040604</v>
      </c>
      <c r="B183" s="138" t="s">
        <v>296</v>
      </c>
      <c r="C183" s="139">
        <v>11.5</v>
      </c>
      <c r="D183" s="139">
        <v>11.5</v>
      </c>
      <c r="E183" s="145">
        <v>5</v>
      </c>
    </row>
    <row r="184" ht="34.5" customHeight="1" spans="1:5">
      <c r="A184" s="137">
        <v>2040605</v>
      </c>
      <c r="B184" s="138" t="s">
        <v>297</v>
      </c>
      <c r="C184" s="144"/>
      <c r="D184" s="144"/>
      <c r="E184" s="145"/>
    </row>
    <row r="185" ht="34.5" customHeight="1" spans="1:5">
      <c r="A185" s="137">
        <v>2040606</v>
      </c>
      <c r="B185" s="138" t="s">
        <v>298</v>
      </c>
      <c r="C185" s="139"/>
      <c r="D185" s="139"/>
      <c r="E185" s="145"/>
    </row>
    <row r="186" ht="34.5" customHeight="1" spans="1:5">
      <c r="A186" s="137">
        <v>2040607</v>
      </c>
      <c r="B186" s="138" t="s">
        <v>299</v>
      </c>
      <c r="C186" s="139"/>
      <c r="D186" s="139"/>
      <c r="E186" s="145"/>
    </row>
    <row r="187" ht="34.5" customHeight="1" spans="1:5">
      <c r="A187" s="137">
        <v>2040612</v>
      </c>
      <c r="B187" s="138" t="s">
        <v>300</v>
      </c>
      <c r="C187" s="144"/>
      <c r="D187" s="144"/>
      <c r="E187" s="145"/>
    </row>
    <row r="188" ht="34.5" customHeight="1" spans="1:5">
      <c r="A188" s="137">
        <v>2040650</v>
      </c>
      <c r="B188" s="138" t="s">
        <v>204</v>
      </c>
      <c r="C188" s="139"/>
      <c r="D188" s="139"/>
      <c r="E188" s="145"/>
    </row>
    <row r="189" ht="34.5" customHeight="1" spans="1:5">
      <c r="A189" s="137">
        <v>2040699</v>
      </c>
      <c r="B189" s="138" t="s">
        <v>301</v>
      </c>
      <c r="C189" s="139"/>
      <c r="D189" s="139"/>
      <c r="E189" s="145"/>
    </row>
    <row r="190" ht="34.5" customHeight="1" spans="1:5">
      <c r="A190" s="134">
        <v>20408</v>
      </c>
      <c r="B190" s="134" t="s">
        <v>302</v>
      </c>
      <c r="C190" s="135">
        <f>SUM(C191:C194)</f>
        <v>0</v>
      </c>
      <c r="D190" s="136">
        <f>SUM(D191:D194)</f>
        <v>0</v>
      </c>
      <c r="E190" s="136">
        <f>SUM(E191:E194)</f>
        <v>0</v>
      </c>
    </row>
    <row r="191" ht="34.5" customHeight="1" spans="1:5">
      <c r="A191" s="137">
        <v>2040801</v>
      </c>
      <c r="B191" s="138" t="s">
        <v>186</v>
      </c>
      <c r="C191" s="139"/>
      <c r="D191" s="139"/>
      <c r="E191" s="145"/>
    </row>
    <row r="192" ht="34.5" customHeight="1" spans="1:5">
      <c r="A192" s="137">
        <v>2040802</v>
      </c>
      <c r="B192" s="138" t="s">
        <v>187</v>
      </c>
      <c r="C192" s="139"/>
      <c r="D192" s="139"/>
      <c r="E192" s="145"/>
    </row>
    <row r="193" ht="34.5" customHeight="1" spans="1:5">
      <c r="A193" s="137">
        <v>2040804</v>
      </c>
      <c r="B193" s="138" t="s">
        <v>303</v>
      </c>
      <c r="C193" s="139"/>
      <c r="D193" s="139"/>
      <c r="E193" s="145"/>
    </row>
    <row r="194" ht="34.5" customHeight="1" spans="1:5">
      <c r="A194" s="137">
        <v>2040806</v>
      </c>
      <c r="B194" s="138" t="s">
        <v>304</v>
      </c>
      <c r="C194" s="139"/>
      <c r="D194" s="146"/>
      <c r="E194" s="145"/>
    </row>
    <row r="195" ht="34.5" customHeight="1" spans="1:5">
      <c r="A195" s="134">
        <v>20499</v>
      </c>
      <c r="B195" s="134" t="s">
        <v>305</v>
      </c>
      <c r="C195" s="135">
        <f>C196</f>
        <v>114</v>
      </c>
      <c r="D195" s="136">
        <f>D196</f>
        <v>114</v>
      </c>
      <c r="E195" s="136">
        <f>E196</f>
        <v>93.7</v>
      </c>
    </row>
    <row r="196" ht="34.5" customHeight="1" spans="1:5">
      <c r="A196" s="137">
        <v>2049901</v>
      </c>
      <c r="B196" s="138" t="s">
        <v>306</v>
      </c>
      <c r="C196" s="139">
        <v>114</v>
      </c>
      <c r="D196" s="139">
        <v>114</v>
      </c>
      <c r="E196" s="145">
        <v>93.7</v>
      </c>
    </row>
    <row r="197" ht="34.5" customHeight="1" spans="1:5">
      <c r="A197" s="134">
        <v>205</v>
      </c>
      <c r="B197" s="134" t="s">
        <v>307</v>
      </c>
      <c r="C197" s="135">
        <f>C198+C203+C210+C214+C216+C218+C223+C230</f>
        <v>4267.1</v>
      </c>
      <c r="D197" s="136">
        <f>D198+D203+D210+D214+D216+D218+D223+D230</f>
        <v>4267.1</v>
      </c>
      <c r="E197" s="136">
        <v>4749</v>
      </c>
    </row>
    <row r="198" ht="34.5" customHeight="1" spans="1:5">
      <c r="A198" s="134">
        <v>20501</v>
      </c>
      <c r="B198" s="134" t="s">
        <v>308</v>
      </c>
      <c r="C198" s="135">
        <f>SUM(C199:C202)</f>
        <v>0</v>
      </c>
      <c r="D198" s="136">
        <f>SUM(D199:D202)</f>
        <v>0</v>
      </c>
      <c r="E198" s="136">
        <f>SUM(E199:E202)</f>
        <v>0</v>
      </c>
    </row>
    <row r="199" ht="34.5" customHeight="1" spans="1:5">
      <c r="A199" s="137">
        <v>2050101</v>
      </c>
      <c r="B199" s="138" t="s">
        <v>186</v>
      </c>
      <c r="C199" s="139"/>
      <c r="D199" s="139"/>
      <c r="E199" s="86"/>
    </row>
    <row r="200" ht="34.5" customHeight="1" spans="1:5">
      <c r="A200" s="137">
        <v>2050102</v>
      </c>
      <c r="B200" s="138" t="s">
        <v>187</v>
      </c>
      <c r="C200" s="139"/>
      <c r="D200" s="139"/>
      <c r="E200" s="86"/>
    </row>
    <row r="201" ht="34.5" customHeight="1" spans="1:5">
      <c r="A201" s="137">
        <v>2050103</v>
      </c>
      <c r="B201" s="138" t="s">
        <v>188</v>
      </c>
      <c r="C201" s="139"/>
      <c r="D201" s="139"/>
      <c r="E201" s="86"/>
    </row>
    <row r="202" ht="34.5" customHeight="1" spans="1:5">
      <c r="A202" s="137">
        <v>2050199</v>
      </c>
      <c r="B202" s="138" t="s">
        <v>309</v>
      </c>
      <c r="C202" s="139"/>
      <c r="D202" s="139"/>
      <c r="E202" s="86"/>
    </row>
    <row r="203" ht="34.5" customHeight="1" spans="1:5">
      <c r="A203" s="134">
        <v>20502</v>
      </c>
      <c r="B203" s="134" t="s">
        <v>310</v>
      </c>
      <c r="C203" s="135">
        <f>SUM(C204:C209)</f>
        <v>3842.7</v>
      </c>
      <c r="D203" s="136">
        <f>SUM(D204:D209)</f>
        <v>3842.7</v>
      </c>
      <c r="E203" s="136">
        <f>SUM(E204:E209)</f>
        <v>4266</v>
      </c>
    </row>
    <row r="204" ht="34.5" customHeight="1" spans="1:5">
      <c r="A204" s="137">
        <v>2050201</v>
      </c>
      <c r="B204" s="138" t="s">
        <v>311</v>
      </c>
      <c r="C204" s="139">
        <v>28.5</v>
      </c>
      <c r="D204" s="139">
        <v>28.5</v>
      </c>
      <c r="E204" s="86">
        <v>49.6</v>
      </c>
    </row>
    <row r="205" ht="34.5" customHeight="1" spans="1:5">
      <c r="A205" s="137">
        <v>2050202</v>
      </c>
      <c r="B205" s="138" t="s">
        <v>312</v>
      </c>
      <c r="C205" s="139">
        <v>2110.5</v>
      </c>
      <c r="D205" s="139">
        <v>2110.5</v>
      </c>
      <c r="E205" s="86">
        <v>2304</v>
      </c>
    </row>
    <row r="206" ht="34.5" customHeight="1" spans="1:5">
      <c r="A206" s="137">
        <v>2050203</v>
      </c>
      <c r="B206" s="138" t="s">
        <v>313</v>
      </c>
      <c r="C206" s="139">
        <v>1543</v>
      </c>
      <c r="D206" s="139">
        <v>1543</v>
      </c>
      <c r="E206" s="86">
        <v>1679</v>
      </c>
    </row>
    <row r="207" ht="34.5" customHeight="1" spans="1:5">
      <c r="A207" s="137">
        <v>2050204</v>
      </c>
      <c r="B207" s="138" t="s">
        <v>314</v>
      </c>
      <c r="C207" s="139">
        <v>2.5</v>
      </c>
      <c r="D207" s="139">
        <v>2.5</v>
      </c>
      <c r="E207" s="86">
        <v>2.1</v>
      </c>
    </row>
    <row r="208" ht="34.5" customHeight="1" spans="1:5">
      <c r="A208" s="137">
        <v>2050205</v>
      </c>
      <c r="B208" s="138" t="s">
        <v>315</v>
      </c>
      <c r="C208" s="146"/>
      <c r="D208" s="146"/>
      <c r="E208" s="86">
        <v>8.4</v>
      </c>
    </row>
    <row r="209" ht="34.5" customHeight="1" spans="1:5">
      <c r="A209" s="137">
        <v>2050299</v>
      </c>
      <c r="B209" s="138" t="s">
        <v>316</v>
      </c>
      <c r="C209" s="139">
        <v>158.2</v>
      </c>
      <c r="D209" s="139">
        <v>158.2</v>
      </c>
      <c r="E209" s="145">
        <v>222.9</v>
      </c>
    </row>
    <row r="210" ht="34.5" customHeight="1" spans="1:5">
      <c r="A210" s="134">
        <v>20503</v>
      </c>
      <c r="B210" s="134" t="s">
        <v>317</v>
      </c>
      <c r="C210" s="135">
        <f>SUM(C211:C213)</f>
        <v>0.6</v>
      </c>
      <c r="D210" s="136">
        <f>SUM(D211:D213)</f>
        <v>0.6</v>
      </c>
      <c r="E210" s="136">
        <v>5</v>
      </c>
    </row>
    <row r="211" ht="34.5" customHeight="1" spans="1:5">
      <c r="A211" s="137">
        <v>2050302</v>
      </c>
      <c r="B211" s="138" t="s">
        <v>318</v>
      </c>
      <c r="C211" s="139">
        <v>0.6</v>
      </c>
      <c r="D211" s="139">
        <v>0.6</v>
      </c>
      <c r="E211" s="145">
        <v>0.6</v>
      </c>
    </row>
    <row r="212" ht="34.5" customHeight="1" spans="1:5">
      <c r="A212" s="137">
        <v>2050305</v>
      </c>
      <c r="B212" s="138" t="s">
        <v>319</v>
      </c>
      <c r="C212" s="139"/>
      <c r="D212" s="146"/>
      <c r="E212" s="145">
        <v>3.6</v>
      </c>
    </row>
    <row r="213" ht="34.5" customHeight="1" spans="1:5">
      <c r="A213" s="137">
        <v>2050399</v>
      </c>
      <c r="B213" s="138" t="s">
        <v>320</v>
      </c>
      <c r="C213" s="144"/>
      <c r="D213" s="144"/>
      <c r="E213" s="145"/>
    </row>
    <row r="214" ht="34.5" customHeight="1" spans="1:5">
      <c r="A214" s="134">
        <v>20505</v>
      </c>
      <c r="B214" s="134" t="s">
        <v>321</v>
      </c>
      <c r="C214" s="135">
        <f>C215</f>
        <v>0</v>
      </c>
      <c r="D214" s="136">
        <f>D215</f>
        <v>0</v>
      </c>
      <c r="E214" s="136">
        <f>E215</f>
        <v>0</v>
      </c>
    </row>
    <row r="215" ht="34.5" customHeight="1" spans="1:5">
      <c r="A215" s="137">
        <v>2050501</v>
      </c>
      <c r="B215" s="138" t="s">
        <v>322</v>
      </c>
      <c r="C215" s="139"/>
      <c r="D215" s="139"/>
      <c r="E215" s="145"/>
    </row>
    <row r="216" ht="34.5" customHeight="1" spans="1:5">
      <c r="A216" s="134">
        <v>20507</v>
      </c>
      <c r="B216" s="134" t="s">
        <v>323</v>
      </c>
      <c r="C216" s="135">
        <f>C217</f>
        <v>4.4</v>
      </c>
      <c r="D216" s="136">
        <f>D217</f>
        <v>4.4</v>
      </c>
      <c r="E216" s="136">
        <f>E217</f>
        <v>1.4</v>
      </c>
    </row>
    <row r="217" ht="34.5" customHeight="1" spans="1:5">
      <c r="A217" s="137">
        <v>2050701</v>
      </c>
      <c r="B217" s="138" t="s">
        <v>324</v>
      </c>
      <c r="C217" s="139">
        <v>4.4</v>
      </c>
      <c r="D217" s="139">
        <v>4.4</v>
      </c>
      <c r="E217" s="145">
        <v>1.4</v>
      </c>
    </row>
    <row r="218" ht="34.5" customHeight="1" spans="1:5">
      <c r="A218" s="134">
        <v>20508</v>
      </c>
      <c r="B218" s="134" t="s">
        <v>325</v>
      </c>
      <c r="C218" s="135">
        <f>SUM(C219:C222)</f>
        <v>12</v>
      </c>
      <c r="D218" s="136">
        <f>SUM(D219:D222)</f>
        <v>12</v>
      </c>
      <c r="E218" s="136">
        <f>SUM(E219:E222)</f>
        <v>5</v>
      </c>
    </row>
    <row r="219" ht="34.5" customHeight="1" spans="1:5">
      <c r="A219" s="137">
        <v>2050801</v>
      </c>
      <c r="B219" s="138" t="s">
        <v>326</v>
      </c>
      <c r="C219" s="139"/>
      <c r="D219" s="139"/>
      <c r="E219" s="86"/>
    </row>
    <row r="220" ht="34.5" customHeight="1" spans="1:5">
      <c r="A220" s="137">
        <v>2050802</v>
      </c>
      <c r="B220" s="138" t="s">
        <v>327</v>
      </c>
      <c r="C220" s="139"/>
      <c r="D220" s="139"/>
      <c r="E220" s="86"/>
    </row>
    <row r="221" ht="34.5" customHeight="1" spans="1:5">
      <c r="A221" s="137">
        <v>2050803</v>
      </c>
      <c r="B221" s="138" t="s">
        <v>328</v>
      </c>
      <c r="C221" s="139">
        <v>12</v>
      </c>
      <c r="D221" s="139">
        <v>12</v>
      </c>
      <c r="E221" s="86">
        <v>5</v>
      </c>
    </row>
    <row r="222" ht="34.5" customHeight="1" spans="1:5">
      <c r="A222" s="137">
        <v>2050899</v>
      </c>
      <c r="B222" s="138" t="s">
        <v>329</v>
      </c>
      <c r="C222" s="139"/>
      <c r="D222" s="139"/>
      <c r="E222" s="145"/>
    </row>
    <row r="223" ht="34.5" customHeight="1" spans="1:5">
      <c r="A223" s="134">
        <v>20509</v>
      </c>
      <c r="B223" s="134" t="s">
        <v>330</v>
      </c>
      <c r="C223" s="135">
        <f>SUM(C224:C229)</f>
        <v>395</v>
      </c>
      <c r="D223" s="136">
        <f>SUM(D224:D229)</f>
        <v>395</v>
      </c>
      <c r="E223" s="136">
        <f>SUM(E224:E229)</f>
        <v>466.2</v>
      </c>
    </row>
    <row r="224" ht="34.5" customHeight="1" spans="1:5">
      <c r="A224" s="137">
        <v>2050901</v>
      </c>
      <c r="B224" s="138" t="s">
        <v>331</v>
      </c>
      <c r="C224" s="139">
        <v>50.6</v>
      </c>
      <c r="D224" s="139">
        <v>50.6</v>
      </c>
      <c r="E224" s="86">
        <v>46.2</v>
      </c>
    </row>
    <row r="225" ht="34.5" customHeight="1" spans="1:5">
      <c r="A225" s="137">
        <v>2050902</v>
      </c>
      <c r="B225" s="138" t="s">
        <v>332</v>
      </c>
      <c r="C225" s="139"/>
      <c r="D225" s="139"/>
      <c r="E225" s="86">
        <v>10</v>
      </c>
    </row>
    <row r="226" ht="34.5" customHeight="1" spans="1:5">
      <c r="A226" s="137">
        <v>2050903</v>
      </c>
      <c r="B226" s="138" t="s">
        <v>333</v>
      </c>
      <c r="C226" s="139"/>
      <c r="D226" s="139"/>
      <c r="E226" s="86"/>
    </row>
    <row r="227" ht="34.5" customHeight="1" spans="1:5">
      <c r="A227" s="137">
        <v>2050904</v>
      </c>
      <c r="B227" s="138" t="s">
        <v>334</v>
      </c>
      <c r="C227" s="139"/>
      <c r="D227" s="139"/>
      <c r="E227" s="86"/>
    </row>
    <row r="228" ht="34.5" customHeight="1" spans="1:5">
      <c r="A228" s="137">
        <v>2050905</v>
      </c>
      <c r="B228" s="138" t="s">
        <v>335</v>
      </c>
      <c r="C228" s="139"/>
      <c r="D228" s="139"/>
      <c r="E228" s="86"/>
    </row>
    <row r="229" ht="34.5" customHeight="1" spans="1:5">
      <c r="A229" s="137">
        <v>2050999</v>
      </c>
      <c r="B229" s="138" t="s">
        <v>336</v>
      </c>
      <c r="C229" s="139">
        <v>344.4</v>
      </c>
      <c r="D229" s="139">
        <v>344.4</v>
      </c>
      <c r="E229" s="86">
        <v>410</v>
      </c>
    </row>
    <row r="230" ht="34.5" customHeight="1" spans="1:5">
      <c r="A230" s="134">
        <v>20599</v>
      </c>
      <c r="B230" s="134" t="s">
        <v>337</v>
      </c>
      <c r="C230" s="135">
        <f>C231</f>
        <v>12.4</v>
      </c>
      <c r="D230" s="136">
        <f>D231</f>
        <v>12.4</v>
      </c>
      <c r="E230" s="136">
        <f>E231</f>
        <v>6</v>
      </c>
    </row>
    <row r="231" ht="34.5" customHeight="1" spans="1:5">
      <c r="A231" s="137">
        <v>2059999</v>
      </c>
      <c r="B231" s="138" t="s">
        <v>338</v>
      </c>
      <c r="C231" s="139">
        <v>12.4</v>
      </c>
      <c r="D231" s="139">
        <v>12.4</v>
      </c>
      <c r="E231" s="145">
        <v>6</v>
      </c>
    </row>
    <row r="232" ht="34.5" customHeight="1" spans="1:5">
      <c r="A232" s="134">
        <v>206</v>
      </c>
      <c r="B232" s="134" t="s">
        <v>339</v>
      </c>
      <c r="C232" s="135">
        <f>C233+C236+C238</f>
        <v>0</v>
      </c>
      <c r="D232" s="135">
        <f>D233+D236+D238</f>
        <v>0</v>
      </c>
      <c r="E232" s="135">
        <f>E233+E236+E238</f>
        <v>0</v>
      </c>
    </row>
    <row r="233" ht="34.5" customHeight="1" spans="1:5">
      <c r="A233" s="134">
        <v>20601</v>
      </c>
      <c r="B233" s="134" t="s">
        <v>340</v>
      </c>
      <c r="C233" s="135">
        <f>SUM(C234:C235)</f>
        <v>0</v>
      </c>
      <c r="D233" s="136">
        <f>SUM(D234:D235)</f>
        <v>0</v>
      </c>
      <c r="E233" s="136">
        <f>SUM(E234:E235)</f>
        <v>0</v>
      </c>
    </row>
    <row r="234" ht="34.5" customHeight="1" spans="1:5">
      <c r="A234" s="137">
        <v>2060101</v>
      </c>
      <c r="B234" s="138" t="s">
        <v>186</v>
      </c>
      <c r="C234" s="139"/>
      <c r="D234" s="139"/>
      <c r="E234" s="145"/>
    </row>
    <row r="235" ht="34.5" customHeight="1" spans="1:5">
      <c r="A235" s="137">
        <v>2060102</v>
      </c>
      <c r="B235" s="138" t="s">
        <v>187</v>
      </c>
      <c r="C235" s="139"/>
      <c r="D235" s="139"/>
      <c r="E235" s="145"/>
    </row>
    <row r="236" ht="34.5" customHeight="1" spans="1:5">
      <c r="A236" s="134">
        <v>20604</v>
      </c>
      <c r="B236" s="134" t="s">
        <v>341</v>
      </c>
      <c r="C236" s="135">
        <f>SUM(C237:C237)</f>
        <v>0</v>
      </c>
      <c r="D236" s="136">
        <f>SUM(D237:D237)</f>
        <v>0</v>
      </c>
      <c r="E236" s="136">
        <f>SUM(E237:E237)</f>
        <v>0</v>
      </c>
    </row>
    <row r="237" ht="34.5" customHeight="1" spans="1:5">
      <c r="A237" s="137">
        <v>2060499</v>
      </c>
      <c r="B237" s="138" t="s">
        <v>342</v>
      </c>
      <c r="C237" s="139"/>
      <c r="D237" s="139"/>
      <c r="E237" s="145"/>
    </row>
    <row r="238" ht="34.5" customHeight="1" spans="1:5">
      <c r="A238" s="134">
        <v>20699</v>
      </c>
      <c r="B238" s="134" t="s">
        <v>343</v>
      </c>
      <c r="C238" s="135">
        <f>C239</f>
        <v>0</v>
      </c>
      <c r="D238" s="136">
        <f>D239</f>
        <v>0</v>
      </c>
      <c r="E238" s="136">
        <f>E239</f>
        <v>0</v>
      </c>
    </row>
    <row r="239" ht="34.5" customHeight="1" spans="1:5">
      <c r="A239" s="137">
        <v>2069999</v>
      </c>
      <c r="B239" s="138" t="s">
        <v>344</v>
      </c>
      <c r="C239" s="139"/>
      <c r="D239" s="139"/>
      <c r="E239" s="145"/>
    </row>
    <row r="240" ht="34.5" customHeight="1" spans="1:5">
      <c r="A240" s="134">
        <v>207</v>
      </c>
      <c r="B240" s="134" t="s">
        <v>345</v>
      </c>
      <c r="C240" s="135">
        <f>C241+C255+C260+C267+C272+C274</f>
        <v>165.9</v>
      </c>
      <c r="D240" s="136">
        <f>D241+D255+D260+D267+D272+D274</f>
        <v>165.9</v>
      </c>
      <c r="E240" s="136">
        <f>E241+E255+E260+E267+E272+E274</f>
        <v>178.4</v>
      </c>
    </row>
    <row r="241" ht="34.5" customHeight="1" spans="1:5">
      <c r="A241" s="134">
        <v>20701</v>
      </c>
      <c r="B241" s="134" t="s">
        <v>346</v>
      </c>
      <c r="C241" s="135">
        <f>SUM(C242:C254)</f>
        <v>45.9</v>
      </c>
      <c r="D241" s="136">
        <f>SUM(D242:D254)</f>
        <v>45.9</v>
      </c>
      <c r="E241" s="136">
        <f>SUM(E242:E254)</f>
        <v>94.1</v>
      </c>
    </row>
    <row r="242" ht="34.5" customHeight="1" spans="1:5">
      <c r="A242" s="137">
        <v>2070101</v>
      </c>
      <c r="B242" s="138" t="s">
        <v>186</v>
      </c>
      <c r="C242" s="139"/>
      <c r="D242" s="139"/>
      <c r="E242" s="86"/>
    </row>
    <row r="243" ht="34.5" customHeight="1" spans="1:5">
      <c r="A243" s="137">
        <v>2070102</v>
      </c>
      <c r="B243" s="138" t="s">
        <v>187</v>
      </c>
      <c r="C243" s="139"/>
      <c r="D243" s="139"/>
      <c r="E243" s="86"/>
    </row>
    <row r="244" ht="34.5" customHeight="1" spans="1:5">
      <c r="A244" s="137">
        <v>2070103</v>
      </c>
      <c r="B244" s="138" t="s">
        <v>188</v>
      </c>
      <c r="C244" s="139">
        <v>45.9</v>
      </c>
      <c r="D244" s="139">
        <v>45.9</v>
      </c>
      <c r="E244" s="86">
        <v>45.2</v>
      </c>
    </row>
    <row r="245" ht="34.5" customHeight="1" spans="1:5">
      <c r="A245" s="137">
        <v>2070104</v>
      </c>
      <c r="B245" s="138" t="s">
        <v>347</v>
      </c>
      <c r="C245" s="139"/>
      <c r="D245" s="139"/>
      <c r="E245" s="86"/>
    </row>
    <row r="246" ht="34.5" customHeight="1" spans="1:5">
      <c r="A246" s="137">
        <v>2070105</v>
      </c>
      <c r="B246" s="138" t="s">
        <v>348</v>
      </c>
      <c r="C246" s="139"/>
      <c r="D246" s="139"/>
      <c r="E246" s="86"/>
    </row>
    <row r="247" ht="34.5" customHeight="1" spans="1:5">
      <c r="A247" s="137">
        <v>2070108</v>
      </c>
      <c r="B247" s="138" t="s">
        <v>349</v>
      </c>
      <c r="C247" s="139"/>
      <c r="D247" s="139"/>
      <c r="E247" s="86">
        <v>1</v>
      </c>
    </row>
    <row r="248" ht="34.5" customHeight="1" spans="1:5">
      <c r="A248" s="137">
        <v>2070109</v>
      </c>
      <c r="B248" s="138" t="s">
        <v>350</v>
      </c>
      <c r="C248" s="139"/>
      <c r="D248" s="139"/>
      <c r="E248" s="86">
        <v>23</v>
      </c>
    </row>
    <row r="249" ht="34.5" customHeight="1" spans="1:5">
      <c r="A249" s="137">
        <v>2070110</v>
      </c>
      <c r="B249" s="138" t="s">
        <v>351</v>
      </c>
      <c r="C249" s="139"/>
      <c r="D249" s="146"/>
      <c r="E249" s="86"/>
    </row>
    <row r="250" ht="34.5" customHeight="1" spans="1:5">
      <c r="A250" s="137">
        <v>2070111</v>
      </c>
      <c r="B250" s="138" t="s">
        <v>352</v>
      </c>
      <c r="C250" s="139"/>
      <c r="D250" s="139"/>
      <c r="E250" s="86"/>
    </row>
    <row r="251" ht="34.5" customHeight="1" spans="1:5">
      <c r="A251" s="137">
        <v>2070112</v>
      </c>
      <c r="B251" s="138" t="s">
        <v>353</v>
      </c>
      <c r="C251" s="139"/>
      <c r="D251" s="139"/>
      <c r="E251" s="86">
        <v>2.2</v>
      </c>
    </row>
    <row r="252" ht="34.5" customHeight="1" spans="1:5">
      <c r="A252" s="137">
        <v>2070113</v>
      </c>
      <c r="B252" s="138" t="s">
        <v>354</v>
      </c>
      <c r="C252" s="139"/>
      <c r="D252" s="146"/>
      <c r="E252" s="86"/>
    </row>
    <row r="253" ht="34.5" customHeight="1" spans="1:5">
      <c r="A253" s="137">
        <v>2070114</v>
      </c>
      <c r="B253" s="138" t="s">
        <v>355</v>
      </c>
      <c r="C253" s="139"/>
      <c r="D253" s="146"/>
      <c r="E253" s="86">
        <v>10</v>
      </c>
    </row>
    <row r="254" ht="34.5" customHeight="1" spans="1:5">
      <c r="A254" s="137">
        <v>2070199</v>
      </c>
      <c r="B254" s="138" t="s">
        <v>356</v>
      </c>
      <c r="C254" s="139"/>
      <c r="D254" s="139"/>
      <c r="E254" s="86">
        <v>12.7</v>
      </c>
    </row>
    <row r="255" ht="34.5" customHeight="1" spans="1:5">
      <c r="A255" s="134">
        <v>20702</v>
      </c>
      <c r="B255" s="134" t="s">
        <v>357</v>
      </c>
      <c r="C255" s="135">
        <f>SUM(C256:C259)</f>
        <v>0</v>
      </c>
      <c r="D255" s="136">
        <f>SUM(D256:D259)</f>
        <v>0</v>
      </c>
      <c r="E255" s="136">
        <f>SUM(E256:E259)</f>
        <v>0</v>
      </c>
    </row>
    <row r="256" ht="34.5" customHeight="1" spans="1:5">
      <c r="A256" s="137">
        <v>2070201</v>
      </c>
      <c r="B256" s="138" t="s">
        <v>186</v>
      </c>
      <c r="C256" s="139"/>
      <c r="D256" s="139"/>
      <c r="E256" s="136"/>
    </row>
    <row r="257" ht="34.5" customHeight="1" spans="1:5">
      <c r="A257" s="137">
        <v>2070204</v>
      </c>
      <c r="B257" s="138" t="s">
        <v>358</v>
      </c>
      <c r="C257" s="139"/>
      <c r="D257" s="139"/>
      <c r="E257" s="145"/>
    </row>
    <row r="258" ht="34.5" customHeight="1" spans="1:5">
      <c r="A258" s="137">
        <v>2070205</v>
      </c>
      <c r="B258" s="138" t="s">
        <v>359</v>
      </c>
      <c r="C258" s="139"/>
      <c r="D258" s="139"/>
      <c r="E258" s="145"/>
    </row>
    <row r="259" ht="34.5" customHeight="1" spans="1:5">
      <c r="A259" s="137">
        <v>2070299</v>
      </c>
      <c r="B259" s="138" t="s">
        <v>360</v>
      </c>
      <c r="C259" s="139"/>
      <c r="D259" s="139"/>
      <c r="E259" s="145"/>
    </row>
    <row r="260" ht="34.5" customHeight="1" spans="1:5">
      <c r="A260" s="134">
        <v>20703</v>
      </c>
      <c r="B260" s="134" t="s">
        <v>361</v>
      </c>
      <c r="C260" s="135">
        <f>SUM(C261:C266)</f>
        <v>0</v>
      </c>
      <c r="D260" s="136">
        <f>SUM(D261:D266)</f>
        <v>0</v>
      </c>
      <c r="E260" s="136">
        <f>SUM(E261:E266)</f>
        <v>0</v>
      </c>
    </row>
    <row r="261" ht="34.5" customHeight="1" spans="1:5">
      <c r="A261" s="137">
        <v>2070301</v>
      </c>
      <c r="B261" s="138" t="s">
        <v>186</v>
      </c>
      <c r="C261" s="139"/>
      <c r="D261" s="146"/>
      <c r="E261" s="145"/>
    </row>
    <row r="262" ht="34.5" customHeight="1" spans="1:5">
      <c r="A262" s="137">
        <v>2070302</v>
      </c>
      <c r="B262" s="138" t="s">
        <v>187</v>
      </c>
      <c r="C262" s="144"/>
      <c r="D262" s="144"/>
      <c r="E262" s="145"/>
    </row>
    <row r="263" ht="34.5" customHeight="1" spans="1:5">
      <c r="A263" s="137">
        <v>2070303</v>
      </c>
      <c r="B263" s="138" t="s">
        <v>188</v>
      </c>
      <c r="C263" s="139"/>
      <c r="D263" s="139"/>
      <c r="E263" s="145"/>
    </row>
    <row r="264" ht="34.5" customHeight="1" spans="1:5">
      <c r="A264" s="137">
        <v>2070304</v>
      </c>
      <c r="B264" s="138" t="s">
        <v>362</v>
      </c>
      <c r="C264" s="144"/>
      <c r="D264" s="144"/>
      <c r="E264" s="145"/>
    </row>
    <row r="265" ht="34.5" customHeight="1" spans="1:5">
      <c r="A265" s="137">
        <v>2070307</v>
      </c>
      <c r="B265" s="138" t="s">
        <v>363</v>
      </c>
      <c r="C265" s="139"/>
      <c r="D265" s="146"/>
      <c r="E265" s="145"/>
    </row>
    <row r="266" ht="34.5" customHeight="1" spans="1:5">
      <c r="A266" s="137">
        <v>2070399</v>
      </c>
      <c r="B266" s="138" t="s">
        <v>364</v>
      </c>
      <c r="C266" s="144"/>
      <c r="D266" s="144"/>
      <c r="E266" s="145"/>
    </row>
    <row r="267" ht="34.5" customHeight="1" spans="1:5">
      <c r="A267" s="134">
        <v>20706</v>
      </c>
      <c r="B267" s="134" t="s">
        <v>365</v>
      </c>
      <c r="C267" s="135">
        <f>SUM(C268:C271)</f>
        <v>0</v>
      </c>
      <c r="D267" s="136">
        <f>SUM(D268:D271)</f>
        <v>0</v>
      </c>
      <c r="E267" s="136">
        <f>SUM(E268:E271)</f>
        <v>0</v>
      </c>
    </row>
    <row r="268" ht="34.5" customHeight="1" spans="1:5">
      <c r="A268" s="137">
        <v>2070604</v>
      </c>
      <c r="B268" s="137" t="s">
        <v>366</v>
      </c>
      <c r="C268" s="139"/>
      <c r="D268" s="139"/>
      <c r="E268" s="145"/>
    </row>
    <row r="269" ht="34.5" customHeight="1" spans="1:5">
      <c r="A269" s="137">
        <v>2070606</v>
      </c>
      <c r="B269" s="138" t="s">
        <v>367</v>
      </c>
      <c r="C269" s="146"/>
      <c r="D269" s="146"/>
      <c r="E269" s="145"/>
    </row>
    <row r="270" ht="34.5" customHeight="1" spans="1:5">
      <c r="A270" s="137">
        <v>2070607</v>
      </c>
      <c r="B270" s="137" t="s">
        <v>368</v>
      </c>
      <c r="C270" s="146"/>
      <c r="D270" s="146"/>
      <c r="E270" s="145"/>
    </row>
    <row r="271" ht="34.5" customHeight="1" spans="1:5">
      <c r="A271" s="137">
        <v>2070699</v>
      </c>
      <c r="B271" s="138" t="s">
        <v>369</v>
      </c>
      <c r="C271" s="139"/>
      <c r="D271" s="139"/>
      <c r="E271" s="145"/>
    </row>
    <row r="272" ht="34.5" customHeight="1" spans="1:5">
      <c r="A272" s="134">
        <v>20708</v>
      </c>
      <c r="B272" s="134" t="s">
        <v>370</v>
      </c>
      <c r="C272" s="135">
        <f>SUM(C273:C273)</f>
        <v>0</v>
      </c>
      <c r="D272" s="136">
        <f>SUM(D273:D273)</f>
        <v>0</v>
      </c>
      <c r="E272" s="136">
        <f>SUM(E273:E273)</f>
        <v>0</v>
      </c>
    </row>
    <row r="273" ht="34.5" customHeight="1" spans="1:5">
      <c r="A273" s="137">
        <v>2070899</v>
      </c>
      <c r="B273" s="138" t="s">
        <v>371</v>
      </c>
      <c r="C273" s="139"/>
      <c r="D273" s="139"/>
      <c r="E273" s="145"/>
    </row>
    <row r="274" ht="34.5" customHeight="1" spans="1:5">
      <c r="A274" s="134">
        <v>20799</v>
      </c>
      <c r="B274" s="134" t="s">
        <v>372</v>
      </c>
      <c r="C274" s="135">
        <f>SUM(C275:C276)</f>
        <v>120</v>
      </c>
      <c r="D274" s="136">
        <f>SUM(D275:D276)</f>
        <v>120</v>
      </c>
      <c r="E274" s="136">
        <f>SUM(E275:E276)</f>
        <v>84.3</v>
      </c>
    </row>
    <row r="275" ht="34.5" customHeight="1" spans="1:5">
      <c r="A275" s="137">
        <v>2079902</v>
      </c>
      <c r="B275" s="138" t="s">
        <v>373</v>
      </c>
      <c r="C275" s="139"/>
      <c r="D275" s="139"/>
      <c r="E275" s="136"/>
    </row>
    <row r="276" ht="34.5" customHeight="1" spans="1:5">
      <c r="A276" s="137">
        <v>2079999</v>
      </c>
      <c r="B276" s="138" t="s">
        <v>374</v>
      </c>
      <c r="C276" s="139">
        <v>120</v>
      </c>
      <c r="D276" s="139">
        <v>120</v>
      </c>
      <c r="E276" s="145">
        <v>84.3</v>
      </c>
    </row>
    <row r="277" ht="34.5" customHeight="1" spans="1:5">
      <c r="A277" s="134">
        <v>208</v>
      </c>
      <c r="B277" s="134" t="s">
        <v>375</v>
      </c>
      <c r="C277" s="135">
        <f>C278+C287+C295+C313+C319+C327+C333+C340+C348+C352+C355+C358+C361+C364+C366+C372</f>
        <v>3176.55</v>
      </c>
      <c r="D277" s="136">
        <f>D278+D287+D295+D313+D319+D327+D333+D340+D348+D352+D355+D358+D361+D364+D366+D372</f>
        <v>3176.55</v>
      </c>
      <c r="E277" s="136">
        <f>E278+E287+E295+E313+E319+E327+E333+E340+E348+E352+E355+E358+E361+E364+E366+E372</f>
        <v>3165.6</v>
      </c>
    </row>
    <row r="278" ht="34.5" customHeight="1" spans="1:5">
      <c r="A278" s="134">
        <v>20801</v>
      </c>
      <c r="B278" s="134" t="s">
        <v>376</v>
      </c>
      <c r="C278" s="135">
        <f>SUM(C279:C286)</f>
        <v>58.3</v>
      </c>
      <c r="D278" s="136">
        <f>SUM(D279:D286)</f>
        <v>58.3</v>
      </c>
      <c r="E278" s="136">
        <v>64.4</v>
      </c>
    </row>
    <row r="279" ht="34.5" customHeight="1" spans="1:5">
      <c r="A279" s="137">
        <v>2080101</v>
      </c>
      <c r="B279" s="138" t="s">
        <v>186</v>
      </c>
      <c r="C279" s="139"/>
      <c r="D279" s="139"/>
      <c r="E279" s="86"/>
    </row>
    <row r="280" ht="34.5" customHeight="1" spans="1:5">
      <c r="A280" s="137">
        <v>2080102</v>
      </c>
      <c r="B280" s="138" t="s">
        <v>187</v>
      </c>
      <c r="C280" s="139"/>
      <c r="D280" s="139"/>
      <c r="E280" s="86"/>
    </row>
    <row r="281" ht="34.5" customHeight="1" spans="1:5">
      <c r="A281" s="137">
        <v>2080103</v>
      </c>
      <c r="B281" s="138" t="s">
        <v>188</v>
      </c>
      <c r="C281" s="139"/>
      <c r="D281" s="146"/>
      <c r="E281" s="86"/>
    </row>
    <row r="282" ht="34.5" customHeight="1" spans="1:5">
      <c r="A282" s="137">
        <v>2080104</v>
      </c>
      <c r="B282" s="138" t="s">
        <v>377</v>
      </c>
      <c r="C282" s="139"/>
      <c r="D282" s="139"/>
      <c r="E282" s="86"/>
    </row>
    <row r="283" ht="34.5" customHeight="1" spans="1:5">
      <c r="A283" s="137">
        <v>2080106</v>
      </c>
      <c r="B283" s="138" t="s">
        <v>378</v>
      </c>
      <c r="C283" s="139">
        <v>58.3</v>
      </c>
      <c r="D283" s="139">
        <v>58.3</v>
      </c>
      <c r="E283" s="145">
        <v>57.7</v>
      </c>
    </row>
    <row r="284" ht="34.5" customHeight="1" spans="1:5">
      <c r="A284" s="137">
        <v>2080109</v>
      </c>
      <c r="B284" s="138" t="s">
        <v>379</v>
      </c>
      <c r="C284" s="139"/>
      <c r="D284" s="139"/>
      <c r="E284" s="145"/>
    </row>
    <row r="285" ht="34.5" customHeight="1" spans="1:5">
      <c r="A285" s="137">
        <v>2080112</v>
      </c>
      <c r="B285" s="138" t="s">
        <v>380</v>
      </c>
      <c r="C285" s="139"/>
      <c r="D285" s="139"/>
      <c r="E285" s="145"/>
    </row>
    <row r="286" ht="34.5" customHeight="1" spans="1:5">
      <c r="A286" s="137">
        <v>2080199</v>
      </c>
      <c r="B286" s="138" t="s">
        <v>381</v>
      </c>
      <c r="C286" s="139"/>
      <c r="D286" s="139"/>
      <c r="E286" s="145">
        <v>5.5</v>
      </c>
    </row>
    <row r="287" ht="34.5" customHeight="1" spans="1:5">
      <c r="A287" s="134">
        <v>20802</v>
      </c>
      <c r="B287" s="134" t="s">
        <v>382</v>
      </c>
      <c r="C287" s="135">
        <f>SUM(C288:C294)</f>
        <v>40</v>
      </c>
      <c r="D287" s="136">
        <f>SUM(D288:D294)</f>
        <v>40</v>
      </c>
      <c r="E287" s="136">
        <f>SUM(E288:E294)</f>
        <v>27.5</v>
      </c>
    </row>
    <row r="288" ht="34.5" customHeight="1" spans="1:5">
      <c r="A288" s="137">
        <v>2080201</v>
      </c>
      <c r="B288" s="138" t="s">
        <v>186</v>
      </c>
      <c r="C288" s="139"/>
      <c r="D288" s="139"/>
      <c r="E288" s="86"/>
    </row>
    <row r="289" ht="34.5" customHeight="1" spans="1:5">
      <c r="A289" s="137">
        <v>2080202</v>
      </c>
      <c r="B289" s="138" t="s">
        <v>187</v>
      </c>
      <c r="C289" s="139"/>
      <c r="D289" s="139"/>
      <c r="E289" s="86"/>
    </row>
    <row r="290" ht="34.5" customHeight="1" spans="1:5">
      <c r="A290" s="137">
        <v>2080203</v>
      </c>
      <c r="B290" s="138" t="s">
        <v>188</v>
      </c>
      <c r="C290" s="139"/>
      <c r="D290" s="139"/>
      <c r="E290" s="86"/>
    </row>
    <row r="291" ht="34.5" customHeight="1" spans="1:5">
      <c r="A291" s="137">
        <v>2080206</v>
      </c>
      <c r="B291" s="138" t="s">
        <v>383</v>
      </c>
      <c r="C291" s="139"/>
      <c r="D291" s="139"/>
      <c r="E291" s="86"/>
    </row>
    <row r="292" ht="34.5" customHeight="1" spans="1:5">
      <c r="A292" s="137">
        <v>2080207</v>
      </c>
      <c r="B292" s="138" t="s">
        <v>384</v>
      </c>
      <c r="C292" s="139"/>
      <c r="D292" s="139"/>
      <c r="E292" s="86"/>
    </row>
    <row r="293" ht="34.5" customHeight="1" spans="1:5">
      <c r="A293" s="137">
        <v>2080208</v>
      </c>
      <c r="B293" s="138" t="s">
        <v>385</v>
      </c>
      <c r="C293" s="139"/>
      <c r="D293" s="139"/>
      <c r="E293" s="86"/>
    </row>
    <row r="294" ht="34.5" customHeight="1" spans="1:5">
      <c r="A294" s="137">
        <v>2080299</v>
      </c>
      <c r="B294" s="138" t="s">
        <v>386</v>
      </c>
      <c r="C294" s="139">
        <v>40</v>
      </c>
      <c r="D294" s="139">
        <v>40</v>
      </c>
      <c r="E294" s="86">
        <v>27.5</v>
      </c>
    </row>
    <row r="295" ht="34.5" customHeight="1" spans="1:5">
      <c r="A295" s="134">
        <v>20805</v>
      </c>
      <c r="B295" s="134" t="s">
        <v>387</v>
      </c>
      <c r="C295" s="135">
        <f>C296+C297+C300+C301+C306+C311+C312</f>
        <v>1107.8</v>
      </c>
      <c r="D295" s="135">
        <f>D296+D297+D300+D301+D306+D311+D312</f>
        <v>1107.8</v>
      </c>
      <c r="E295" s="135">
        <f>E296+E297+E300+E301+E306+E311+E312</f>
        <v>1132.1</v>
      </c>
    </row>
    <row r="296" ht="34.5" customHeight="1" spans="1:5">
      <c r="A296" s="137">
        <v>2080501</v>
      </c>
      <c r="B296" s="138" t="s">
        <v>388</v>
      </c>
      <c r="C296" s="139">
        <v>73</v>
      </c>
      <c r="D296" s="139">
        <v>73</v>
      </c>
      <c r="E296" s="86">
        <v>67</v>
      </c>
    </row>
    <row r="297" ht="34.5" customHeight="1" spans="1:5">
      <c r="A297" s="137">
        <v>2080502</v>
      </c>
      <c r="B297" s="138" t="s">
        <v>389</v>
      </c>
      <c r="C297" s="139">
        <v>340</v>
      </c>
      <c r="D297" s="139">
        <v>340</v>
      </c>
      <c r="E297" s="86">
        <v>354.5</v>
      </c>
    </row>
    <row r="298" ht="34.5" customHeight="1" spans="1:5">
      <c r="A298" s="137">
        <v>208050201</v>
      </c>
      <c r="B298" s="138" t="s">
        <v>390</v>
      </c>
      <c r="C298" s="139">
        <v>242.7</v>
      </c>
      <c r="D298" s="139">
        <v>242.7</v>
      </c>
      <c r="E298" s="145">
        <v>256</v>
      </c>
    </row>
    <row r="299" ht="34.5" customHeight="1" spans="1:5">
      <c r="A299" s="137">
        <v>208050202</v>
      </c>
      <c r="B299" s="138" t="s">
        <v>391</v>
      </c>
      <c r="C299" s="139">
        <v>97</v>
      </c>
      <c r="D299" s="139">
        <v>97</v>
      </c>
      <c r="E299" s="145">
        <v>98</v>
      </c>
    </row>
    <row r="300" ht="34.5" customHeight="1" spans="1:5">
      <c r="A300" s="137">
        <v>2080503</v>
      </c>
      <c r="B300" s="138" t="s">
        <v>392</v>
      </c>
      <c r="C300" s="139"/>
      <c r="D300" s="139"/>
      <c r="E300" s="145">
        <v>0.1</v>
      </c>
    </row>
    <row r="301" ht="34.5" customHeight="1" spans="1:5">
      <c r="A301" s="137">
        <v>2080505</v>
      </c>
      <c r="B301" s="138" t="s">
        <v>393</v>
      </c>
      <c r="C301" s="139">
        <v>459.3</v>
      </c>
      <c r="D301" s="139">
        <v>459.3</v>
      </c>
      <c r="E301" s="145">
        <v>489.4</v>
      </c>
    </row>
    <row r="302" ht="34.5" customHeight="1" spans="1:5">
      <c r="A302" s="137">
        <v>208050501</v>
      </c>
      <c r="B302" s="138" t="s">
        <v>394</v>
      </c>
      <c r="C302" s="139">
        <v>107.5</v>
      </c>
      <c r="D302" s="139">
        <v>107.5</v>
      </c>
      <c r="E302" s="145">
        <v>129</v>
      </c>
    </row>
    <row r="303" ht="34.5" customHeight="1" spans="1:5">
      <c r="A303" s="137">
        <v>208050502</v>
      </c>
      <c r="B303" s="138" t="s">
        <v>395</v>
      </c>
      <c r="C303" s="139">
        <v>351.8</v>
      </c>
      <c r="D303" s="139">
        <v>351.8</v>
      </c>
      <c r="E303" s="145">
        <v>360</v>
      </c>
    </row>
    <row r="304" ht="34.5" customHeight="1" spans="1:5">
      <c r="A304" s="137">
        <v>20805050201</v>
      </c>
      <c r="B304" s="138" t="s">
        <v>396</v>
      </c>
      <c r="C304" s="139">
        <v>39.8</v>
      </c>
      <c r="D304" s="139">
        <v>39.8</v>
      </c>
      <c r="E304" s="145">
        <v>40</v>
      </c>
    </row>
    <row r="305" ht="34.5" customHeight="1" spans="1:5">
      <c r="A305" s="137">
        <v>20805050202</v>
      </c>
      <c r="B305" s="138" t="s">
        <v>397</v>
      </c>
      <c r="C305" s="139">
        <v>312</v>
      </c>
      <c r="D305" s="139">
        <v>312</v>
      </c>
      <c r="E305" s="145">
        <v>320</v>
      </c>
    </row>
    <row r="306" ht="34.5" customHeight="1" spans="1:5">
      <c r="A306" s="137">
        <v>2080506</v>
      </c>
      <c r="B306" s="138" t="s">
        <v>398</v>
      </c>
      <c r="C306" s="139">
        <v>235.5</v>
      </c>
      <c r="D306" s="139">
        <v>235.5</v>
      </c>
      <c r="E306" s="145">
        <v>221.1</v>
      </c>
    </row>
    <row r="307" ht="34.5" customHeight="1" spans="1:5">
      <c r="A307" s="137">
        <v>208050601</v>
      </c>
      <c r="B307" s="138" t="s">
        <v>399</v>
      </c>
      <c r="C307" s="139">
        <v>60.7</v>
      </c>
      <c r="D307" s="139">
        <v>60.7</v>
      </c>
      <c r="E307" s="145">
        <v>40</v>
      </c>
    </row>
    <row r="308" ht="34.5" customHeight="1" spans="1:5">
      <c r="A308" s="137">
        <v>208050602</v>
      </c>
      <c r="B308" s="138" t="s">
        <v>400</v>
      </c>
      <c r="C308" s="139">
        <v>174.8</v>
      </c>
      <c r="D308" s="139">
        <v>174.8</v>
      </c>
      <c r="E308" s="145">
        <v>181</v>
      </c>
    </row>
    <row r="309" ht="34.5" customHeight="1" spans="1:5">
      <c r="A309" s="137">
        <v>20805060201</v>
      </c>
      <c r="B309" s="138" t="s">
        <v>401</v>
      </c>
      <c r="C309" s="139">
        <v>19.8</v>
      </c>
      <c r="D309" s="139">
        <v>19.8</v>
      </c>
      <c r="E309" s="145">
        <v>20</v>
      </c>
    </row>
    <row r="310" ht="34.5" customHeight="1" spans="1:5">
      <c r="A310" s="137">
        <v>20805060202</v>
      </c>
      <c r="B310" s="138" t="s">
        <v>402</v>
      </c>
      <c r="C310" s="139">
        <v>155</v>
      </c>
      <c r="D310" s="139">
        <v>155</v>
      </c>
      <c r="E310" s="145">
        <v>161</v>
      </c>
    </row>
    <row r="311" ht="34.5" customHeight="1" spans="1:5">
      <c r="A311" s="137">
        <v>2080507</v>
      </c>
      <c r="B311" s="138" t="s">
        <v>403</v>
      </c>
      <c r="C311" s="139"/>
      <c r="D311" s="139"/>
      <c r="E311" s="86"/>
    </row>
    <row r="312" ht="34.5" customHeight="1" spans="1:5">
      <c r="A312" s="137">
        <v>2080599</v>
      </c>
      <c r="B312" s="138" t="s">
        <v>404</v>
      </c>
      <c r="C312" s="139"/>
      <c r="D312" s="139"/>
      <c r="E312" s="86"/>
    </row>
    <row r="313" ht="34.5" customHeight="1" spans="1:5">
      <c r="A313" s="134">
        <v>20807</v>
      </c>
      <c r="B313" s="134" t="s">
        <v>405</v>
      </c>
      <c r="C313" s="135">
        <f>SUM(C314:C318)</f>
        <v>10.8</v>
      </c>
      <c r="D313" s="136">
        <f>SUM(D314:D318)</f>
        <v>10.8</v>
      </c>
      <c r="E313" s="136">
        <v>18</v>
      </c>
    </row>
    <row r="314" ht="34.5" customHeight="1" spans="1:5">
      <c r="A314" s="137">
        <v>2080701</v>
      </c>
      <c r="B314" s="138" t="s">
        <v>406</v>
      </c>
      <c r="C314" s="146"/>
      <c r="D314" s="139"/>
      <c r="E314" s="86"/>
    </row>
    <row r="315" ht="34.5" customHeight="1" spans="1:5">
      <c r="A315" s="137">
        <v>2080702</v>
      </c>
      <c r="B315" s="138" t="s">
        <v>407</v>
      </c>
      <c r="C315" s="146"/>
      <c r="D315" s="139"/>
      <c r="E315" s="86"/>
    </row>
    <row r="316" ht="34.5" customHeight="1" spans="1:5">
      <c r="A316" s="137">
        <v>2080704</v>
      </c>
      <c r="B316" s="138" t="s">
        <v>408</v>
      </c>
      <c r="C316" s="139">
        <v>10.8</v>
      </c>
      <c r="D316" s="139">
        <v>10.8</v>
      </c>
      <c r="E316" s="86">
        <v>9.4</v>
      </c>
    </row>
    <row r="317" ht="34.5" customHeight="1" spans="1:5">
      <c r="A317" s="137">
        <v>2080712</v>
      </c>
      <c r="B317" s="138" t="s">
        <v>409</v>
      </c>
      <c r="C317" s="144"/>
      <c r="D317" s="144"/>
      <c r="E317" s="145"/>
    </row>
    <row r="318" ht="34.5" customHeight="1" spans="1:5">
      <c r="A318" s="137">
        <v>2080799</v>
      </c>
      <c r="B318" s="138" t="s">
        <v>410</v>
      </c>
      <c r="C318" s="139"/>
      <c r="D318" s="139"/>
      <c r="E318" s="145">
        <v>9.2</v>
      </c>
    </row>
    <row r="319" ht="34.5" customHeight="1" spans="1:5">
      <c r="A319" s="134">
        <v>20808</v>
      </c>
      <c r="B319" s="134" t="s">
        <v>411</v>
      </c>
      <c r="C319" s="135">
        <f>SUM(C320:C326)</f>
        <v>170.1</v>
      </c>
      <c r="D319" s="136">
        <f>SUM(D320:D326)</f>
        <v>170.1</v>
      </c>
      <c r="E319" s="136">
        <v>230</v>
      </c>
    </row>
    <row r="320" ht="34.5" customHeight="1" spans="1:5">
      <c r="A320" s="137">
        <v>2080801</v>
      </c>
      <c r="B320" s="138" t="s">
        <v>412</v>
      </c>
      <c r="C320" s="139">
        <v>1.3</v>
      </c>
      <c r="D320" s="139">
        <v>1.3</v>
      </c>
      <c r="E320" s="86">
        <v>1.1</v>
      </c>
    </row>
    <row r="321" ht="34.5" customHeight="1" spans="1:5">
      <c r="A321" s="137">
        <v>2080802</v>
      </c>
      <c r="B321" s="138" t="s">
        <v>413</v>
      </c>
      <c r="C321" s="139">
        <v>1.9</v>
      </c>
      <c r="D321" s="139">
        <v>1.9</v>
      </c>
      <c r="E321" s="86">
        <v>1.9</v>
      </c>
    </row>
    <row r="322" ht="34.5" customHeight="1" spans="1:5">
      <c r="A322" s="137">
        <v>2080803</v>
      </c>
      <c r="B322" s="138" t="s">
        <v>414</v>
      </c>
      <c r="C322" s="139">
        <v>9.2</v>
      </c>
      <c r="D322" s="139">
        <v>9.2</v>
      </c>
      <c r="E322" s="86">
        <v>26.3</v>
      </c>
    </row>
    <row r="323" ht="34.5" customHeight="1" spans="1:5">
      <c r="A323" s="137">
        <v>2080804</v>
      </c>
      <c r="B323" s="138" t="s">
        <v>415</v>
      </c>
      <c r="C323" s="139"/>
      <c r="D323" s="139"/>
      <c r="E323" s="86"/>
    </row>
    <row r="324" ht="34.5" customHeight="1" spans="1:5">
      <c r="A324" s="137">
        <v>2080805</v>
      </c>
      <c r="B324" s="138" t="s">
        <v>416</v>
      </c>
      <c r="C324" s="139">
        <v>61</v>
      </c>
      <c r="D324" s="139">
        <v>61</v>
      </c>
      <c r="E324" s="86">
        <v>61.1</v>
      </c>
    </row>
    <row r="325" ht="34.5" customHeight="1" spans="1:5">
      <c r="A325" s="137">
        <v>2080806</v>
      </c>
      <c r="B325" s="138" t="s">
        <v>417</v>
      </c>
      <c r="C325" s="139">
        <v>13.8</v>
      </c>
      <c r="D325" s="139">
        <v>13.8</v>
      </c>
      <c r="E325" s="86">
        <v>13.8</v>
      </c>
    </row>
    <row r="326" ht="34.5" customHeight="1" spans="1:5">
      <c r="A326" s="137">
        <v>2080899</v>
      </c>
      <c r="B326" s="138" t="s">
        <v>418</v>
      </c>
      <c r="C326" s="139">
        <v>82.9</v>
      </c>
      <c r="D326" s="139">
        <v>82.9</v>
      </c>
      <c r="E326" s="86">
        <v>126.4</v>
      </c>
    </row>
    <row r="327" ht="34.5" customHeight="1" spans="1:5">
      <c r="A327" s="134">
        <v>20809</v>
      </c>
      <c r="B327" s="134" t="s">
        <v>419</v>
      </c>
      <c r="C327" s="135">
        <f>SUM(C328:C332)</f>
        <v>84</v>
      </c>
      <c r="D327" s="136">
        <f>SUM(D328:D332)</f>
        <v>84</v>
      </c>
      <c r="E327" s="136">
        <f>SUM(E328:E332)</f>
        <v>66.4</v>
      </c>
    </row>
    <row r="328" ht="34.5" customHeight="1" spans="1:5">
      <c r="A328" s="137">
        <v>2080901</v>
      </c>
      <c r="B328" s="138" t="s">
        <v>420</v>
      </c>
      <c r="C328" s="139">
        <v>78</v>
      </c>
      <c r="D328" s="139">
        <v>78</v>
      </c>
      <c r="E328" s="86">
        <v>61</v>
      </c>
    </row>
    <row r="329" ht="34.5" customHeight="1" spans="1:5">
      <c r="A329" s="137">
        <v>2080902</v>
      </c>
      <c r="B329" s="138" t="s">
        <v>421</v>
      </c>
      <c r="C329" s="139"/>
      <c r="D329" s="139"/>
      <c r="E329" s="86"/>
    </row>
    <row r="330" ht="34.5" customHeight="1" spans="1:5">
      <c r="A330" s="137">
        <v>2080904</v>
      </c>
      <c r="B330" s="138" t="s">
        <v>422</v>
      </c>
      <c r="C330" s="139">
        <v>6</v>
      </c>
      <c r="D330" s="139">
        <v>6</v>
      </c>
      <c r="E330" s="86">
        <v>5.4</v>
      </c>
    </row>
    <row r="331" ht="34.5" customHeight="1" spans="1:5">
      <c r="A331" s="137">
        <v>2080905</v>
      </c>
      <c r="B331" s="138" t="s">
        <v>423</v>
      </c>
      <c r="C331" s="139"/>
      <c r="D331" s="139"/>
      <c r="E331" s="86"/>
    </row>
    <row r="332" ht="34.5" customHeight="1" spans="1:5">
      <c r="A332" s="137">
        <v>2080999</v>
      </c>
      <c r="B332" s="138" t="s">
        <v>424</v>
      </c>
      <c r="C332" s="139"/>
      <c r="D332" s="139"/>
      <c r="E332" s="86"/>
    </row>
    <row r="333" ht="34.5" customHeight="1" spans="1:5">
      <c r="A333" s="134">
        <v>20810</v>
      </c>
      <c r="B333" s="134" t="s">
        <v>425</v>
      </c>
      <c r="C333" s="135">
        <f>SUM(C334:C339)</f>
        <v>158.25</v>
      </c>
      <c r="D333" s="136">
        <f>SUM(D334:D339)</f>
        <v>158.25</v>
      </c>
      <c r="E333" s="136">
        <f>SUM(E334:E339)</f>
        <v>141</v>
      </c>
    </row>
    <row r="334" ht="34.5" customHeight="1" spans="1:5">
      <c r="A334" s="137">
        <v>2081001</v>
      </c>
      <c r="B334" s="138" t="s">
        <v>426</v>
      </c>
      <c r="C334" s="139">
        <v>3.95</v>
      </c>
      <c r="D334" s="139">
        <v>3.95</v>
      </c>
      <c r="E334" s="86"/>
    </row>
    <row r="335" ht="34.5" customHeight="1" spans="1:5">
      <c r="A335" s="137">
        <v>2081002</v>
      </c>
      <c r="B335" s="138" t="s">
        <v>427</v>
      </c>
      <c r="C335" s="139">
        <v>82.3</v>
      </c>
      <c r="D335" s="139">
        <v>82.3</v>
      </c>
      <c r="E335" s="86">
        <v>73</v>
      </c>
    </row>
    <row r="336" ht="34.5" customHeight="1" spans="1:5">
      <c r="A336" s="137">
        <v>2081004</v>
      </c>
      <c r="B336" s="138" t="s">
        <v>428</v>
      </c>
      <c r="C336" s="139">
        <v>17</v>
      </c>
      <c r="D336" s="139">
        <v>17</v>
      </c>
      <c r="E336" s="86">
        <v>30</v>
      </c>
    </row>
    <row r="337" ht="34.5" customHeight="1" spans="1:5">
      <c r="A337" s="137">
        <v>2081005</v>
      </c>
      <c r="B337" s="138" t="s">
        <v>429</v>
      </c>
      <c r="C337" s="139">
        <v>55</v>
      </c>
      <c r="D337" s="139">
        <v>55</v>
      </c>
      <c r="E337" s="86">
        <v>38</v>
      </c>
    </row>
    <row r="338" ht="34.5" customHeight="1" spans="1:5">
      <c r="A338" s="137">
        <v>2081006</v>
      </c>
      <c r="B338" s="138" t="s">
        <v>430</v>
      </c>
      <c r="C338" s="139"/>
      <c r="D338" s="139"/>
      <c r="E338" s="86"/>
    </row>
    <row r="339" ht="34.5" customHeight="1" spans="1:5">
      <c r="A339" s="137">
        <v>2081099</v>
      </c>
      <c r="B339" s="138" t="s">
        <v>431</v>
      </c>
      <c r="C339" s="139"/>
      <c r="D339" s="139"/>
      <c r="E339" s="86"/>
    </row>
    <row r="340" ht="34.5" customHeight="1" spans="1:5">
      <c r="A340" s="134">
        <v>20811</v>
      </c>
      <c r="B340" s="134" t="s">
        <v>432</v>
      </c>
      <c r="C340" s="135">
        <f>SUM(C341:C347)</f>
        <v>0</v>
      </c>
      <c r="D340" s="136">
        <f>SUM(D341:D347)</f>
        <v>0</v>
      </c>
      <c r="E340" s="136">
        <f>SUM(E341:E347)</f>
        <v>21.8</v>
      </c>
    </row>
    <row r="341" ht="34.5" customHeight="1" spans="1:5">
      <c r="A341" s="137">
        <v>2081101</v>
      </c>
      <c r="B341" s="138" t="s">
        <v>186</v>
      </c>
      <c r="C341" s="139"/>
      <c r="D341" s="139"/>
      <c r="E341" s="86"/>
    </row>
    <row r="342" ht="34.5" customHeight="1" spans="1:5">
      <c r="A342" s="137">
        <v>2081102</v>
      </c>
      <c r="B342" s="138" t="s">
        <v>187</v>
      </c>
      <c r="C342" s="139"/>
      <c r="D342" s="139"/>
      <c r="E342" s="86"/>
    </row>
    <row r="343" ht="34.5" customHeight="1" spans="1:5">
      <c r="A343" s="137">
        <v>2081103</v>
      </c>
      <c r="B343" s="138" t="s">
        <v>188</v>
      </c>
      <c r="C343" s="139"/>
      <c r="D343" s="139"/>
      <c r="E343" s="86"/>
    </row>
    <row r="344" ht="34.5" customHeight="1" spans="1:5">
      <c r="A344" s="137">
        <v>2081104</v>
      </c>
      <c r="B344" s="138" t="s">
        <v>433</v>
      </c>
      <c r="C344" s="139"/>
      <c r="D344" s="139"/>
      <c r="E344" s="86"/>
    </row>
    <row r="345" ht="34.5" customHeight="1" spans="1:5">
      <c r="A345" s="137">
        <v>2081105</v>
      </c>
      <c r="B345" s="138" t="s">
        <v>434</v>
      </c>
      <c r="C345" s="139"/>
      <c r="D345" s="139"/>
      <c r="E345" s="86">
        <v>21.2</v>
      </c>
    </row>
    <row r="346" ht="34.5" customHeight="1" spans="1:5">
      <c r="A346" s="137">
        <v>2081107</v>
      </c>
      <c r="B346" s="138" t="s">
        <v>435</v>
      </c>
      <c r="C346" s="139"/>
      <c r="D346" s="139"/>
      <c r="E346" s="86"/>
    </row>
    <row r="347" ht="34.5" customHeight="1" spans="1:5">
      <c r="A347" s="137">
        <v>2081199</v>
      </c>
      <c r="B347" s="138" t="s">
        <v>436</v>
      </c>
      <c r="C347" s="139"/>
      <c r="D347" s="139"/>
      <c r="E347" s="86">
        <v>0.6</v>
      </c>
    </row>
    <row r="348" ht="34.5" customHeight="1" spans="1:5">
      <c r="A348" s="134">
        <v>20816</v>
      </c>
      <c r="B348" s="134" t="s">
        <v>437</v>
      </c>
      <c r="C348" s="136">
        <f>SUM(C349:C351)</f>
        <v>0</v>
      </c>
      <c r="D348" s="136">
        <f>SUM(D349:D351)</f>
        <v>0</v>
      </c>
      <c r="E348" s="136">
        <f>SUM(E349:E351)</f>
        <v>0</v>
      </c>
    </row>
    <row r="349" ht="34.5" customHeight="1" spans="1:5">
      <c r="A349" s="137">
        <v>2081601</v>
      </c>
      <c r="B349" s="138" t="s">
        <v>186</v>
      </c>
      <c r="C349" s="139"/>
      <c r="D349" s="139"/>
      <c r="E349" s="145"/>
    </row>
    <row r="350" ht="34.5" customHeight="1" spans="1:5">
      <c r="A350" s="137">
        <v>2081602</v>
      </c>
      <c r="B350" s="138" t="s">
        <v>187</v>
      </c>
      <c r="C350" s="139"/>
      <c r="D350" s="139"/>
      <c r="E350" s="145"/>
    </row>
    <row r="351" ht="34.5" customHeight="1" spans="1:5">
      <c r="A351" s="137">
        <v>2081699</v>
      </c>
      <c r="B351" s="138" t="s">
        <v>438</v>
      </c>
      <c r="C351" s="139"/>
      <c r="D351" s="139"/>
      <c r="E351" s="145"/>
    </row>
    <row r="352" ht="34.5" customHeight="1" spans="1:5">
      <c r="A352" s="134">
        <v>20819</v>
      </c>
      <c r="B352" s="134" t="s">
        <v>439</v>
      </c>
      <c r="C352" s="136">
        <f>SUM(C353:C354)</f>
        <v>194</v>
      </c>
      <c r="D352" s="136">
        <f>SUM(D353:D354)</f>
        <v>194</v>
      </c>
      <c r="E352" s="136">
        <f>SUM(E353:E354)</f>
        <v>133.6</v>
      </c>
    </row>
    <row r="353" ht="34.5" customHeight="1" spans="1:5">
      <c r="A353" s="137">
        <v>2081901</v>
      </c>
      <c r="B353" s="138" t="s">
        <v>440</v>
      </c>
      <c r="C353" s="139">
        <v>6</v>
      </c>
      <c r="D353" s="139">
        <v>6</v>
      </c>
      <c r="E353" s="86">
        <v>3.7</v>
      </c>
    </row>
    <row r="354" ht="34.5" customHeight="1" spans="1:5">
      <c r="A354" s="137">
        <v>2081902</v>
      </c>
      <c r="B354" s="138" t="s">
        <v>441</v>
      </c>
      <c r="C354" s="139">
        <v>188</v>
      </c>
      <c r="D354" s="139">
        <v>188</v>
      </c>
      <c r="E354" s="86">
        <v>129.9</v>
      </c>
    </row>
    <row r="355" ht="34.5" customHeight="1" spans="1:5">
      <c r="A355" s="134">
        <v>20820</v>
      </c>
      <c r="B355" s="134" t="s">
        <v>442</v>
      </c>
      <c r="C355" s="136">
        <f>SUM(C356:C357)</f>
        <v>0</v>
      </c>
      <c r="D355" s="136">
        <f>SUM(D356:D357)</f>
        <v>0</v>
      </c>
      <c r="E355" s="136">
        <f>SUM(E356:E357)</f>
        <v>0</v>
      </c>
    </row>
    <row r="356" ht="34.5" customHeight="1" spans="1:5">
      <c r="A356" s="137">
        <v>2082001</v>
      </c>
      <c r="B356" s="138" t="s">
        <v>443</v>
      </c>
      <c r="C356" s="139"/>
      <c r="D356" s="139"/>
      <c r="E356" s="86"/>
    </row>
    <row r="357" ht="34.5" customHeight="1" spans="1:5">
      <c r="A357" s="137">
        <v>2082002</v>
      </c>
      <c r="B357" s="138" t="s">
        <v>444</v>
      </c>
      <c r="C357" s="139"/>
      <c r="D357" s="139"/>
      <c r="E357" s="86"/>
    </row>
    <row r="358" ht="34.5" customHeight="1" spans="1:5">
      <c r="A358" s="134">
        <v>20821</v>
      </c>
      <c r="B358" s="134" t="s">
        <v>445</v>
      </c>
      <c r="C358" s="136">
        <f>SUM(C359:C360)</f>
        <v>162</v>
      </c>
      <c r="D358" s="136">
        <f>SUM(D359:D360)</f>
        <v>162</v>
      </c>
      <c r="E358" s="136">
        <f>SUM(E359:E360)</f>
        <v>72.3</v>
      </c>
    </row>
    <row r="359" ht="34.5" customHeight="1" spans="1:5">
      <c r="A359" s="137">
        <v>2082101</v>
      </c>
      <c r="B359" s="138" t="s">
        <v>446</v>
      </c>
      <c r="C359" s="139"/>
      <c r="D359" s="139"/>
      <c r="E359" s="86"/>
    </row>
    <row r="360" ht="34.5" customHeight="1" spans="1:5">
      <c r="A360" s="137">
        <v>2082102</v>
      </c>
      <c r="B360" s="138" t="s">
        <v>447</v>
      </c>
      <c r="C360" s="139">
        <v>162</v>
      </c>
      <c r="D360" s="139">
        <v>162</v>
      </c>
      <c r="E360" s="86">
        <v>72.3</v>
      </c>
    </row>
    <row r="361" ht="34.5" customHeight="1" spans="1:5">
      <c r="A361" s="134">
        <v>20825</v>
      </c>
      <c r="B361" s="134" t="s">
        <v>448</v>
      </c>
      <c r="C361" s="136">
        <f>SUM(C362:C363)</f>
        <v>2.2</v>
      </c>
      <c r="D361" s="136">
        <f>SUM(D362:D363)</f>
        <v>2.2</v>
      </c>
      <c r="E361" s="136">
        <f>SUM(E362:E363)</f>
        <v>1.9</v>
      </c>
    </row>
    <row r="362" ht="34.5" customHeight="1" spans="1:5">
      <c r="A362" s="137">
        <v>2082501</v>
      </c>
      <c r="B362" s="138" t="s">
        <v>449</v>
      </c>
      <c r="C362" s="139">
        <v>2.2</v>
      </c>
      <c r="D362" s="139">
        <v>2.2</v>
      </c>
      <c r="E362" s="86">
        <v>1.9</v>
      </c>
    </row>
    <row r="363" ht="34.5" customHeight="1" spans="1:5">
      <c r="A363" s="137">
        <v>2082502</v>
      </c>
      <c r="B363" s="138" t="s">
        <v>450</v>
      </c>
      <c r="C363" s="139"/>
      <c r="D363" s="139"/>
      <c r="E363" s="86"/>
    </row>
    <row r="364" ht="34.5" customHeight="1" spans="1:5">
      <c r="A364" s="134">
        <v>20826</v>
      </c>
      <c r="B364" s="134" t="s">
        <v>451</v>
      </c>
      <c r="C364" s="136">
        <f>SUM(C365:C365)</f>
        <v>618</v>
      </c>
      <c r="D364" s="136">
        <f>SUM(D365:D365)</f>
        <v>618</v>
      </c>
      <c r="E364" s="136">
        <f>SUM(E365:E365)</f>
        <v>818.4</v>
      </c>
    </row>
    <row r="365" ht="34.5" customHeight="1" spans="1:5">
      <c r="A365" s="137">
        <v>2082602</v>
      </c>
      <c r="B365" s="138" t="s">
        <v>452</v>
      </c>
      <c r="C365" s="139">
        <v>618</v>
      </c>
      <c r="D365" s="139">
        <v>618</v>
      </c>
      <c r="E365" s="145">
        <v>818.4</v>
      </c>
    </row>
    <row r="366" ht="34.5" customHeight="1" spans="1:5">
      <c r="A366" s="134">
        <v>20828</v>
      </c>
      <c r="B366" s="134" t="s">
        <v>453</v>
      </c>
      <c r="C366" s="136">
        <f>SUM(C367:C371)</f>
        <v>0</v>
      </c>
      <c r="D366" s="136">
        <f>SUM(D367:D371)</f>
        <v>0</v>
      </c>
      <c r="E366" s="136">
        <f>SUM(E367:E371)</f>
        <v>2.5</v>
      </c>
    </row>
    <row r="367" ht="34.5" customHeight="1" spans="1:5">
      <c r="A367" s="137">
        <v>2082801</v>
      </c>
      <c r="B367" s="138" t="s">
        <v>186</v>
      </c>
      <c r="C367" s="139"/>
      <c r="D367" s="139"/>
      <c r="E367" s="86"/>
    </row>
    <row r="368" ht="34.5" customHeight="1" spans="1:5">
      <c r="A368" s="137">
        <v>2082802</v>
      </c>
      <c r="B368" s="138" t="s">
        <v>187</v>
      </c>
      <c r="C368" s="139"/>
      <c r="D368" s="139"/>
      <c r="E368" s="86"/>
    </row>
    <row r="369" ht="34.5" customHeight="1" spans="1:5">
      <c r="A369" s="137">
        <v>2082804</v>
      </c>
      <c r="B369" s="138" t="s">
        <v>454</v>
      </c>
      <c r="C369" s="139"/>
      <c r="D369" s="139"/>
      <c r="E369" s="145"/>
    </row>
    <row r="370" ht="34.5" customHeight="1" spans="1:5">
      <c r="A370" s="137">
        <v>2082850</v>
      </c>
      <c r="B370" s="138" t="s">
        <v>204</v>
      </c>
      <c r="C370" s="139"/>
      <c r="D370" s="139"/>
      <c r="E370" s="145"/>
    </row>
    <row r="371" ht="34.5" customHeight="1" spans="1:5">
      <c r="A371" s="137">
        <v>2082899</v>
      </c>
      <c r="B371" s="138" t="s">
        <v>455</v>
      </c>
      <c r="C371" s="139"/>
      <c r="D371" s="139"/>
      <c r="E371" s="145">
        <v>2.5</v>
      </c>
    </row>
    <row r="372" ht="34.5" customHeight="1" spans="1:5">
      <c r="A372" s="134">
        <v>20899</v>
      </c>
      <c r="B372" s="134" t="s">
        <v>456</v>
      </c>
      <c r="C372" s="136">
        <f>C373</f>
        <v>571.1</v>
      </c>
      <c r="D372" s="136">
        <f>D373</f>
        <v>571.1</v>
      </c>
      <c r="E372" s="136">
        <f>E373</f>
        <v>435.7</v>
      </c>
    </row>
    <row r="373" ht="34.5" customHeight="1" spans="1:5">
      <c r="A373" s="137">
        <v>2089901</v>
      </c>
      <c r="B373" s="138" t="s">
        <v>457</v>
      </c>
      <c r="C373" s="139">
        <v>571.1</v>
      </c>
      <c r="D373" s="139">
        <v>571.1</v>
      </c>
      <c r="E373" s="86">
        <v>435.7</v>
      </c>
    </row>
    <row r="374" ht="34.5" customHeight="1" spans="1:5">
      <c r="A374" s="134">
        <v>210</v>
      </c>
      <c r="B374" s="134" t="s">
        <v>458</v>
      </c>
      <c r="C374" s="136">
        <f>C375+C380+C385+C389+C397+C399+C403+C410+C412+C416+C419+C425</f>
        <v>1739.6</v>
      </c>
      <c r="D374" s="136">
        <f>D375+D380+D385+D389+D397+D399+D403+D410+D412+D416+D419+D425</f>
        <v>1739.6</v>
      </c>
      <c r="E374" s="136">
        <f>E375+E380+E385+E389+E397+E399+E403+E410+E412+E416+E419+E425</f>
        <v>2817.8</v>
      </c>
    </row>
    <row r="375" ht="34.5" customHeight="1" spans="1:5">
      <c r="A375" s="134">
        <v>21001</v>
      </c>
      <c r="B375" s="134" t="s">
        <v>459</v>
      </c>
      <c r="C375" s="136">
        <f>SUM(C376:C379)</f>
        <v>0</v>
      </c>
      <c r="D375" s="136">
        <f>SUM(D376:D379)</f>
        <v>0</v>
      </c>
      <c r="E375" s="136">
        <f>SUM(E376:E379)</f>
        <v>0.4</v>
      </c>
    </row>
    <row r="376" ht="34.5" customHeight="1" spans="1:5">
      <c r="A376" s="137">
        <v>2100101</v>
      </c>
      <c r="B376" s="138" t="s">
        <v>186</v>
      </c>
      <c r="C376" s="139"/>
      <c r="D376" s="139"/>
      <c r="E376" s="151"/>
    </row>
    <row r="377" ht="34.5" customHeight="1" spans="1:5">
      <c r="A377" s="137">
        <v>2100102</v>
      </c>
      <c r="B377" s="138" t="s">
        <v>187</v>
      </c>
      <c r="C377" s="139"/>
      <c r="D377" s="139"/>
      <c r="E377" s="151"/>
    </row>
    <row r="378" ht="34.5" customHeight="1" spans="1:5">
      <c r="A378" s="137">
        <v>2100103</v>
      </c>
      <c r="B378" s="138" t="s">
        <v>188</v>
      </c>
      <c r="C378" s="139"/>
      <c r="D378" s="139"/>
      <c r="E378" s="151"/>
    </row>
    <row r="379" ht="34.5" customHeight="1" spans="1:5">
      <c r="A379" s="137">
        <v>2100199</v>
      </c>
      <c r="B379" s="138" t="s">
        <v>460</v>
      </c>
      <c r="C379" s="139"/>
      <c r="D379" s="139"/>
      <c r="E379" s="151">
        <v>0.4</v>
      </c>
    </row>
    <row r="380" ht="34.5" customHeight="1" spans="1:5">
      <c r="A380" s="134">
        <v>21002</v>
      </c>
      <c r="B380" s="134" t="s">
        <v>461</v>
      </c>
      <c r="C380" s="136">
        <f>SUM(C381:C384)</f>
        <v>0</v>
      </c>
      <c r="D380" s="136">
        <f>SUM(D381:D384)</f>
        <v>0</v>
      </c>
      <c r="E380" s="136">
        <f>SUM(E381:E384)</f>
        <v>0</v>
      </c>
    </row>
    <row r="381" ht="34.5" customHeight="1" spans="1:5">
      <c r="A381" s="137">
        <v>2100201</v>
      </c>
      <c r="B381" s="138" t="s">
        <v>462</v>
      </c>
      <c r="C381" s="139"/>
      <c r="D381" s="139"/>
      <c r="E381" s="151"/>
    </row>
    <row r="382" ht="34.5" customHeight="1" spans="1:5">
      <c r="A382" s="137">
        <v>2100202</v>
      </c>
      <c r="B382" s="138" t="s">
        <v>463</v>
      </c>
      <c r="C382" s="139"/>
      <c r="D382" s="139"/>
      <c r="E382" s="151"/>
    </row>
    <row r="383" ht="34.5" customHeight="1" spans="1:5">
      <c r="A383" s="137">
        <v>2100208</v>
      </c>
      <c r="B383" s="138" t="s">
        <v>464</v>
      </c>
      <c r="C383" s="139"/>
      <c r="D383" s="139"/>
      <c r="E383" s="145"/>
    </row>
    <row r="384" ht="34.5" customHeight="1" spans="1:5">
      <c r="A384" s="137">
        <v>2100299</v>
      </c>
      <c r="B384" s="138" t="s">
        <v>465</v>
      </c>
      <c r="C384" s="139"/>
      <c r="D384" s="139"/>
      <c r="E384" s="145"/>
    </row>
    <row r="385" ht="34.5" customHeight="1" spans="1:5">
      <c r="A385" s="134">
        <v>21003</v>
      </c>
      <c r="B385" s="134" t="s">
        <v>466</v>
      </c>
      <c r="C385" s="136">
        <f>SUM(C386:C388)</f>
        <v>528.8</v>
      </c>
      <c r="D385" s="136">
        <f>SUM(D386:D388)</f>
        <v>528.8</v>
      </c>
      <c r="E385" s="136">
        <f>SUM(E386:E388)</f>
        <v>576.4</v>
      </c>
    </row>
    <row r="386" ht="34.5" customHeight="1" spans="1:5">
      <c r="A386" s="137">
        <v>2100301</v>
      </c>
      <c r="B386" s="138" t="s">
        <v>467</v>
      </c>
      <c r="C386" s="139"/>
      <c r="D386" s="139"/>
      <c r="E386" s="151"/>
    </row>
    <row r="387" ht="34.5" customHeight="1" spans="1:5">
      <c r="A387" s="137">
        <v>2100302</v>
      </c>
      <c r="B387" s="138" t="s">
        <v>468</v>
      </c>
      <c r="C387" s="139">
        <v>498.4</v>
      </c>
      <c r="D387" s="139">
        <v>498.4</v>
      </c>
      <c r="E387" s="151">
        <v>504.1</v>
      </c>
    </row>
    <row r="388" ht="34.5" customHeight="1" spans="1:5">
      <c r="A388" s="137">
        <v>2100399</v>
      </c>
      <c r="B388" s="138" t="s">
        <v>469</v>
      </c>
      <c r="C388" s="139">
        <v>30.4</v>
      </c>
      <c r="D388" s="139">
        <v>30.4</v>
      </c>
      <c r="E388" s="151">
        <v>72.3</v>
      </c>
    </row>
    <row r="389" ht="34.5" customHeight="1" spans="1:5">
      <c r="A389" s="134">
        <v>21004</v>
      </c>
      <c r="B389" s="134" t="s">
        <v>470</v>
      </c>
      <c r="C389" s="136">
        <f>SUM(C390:C396)</f>
        <v>131.4</v>
      </c>
      <c r="D389" s="136">
        <f>SUM(D390:D396)</f>
        <v>131.4</v>
      </c>
      <c r="E389" s="136">
        <v>312</v>
      </c>
    </row>
    <row r="390" ht="34.5" customHeight="1" spans="1:5">
      <c r="A390" s="137">
        <v>2100401</v>
      </c>
      <c r="B390" s="138" t="s">
        <v>471</v>
      </c>
      <c r="C390" s="139"/>
      <c r="D390" s="139"/>
      <c r="E390" s="151"/>
    </row>
    <row r="391" ht="34.5" customHeight="1" spans="1:5">
      <c r="A391" s="137">
        <v>2100402</v>
      </c>
      <c r="B391" s="138" t="s">
        <v>472</v>
      </c>
      <c r="C391" s="139"/>
      <c r="D391" s="139"/>
      <c r="E391" s="151"/>
    </row>
    <row r="392" ht="34.5" customHeight="1" spans="1:5">
      <c r="A392" s="137">
        <v>2100407</v>
      </c>
      <c r="B392" s="138" t="s">
        <v>473</v>
      </c>
      <c r="C392" s="139"/>
      <c r="D392" s="146"/>
      <c r="E392" s="151"/>
    </row>
    <row r="393" ht="34.5" customHeight="1" spans="1:5">
      <c r="A393" s="137">
        <v>2100408</v>
      </c>
      <c r="B393" s="138" t="s">
        <v>474</v>
      </c>
      <c r="C393" s="139">
        <v>131.4</v>
      </c>
      <c r="D393" s="139">
        <v>131.4</v>
      </c>
      <c r="E393" s="151">
        <v>279.7</v>
      </c>
    </row>
    <row r="394" ht="34.5" customHeight="1" spans="1:5">
      <c r="A394" s="137">
        <v>2100409</v>
      </c>
      <c r="B394" s="138" t="s">
        <v>475</v>
      </c>
      <c r="C394" s="139"/>
      <c r="D394" s="139"/>
      <c r="E394" s="151">
        <v>31.6</v>
      </c>
    </row>
    <row r="395" ht="34.5" customHeight="1" spans="1:5">
      <c r="A395" s="137">
        <v>2100410</v>
      </c>
      <c r="B395" s="138" t="s">
        <v>476</v>
      </c>
      <c r="C395" s="139"/>
      <c r="D395" s="139"/>
      <c r="E395" s="151"/>
    </row>
    <row r="396" ht="34.5" customHeight="1" spans="1:5">
      <c r="A396" s="137">
        <v>2100499</v>
      </c>
      <c r="B396" s="138" t="s">
        <v>477</v>
      </c>
      <c r="C396" s="139"/>
      <c r="D396" s="139"/>
      <c r="E396" s="151"/>
    </row>
    <row r="397" ht="34.5" customHeight="1" spans="1:5">
      <c r="A397" s="134">
        <v>21006</v>
      </c>
      <c r="B397" s="134" t="s">
        <v>478</v>
      </c>
      <c r="C397" s="136">
        <f>C398</f>
        <v>0</v>
      </c>
      <c r="D397" s="136">
        <f>D398</f>
        <v>0</v>
      </c>
      <c r="E397" s="136">
        <f>E398</f>
        <v>0</v>
      </c>
    </row>
    <row r="398" ht="34.5" customHeight="1" spans="1:5">
      <c r="A398" s="137">
        <v>2100601</v>
      </c>
      <c r="B398" s="138" t="s">
        <v>479</v>
      </c>
      <c r="C398" s="139"/>
      <c r="D398" s="139"/>
      <c r="E398" s="145"/>
    </row>
    <row r="399" ht="34.5" customHeight="1" spans="1:5">
      <c r="A399" s="134">
        <v>21007</v>
      </c>
      <c r="B399" s="134" t="s">
        <v>480</v>
      </c>
      <c r="C399" s="136">
        <f>SUM(C400:C402)</f>
        <v>263</v>
      </c>
      <c r="D399" s="136">
        <f>SUM(D400:D402)</f>
        <v>263</v>
      </c>
      <c r="E399" s="136">
        <f>SUM(E400:E402)</f>
        <v>359.7</v>
      </c>
    </row>
    <row r="400" ht="34.5" customHeight="1" spans="1:5">
      <c r="A400" s="137">
        <v>2100716</v>
      </c>
      <c r="B400" s="138" t="s">
        <v>481</v>
      </c>
      <c r="C400" s="139"/>
      <c r="D400" s="139"/>
      <c r="E400" s="151"/>
    </row>
    <row r="401" ht="34.5" customHeight="1" spans="1:5">
      <c r="A401" s="137">
        <v>2100717</v>
      </c>
      <c r="B401" s="138" t="s">
        <v>482</v>
      </c>
      <c r="C401" s="139">
        <v>255</v>
      </c>
      <c r="D401" s="139">
        <v>255</v>
      </c>
      <c r="E401" s="151">
        <v>272</v>
      </c>
    </row>
    <row r="402" ht="34.5" customHeight="1" spans="1:5">
      <c r="A402" s="137">
        <v>2100799</v>
      </c>
      <c r="B402" s="138" t="s">
        <v>483</v>
      </c>
      <c r="C402" s="139">
        <v>8</v>
      </c>
      <c r="D402" s="139">
        <v>8</v>
      </c>
      <c r="E402" s="151">
        <v>87.7</v>
      </c>
    </row>
    <row r="403" ht="34.5" customHeight="1" spans="1:5">
      <c r="A403" s="134">
        <v>21011</v>
      </c>
      <c r="B403" s="134" t="s">
        <v>484</v>
      </c>
      <c r="C403" s="136">
        <f>C404+C405+C408+C409</f>
        <v>353.8</v>
      </c>
      <c r="D403" s="136">
        <f>D404+D405+D408+D409</f>
        <v>353.8</v>
      </c>
      <c r="E403" s="136">
        <f>E404+E405+E408+E409</f>
        <v>323</v>
      </c>
    </row>
    <row r="404" ht="34.5" customHeight="1" spans="1:5">
      <c r="A404" s="137">
        <v>2101101</v>
      </c>
      <c r="B404" s="138" t="s">
        <v>485</v>
      </c>
      <c r="C404" s="139">
        <v>25.9</v>
      </c>
      <c r="D404" s="139">
        <v>25.9</v>
      </c>
      <c r="E404" s="151">
        <v>14.8</v>
      </c>
    </row>
    <row r="405" ht="34.5" customHeight="1" spans="1:5">
      <c r="A405" s="137">
        <v>2101102</v>
      </c>
      <c r="B405" s="138" t="s">
        <v>486</v>
      </c>
      <c r="C405" s="139">
        <v>83</v>
      </c>
      <c r="D405" s="139">
        <v>83</v>
      </c>
      <c r="E405" s="151">
        <v>77.4</v>
      </c>
    </row>
    <row r="406" ht="34.5" customHeight="1" spans="1:5">
      <c r="A406" s="137">
        <v>210110201</v>
      </c>
      <c r="B406" s="138" t="s">
        <v>487</v>
      </c>
      <c r="C406" s="139">
        <v>73.3</v>
      </c>
      <c r="D406" s="139">
        <v>73.3</v>
      </c>
      <c r="E406" s="145">
        <v>69</v>
      </c>
    </row>
    <row r="407" ht="34.5" customHeight="1" spans="1:5">
      <c r="A407" s="137">
        <v>210110202</v>
      </c>
      <c r="B407" s="138" t="s">
        <v>488</v>
      </c>
      <c r="C407" s="139">
        <v>9.7</v>
      </c>
      <c r="D407" s="139">
        <v>9.7</v>
      </c>
      <c r="E407" s="145">
        <v>8</v>
      </c>
    </row>
    <row r="408" ht="34.5" customHeight="1" spans="1:5">
      <c r="A408" s="137">
        <v>2101103</v>
      </c>
      <c r="B408" s="138" t="s">
        <v>489</v>
      </c>
      <c r="C408" s="139">
        <v>244.9</v>
      </c>
      <c r="D408" s="139">
        <v>244.9</v>
      </c>
      <c r="E408" s="151">
        <v>230.8</v>
      </c>
    </row>
    <row r="409" ht="34.5" customHeight="1" spans="1:5">
      <c r="A409" s="137">
        <v>2101199</v>
      </c>
      <c r="B409" s="138" t="s">
        <v>490</v>
      </c>
      <c r="C409" s="139"/>
      <c r="D409" s="139"/>
      <c r="E409" s="151"/>
    </row>
    <row r="410" ht="34.5" customHeight="1" spans="1:5">
      <c r="A410" s="134">
        <v>21012</v>
      </c>
      <c r="B410" s="134" t="s">
        <v>491</v>
      </c>
      <c r="C410" s="136">
        <f>C411</f>
        <v>273</v>
      </c>
      <c r="D410" s="136">
        <f>D411</f>
        <v>273</v>
      </c>
      <c r="E410" s="136">
        <f>E411</f>
        <v>1114.2</v>
      </c>
    </row>
    <row r="411" ht="34.5" customHeight="1" spans="1:5">
      <c r="A411" s="137">
        <v>2101202</v>
      </c>
      <c r="B411" s="138" t="s">
        <v>492</v>
      </c>
      <c r="C411" s="139">
        <v>273</v>
      </c>
      <c r="D411" s="139">
        <v>273</v>
      </c>
      <c r="E411" s="151">
        <v>1114.2</v>
      </c>
    </row>
    <row r="412" ht="34.5" customHeight="1" spans="1:5">
      <c r="A412" s="134">
        <v>21013</v>
      </c>
      <c r="B412" s="134" t="s">
        <v>493</v>
      </c>
      <c r="C412" s="136">
        <f>SUM(C413:C415)</f>
        <v>89.6</v>
      </c>
      <c r="D412" s="136">
        <f>SUM(D413:D415)</f>
        <v>89.6</v>
      </c>
      <c r="E412" s="136">
        <f>SUM(E413:E415)</f>
        <v>97.2</v>
      </c>
    </row>
    <row r="413" ht="34.5" customHeight="1" spans="1:5">
      <c r="A413" s="137">
        <v>2101301</v>
      </c>
      <c r="B413" s="138" t="s">
        <v>494</v>
      </c>
      <c r="C413" s="139">
        <v>2</v>
      </c>
      <c r="D413" s="139">
        <v>2</v>
      </c>
      <c r="E413" s="151">
        <v>-12.4</v>
      </c>
    </row>
    <row r="414" ht="34.5" customHeight="1" spans="1:5">
      <c r="A414" s="137">
        <v>2101302</v>
      </c>
      <c r="B414" s="138" t="s">
        <v>495</v>
      </c>
      <c r="C414" s="139"/>
      <c r="D414" s="139"/>
      <c r="E414" s="151"/>
    </row>
    <row r="415" ht="34.5" customHeight="1" spans="1:5">
      <c r="A415" s="137">
        <v>2101399</v>
      </c>
      <c r="B415" s="138" t="s">
        <v>496</v>
      </c>
      <c r="C415" s="139">
        <v>87.6</v>
      </c>
      <c r="D415" s="139">
        <v>87.6</v>
      </c>
      <c r="E415" s="151">
        <v>109.6</v>
      </c>
    </row>
    <row r="416" ht="34.5" customHeight="1" spans="1:5">
      <c r="A416" s="134">
        <v>21014</v>
      </c>
      <c r="B416" s="134" t="s">
        <v>497</v>
      </c>
      <c r="C416" s="136">
        <f>SUM(C417:C418)</f>
        <v>0</v>
      </c>
      <c r="D416" s="136">
        <f>SUM(D417:D418)</f>
        <v>0</v>
      </c>
      <c r="E416" s="136">
        <f>SUM(E417:E418)</f>
        <v>1.3</v>
      </c>
    </row>
    <row r="417" ht="34.5" customHeight="1" spans="1:5">
      <c r="A417" s="137">
        <v>2101401</v>
      </c>
      <c r="B417" s="138" t="s">
        <v>498</v>
      </c>
      <c r="C417" s="139"/>
      <c r="D417" s="139"/>
      <c r="E417" s="151"/>
    </row>
    <row r="418" ht="34.5" customHeight="1" spans="1:5">
      <c r="A418" s="137">
        <v>2101499</v>
      </c>
      <c r="B418" s="138" t="s">
        <v>499</v>
      </c>
      <c r="C418" s="139"/>
      <c r="D418" s="139"/>
      <c r="E418" s="151">
        <v>1.3</v>
      </c>
    </row>
    <row r="419" ht="34.5" customHeight="1" spans="1:5">
      <c r="A419" s="134">
        <v>21015</v>
      </c>
      <c r="B419" s="134" t="s">
        <v>500</v>
      </c>
      <c r="C419" s="136">
        <f>SUM(C420:C424)</f>
        <v>0</v>
      </c>
      <c r="D419" s="136">
        <f>SUM(D420:D424)</f>
        <v>0</v>
      </c>
      <c r="E419" s="136">
        <f>SUM(E420:E424)</f>
        <v>0</v>
      </c>
    </row>
    <row r="420" ht="34.5" customHeight="1" spans="1:5">
      <c r="A420" s="137">
        <v>2101501</v>
      </c>
      <c r="B420" s="138" t="s">
        <v>186</v>
      </c>
      <c r="C420" s="139"/>
      <c r="D420" s="139"/>
      <c r="E420" s="145"/>
    </row>
    <row r="421" ht="34.5" customHeight="1" spans="1:5">
      <c r="A421" s="137">
        <v>2101502</v>
      </c>
      <c r="B421" s="138" t="s">
        <v>187</v>
      </c>
      <c r="C421" s="139"/>
      <c r="D421" s="139"/>
      <c r="E421" s="145"/>
    </row>
    <row r="422" ht="34.5" customHeight="1" spans="1:5">
      <c r="A422" s="137">
        <v>2101504</v>
      </c>
      <c r="B422" s="138" t="s">
        <v>219</v>
      </c>
      <c r="C422" s="139"/>
      <c r="D422" s="139"/>
      <c r="E422" s="145"/>
    </row>
    <row r="423" ht="34.5" customHeight="1" spans="1:5">
      <c r="A423" s="137">
        <v>2101505</v>
      </c>
      <c r="B423" s="138" t="s">
        <v>501</v>
      </c>
      <c r="C423" s="139"/>
      <c r="D423" s="139"/>
      <c r="E423" s="145"/>
    </row>
    <row r="424" ht="34.5" customHeight="1" spans="1:5">
      <c r="A424" s="137">
        <v>2101506</v>
      </c>
      <c r="B424" s="138" t="s">
        <v>502</v>
      </c>
      <c r="C424" s="139"/>
      <c r="D424" s="139"/>
      <c r="E424" s="145"/>
    </row>
    <row r="425" ht="34.5" customHeight="1" spans="1:5">
      <c r="A425" s="134">
        <v>21099</v>
      </c>
      <c r="B425" s="134" t="s">
        <v>503</v>
      </c>
      <c r="C425" s="136">
        <f>C426</f>
        <v>100</v>
      </c>
      <c r="D425" s="136">
        <f>D426</f>
        <v>100</v>
      </c>
      <c r="E425" s="136">
        <f>E426</f>
        <v>33.6</v>
      </c>
    </row>
    <row r="426" ht="34.5" customHeight="1" spans="1:5">
      <c r="A426" s="137">
        <v>2109901</v>
      </c>
      <c r="B426" s="138" t="s">
        <v>504</v>
      </c>
      <c r="C426" s="139">
        <v>100</v>
      </c>
      <c r="D426" s="139">
        <v>100</v>
      </c>
      <c r="E426" s="145">
        <v>33.6</v>
      </c>
    </row>
    <row r="427" ht="34.5" customHeight="1" spans="1:5">
      <c r="A427" s="134">
        <v>211</v>
      </c>
      <c r="B427" s="134" t="s">
        <v>505</v>
      </c>
      <c r="C427" s="136">
        <f>C428+C435+C438+C443+C445+C447+C453+C455</f>
        <v>100</v>
      </c>
      <c r="D427" s="136">
        <f>D428+D435+D438+D443+D445+D447+D453+D455</f>
        <v>100</v>
      </c>
      <c r="E427" s="136">
        <f>E428+E435+E438+E443+E445+E447+E453+E455</f>
        <v>108</v>
      </c>
    </row>
    <row r="428" ht="34.5" customHeight="1" spans="1:5">
      <c r="A428" s="134">
        <v>21101</v>
      </c>
      <c r="B428" s="134" t="s">
        <v>506</v>
      </c>
      <c r="C428" s="136">
        <f>SUM(C429:C434)</f>
        <v>0</v>
      </c>
      <c r="D428" s="136">
        <f>SUM(D429:D434)</f>
        <v>0</v>
      </c>
      <c r="E428" s="136">
        <f>SUM(E429:E434)</f>
        <v>0</v>
      </c>
    </row>
    <row r="429" ht="34.5" customHeight="1" spans="1:5">
      <c r="A429" s="137">
        <v>2110101</v>
      </c>
      <c r="B429" s="138" t="s">
        <v>186</v>
      </c>
      <c r="C429" s="139"/>
      <c r="D429" s="139"/>
      <c r="E429" s="151"/>
    </row>
    <row r="430" ht="34.5" customHeight="1" spans="1:5">
      <c r="A430" s="137">
        <v>2110102</v>
      </c>
      <c r="B430" s="138" t="s">
        <v>187</v>
      </c>
      <c r="C430" s="139"/>
      <c r="D430" s="139"/>
      <c r="E430" s="151"/>
    </row>
    <row r="431" ht="34.5" customHeight="1" spans="1:5">
      <c r="A431" s="137">
        <v>2110103</v>
      </c>
      <c r="B431" s="138" t="s">
        <v>188</v>
      </c>
      <c r="C431" s="139"/>
      <c r="D431" s="139"/>
      <c r="E431" s="151"/>
    </row>
    <row r="432" ht="34.5" customHeight="1" spans="1:5">
      <c r="A432" s="137">
        <v>2110104</v>
      </c>
      <c r="B432" s="138" t="s">
        <v>507</v>
      </c>
      <c r="C432" s="139"/>
      <c r="D432" s="139"/>
      <c r="E432" s="151"/>
    </row>
    <row r="433" ht="34.5" customHeight="1" spans="1:5">
      <c r="A433" s="137">
        <v>2110107</v>
      </c>
      <c r="B433" s="138" t="s">
        <v>508</v>
      </c>
      <c r="C433" s="139"/>
      <c r="D433" s="139"/>
      <c r="E433" s="145"/>
    </row>
    <row r="434" ht="34.5" customHeight="1" spans="1:5">
      <c r="A434" s="137">
        <v>2110199</v>
      </c>
      <c r="B434" s="138" t="s">
        <v>509</v>
      </c>
      <c r="C434" s="139"/>
      <c r="D434" s="139"/>
      <c r="E434" s="145"/>
    </row>
    <row r="435" ht="34.5" customHeight="1" spans="1:5">
      <c r="A435" s="134">
        <v>21102</v>
      </c>
      <c r="B435" s="134" t="s">
        <v>510</v>
      </c>
      <c r="C435" s="136">
        <f>SUM(C436:C437)</f>
        <v>0</v>
      </c>
      <c r="D435" s="136">
        <f>SUM(D436:D437)</f>
        <v>0</v>
      </c>
      <c r="E435" s="136">
        <f>SUM(E436:E437)</f>
        <v>0</v>
      </c>
    </row>
    <row r="436" ht="34.5" customHeight="1" spans="1:5">
      <c r="A436" s="137">
        <v>2110203</v>
      </c>
      <c r="B436" s="138" t="s">
        <v>511</v>
      </c>
      <c r="C436" s="139"/>
      <c r="D436" s="146"/>
      <c r="E436" s="145"/>
    </row>
    <row r="437" ht="34.5" customHeight="1" spans="1:5">
      <c r="A437" s="137">
        <v>2110299</v>
      </c>
      <c r="B437" s="138" t="s">
        <v>512</v>
      </c>
      <c r="C437" s="139"/>
      <c r="D437" s="139"/>
      <c r="E437" s="145"/>
    </row>
    <row r="438" ht="34.5" customHeight="1" spans="1:5">
      <c r="A438" s="134">
        <v>21103</v>
      </c>
      <c r="B438" s="134" t="s">
        <v>513</v>
      </c>
      <c r="C438" s="136">
        <f>SUM(C439:C442)</f>
        <v>0</v>
      </c>
      <c r="D438" s="136">
        <f>SUM(D439:D442)</f>
        <v>0</v>
      </c>
      <c r="E438" s="136">
        <f>SUM(E439:E442)</f>
        <v>125</v>
      </c>
    </row>
    <row r="439" ht="34.5" customHeight="1" spans="1:5">
      <c r="A439" s="137">
        <v>2110301</v>
      </c>
      <c r="B439" s="138" t="s">
        <v>514</v>
      </c>
      <c r="C439" s="139"/>
      <c r="D439" s="139"/>
      <c r="E439" s="145"/>
    </row>
    <row r="440" ht="34.5" customHeight="1" spans="1:5">
      <c r="A440" s="137">
        <v>2110302</v>
      </c>
      <c r="B440" s="138" t="s">
        <v>515</v>
      </c>
      <c r="C440" s="139"/>
      <c r="D440" s="139"/>
      <c r="E440" s="152">
        <v>125</v>
      </c>
    </row>
    <row r="441" ht="34.5" customHeight="1" spans="1:5">
      <c r="A441" s="137">
        <v>2110304</v>
      </c>
      <c r="B441" s="138" t="s">
        <v>516</v>
      </c>
      <c r="C441" s="139"/>
      <c r="D441" s="139"/>
      <c r="E441" s="145"/>
    </row>
    <row r="442" ht="34.5" customHeight="1" spans="1:5">
      <c r="A442" s="137">
        <v>2110399</v>
      </c>
      <c r="B442" s="138" t="s">
        <v>517</v>
      </c>
      <c r="C442" s="139"/>
      <c r="D442" s="139"/>
      <c r="E442" s="145"/>
    </row>
    <row r="443" ht="34.5" customHeight="1" spans="1:5">
      <c r="A443" s="134">
        <v>21104</v>
      </c>
      <c r="B443" s="134" t="s">
        <v>518</v>
      </c>
      <c r="C443" s="136">
        <f>C444</f>
        <v>0</v>
      </c>
      <c r="D443" s="136">
        <f>D444</f>
        <v>0</v>
      </c>
      <c r="E443" s="136">
        <f>E444</f>
        <v>-17</v>
      </c>
    </row>
    <row r="444" ht="34.5" customHeight="1" spans="1:5">
      <c r="A444" s="137">
        <v>2110402</v>
      </c>
      <c r="B444" s="138" t="s">
        <v>519</v>
      </c>
      <c r="C444" s="139"/>
      <c r="D444" s="139"/>
      <c r="E444" s="145">
        <v>-17</v>
      </c>
    </row>
    <row r="445" ht="34.5" customHeight="1" spans="1:5">
      <c r="A445" s="134">
        <v>21110</v>
      </c>
      <c r="B445" s="134" t="s">
        <v>520</v>
      </c>
      <c r="C445" s="136">
        <f>C446</f>
        <v>0</v>
      </c>
      <c r="D445" s="136">
        <f>D446</f>
        <v>0</v>
      </c>
      <c r="E445" s="136">
        <f>E446</f>
        <v>0</v>
      </c>
    </row>
    <row r="446" ht="34.5" customHeight="1" spans="1:5">
      <c r="A446" s="137">
        <v>2111001</v>
      </c>
      <c r="B446" s="138" t="s">
        <v>521</v>
      </c>
      <c r="C446" s="139"/>
      <c r="D446" s="146"/>
      <c r="E446" s="151"/>
    </row>
    <row r="447" ht="34.5" customHeight="1" spans="1:5">
      <c r="A447" s="134">
        <v>21111</v>
      </c>
      <c r="B447" s="134" t="s">
        <v>522</v>
      </c>
      <c r="C447" s="136">
        <f>SUM(C448:C452)</f>
        <v>0</v>
      </c>
      <c r="D447" s="136">
        <f>SUM(D448:D452)</f>
        <v>0</v>
      </c>
      <c r="E447" s="136">
        <f>SUM(E448:E452)</f>
        <v>0</v>
      </c>
    </row>
    <row r="448" ht="34.5" customHeight="1" spans="1:5">
      <c r="A448" s="137">
        <v>2111101</v>
      </c>
      <c r="B448" s="138" t="s">
        <v>523</v>
      </c>
      <c r="C448" s="139"/>
      <c r="D448" s="146"/>
      <c r="E448" s="151"/>
    </row>
    <row r="449" ht="34.5" customHeight="1" spans="1:5">
      <c r="A449" s="137">
        <v>2111102</v>
      </c>
      <c r="B449" s="138" t="s">
        <v>524</v>
      </c>
      <c r="C449" s="139"/>
      <c r="D449" s="139"/>
      <c r="E449" s="151"/>
    </row>
    <row r="450" ht="34.5" customHeight="1" spans="1:5">
      <c r="A450" s="137">
        <v>2111103</v>
      </c>
      <c r="B450" s="138" t="s">
        <v>525</v>
      </c>
      <c r="C450" s="139"/>
      <c r="D450" s="139"/>
      <c r="E450" s="151"/>
    </row>
    <row r="451" ht="34.5" customHeight="1" spans="1:5">
      <c r="A451" s="137">
        <v>2111104</v>
      </c>
      <c r="B451" s="138" t="s">
        <v>526</v>
      </c>
      <c r="C451" s="139"/>
      <c r="D451" s="146"/>
      <c r="E451" s="145"/>
    </row>
    <row r="452" ht="34.5" customHeight="1" spans="1:5">
      <c r="A452" s="137">
        <v>2111199</v>
      </c>
      <c r="B452" s="138" t="s">
        <v>527</v>
      </c>
      <c r="C452" s="139"/>
      <c r="D452" s="139"/>
      <c r="E452" s="145"/>
    </row>
    <row r="453" ht="34.5" customHeight="1" spans="1:5">
      <c r="A453" s="134">
        <v>21113</v>
      </c>
      <c r="B453" s="134" t="s">
        <v>528</v>
      </c>
      <c r="C453" s="136">
        <f>C454</f>
        <v>0</v>
      </c>
      <c r="D453" s="136">
        <f>D454</f>
        <v>0</v>
      </c>
      <c r="E453" s="136">
        <f>E454</f>
        <v>0</v>
      </c>
    </row>
    <row r="454" ht="34.5" customHeight="1" spans="1:5">
      <c r="A454" s="137">
        <v>2111301</v>
      </c>
      <c r="B454" s="138" t="s">
        <v>529</v>
      </c>
      <c r="C454" s="146"/>
      <c r="D454" s="139"/>
      <c r="E454" s="151"/>
    </row>
    <row r="455" ht="34.5" customHeight="1" spans="1:5">
      <c r="A455" s="134">
        <v>21199</v>
      </c>
      <c r="B455" s="134" t="s">
        <v>530</v>
      </c>
      <c r="C455" s="136">
        <f>C456</f>
        <v>100</v>
      </c>
      <c r="D455" s="136">
        <f>D456</f>
        <v>100</v>
      </c>
      <c r="E455" s="136">
        <f>E456</f>
        <v>0</v>
      </c>
    </row>
    <row r="456" ht="34.5" customHeight="1" spans="1:5">
      <c r="A456" s="137">
        <v>2119901</v>
      </c>
      <c r="B456" s="138" t="s">
        <v>531</v>
      </c>
      <c r="C456" s="139">
        <v>100</v>
      </c>
      <c r="D456" s="139">
        <v>100</v>
      </c>
      <c r="E456" s="151"/>
    </row>
    <row r="457" ht="34.5" customHeight="1" spans="1:5">
      <c r="A457" s="134">
        <v>212</v>
      </c>
      <c r="B457" s="134" t="s">
        <v>532</v>
      </c>
      <c r="C457" s="136">
        <f>C458+C465+C467+C469+C471+C473</f>
        <v>278</v>
      </c>
      <c r="D457" s="136">
        <f>D458+D465+D467+D469+D471+D473</f>
        <v>278</v>
      </c>
      <c r="E457" s="136">
        <f>E458+E465+E467+E469+E471+E473</f>
        <v>2268.5</v>
      </c>
    </row>
    <row r="458" ht="34.5" customHeight="1" spans="1:5">
      <c r="A458" s="134">
        <v>21201</v>
      </c>
      <c r="B458" s="134" t="s">
        <v>533</v>
      </c>
      <c r="C458" s="136">
        <f>SUM(C459:C464)</f>
        <v>0</v>
      </c>
      <c r="D458" s="136">
        <f>SUM(D459:D464)</f>
        <v>0</v>
      </c>
      <c r="E458" s="136">
        <f>SUM(E459:E464)</f>
        <v>1539</v>
      </c>
    </row>
    <row r="459" ht="34.5" customHeight="1" spans="1:5">
      <c r="A459" s="137">
        <v>2120101</v>
      </c>
      <c r="B459" s="138" t="s">
        <v>186</v>
      </c>
      <c r="C459" s="139"/>
      <c r="D459" s="139"/>
      <c r="E459" s="151">
        <v>450</v>
      </c>
    </row>
    <row r="460" ht="34.5" customHeight="1" spans="1:5">
      <c r="A460" s="137">
        <v>2120102</v>
      </c>
      <c r="B460" s="138" t="s">
        <v>187</v>
      </c>
      <c r="C460" s="139"/>
      <c r="D460" s="139"/>
      <c r="E460" s="151"/>
    </row>
    <row r="461" ht="34.5" customHeight="1" spans="1:5">
      <c r="A461" s="137">
        <v>2120103</v>
      </c>
      <c r="B461" s="138" t="s">
        <v>188</v>
      </c>
      <c r="C461" s="139"/>
      <c r="D461" s="139"/>
      <c r="E461" s="151"/>
    </row>
    <row r="462" ht="34.5" customHeight="1" spans="1:5">
      <c r="A462" s="137">
        <v>2120104</v>
      </c>
      <c r="B462" s="138" t="s">
        <v>534</v>
      </c>
      <c r="C462" s="139"/>
      <c r="D462" s="139"/>
      <c r="E462" s="151"/>
    </row>
    <row r="463" ht="34.5" customHeight="1" spans="1:5">
      <c r="A463" s="137">
        <v>2120106</v>
      </c>
      <c r="B463" s="138" t="s">
        <v>535</v>
      </c>
      <c r="C463" s="139"/>
      <c r="D463" s="139"/>
      <c r="E463" s="151"/>
    </row>
    <row r="464" ht="34.5" customHeight="1" spans="1:5">
      <c r="A464" s="137">
        <v>2120199</v>
      </c>
      <c r="B464" s="138" t="s">
        <v>536</v>
      </c>
      <c r="C464" s="139"/>
      <c r="D464" s="139"/>
      <c r="E464" s="151">
        <v>1089</v>
      </c>
    </row>
    <row r="465" ht="34.5" customHeight="1" spans="1:5">
      <c r="A465" s="134">
        <v>21202</v>
      </c>
      <c r="B465" s="134" t="s">
        <v>537</v>
      </c>
      <c r="C465" s="136">
        <f>C466</f>
        <v>0</v>
      </c>
      <c r="D465" s="136">
        <f>D466</f>
        <v>0</v>
      </c>
      <c r="E465" s="136">
        <f>E466</f>
        <v>623.8</v>
      </c>
    </row>
    <row r="466" ht="34.5" customHeight="1" spans="1:5">
      <c r="A466" s="137">
        <v>2120201</v>
      </c>
      <c r="B466" s="138" t="s">
        <v>538</v>
      </c>
      <c r="C466" s="139"/>
      <c r="D466" s="139"/>
      <c r="E466" s="151">
        <v>623.8</v>
      </c>
    </row>
    <row r="467" ht="34.5" customHeight="1" spans="1:5">
      <c r="A467" s="134">
        <v>21203</v>
      </c>
      <c r="B467" s="134" t="s">
        <v>539</v>
      </c>
      <c r="C467" s="136">
        <f>C468</f>
        <v>50</v>
      </c>
      <c r="D467" s="136">
        <f>D468</f>
        <v>50</v>
      </c>
      <c r="E467" s="136">
        <f>E468</f>
        <v>70</v>
      </c>
    </row>
    <row r="468" ht="34.5" customHeight="1" spans="1:5">
      <c r="A468" s="137">
        <v>2120399</v>
      </c>
      <c r="B468" s="138" t="s">
        <v>540</v>
      </c>
      <c r="C468" s="139">
        <v>50</v>
      </c>
      <c r="D468" s="139">
        <v>50</v>
      </c>
      <c r="E468" s="151">
        <v>70</v>
      </c>
    </row>
    <row r="469" ht="34.5" customHeight="1" spans="1:5">
      <c r="A469" s="134">
        <v>21205</v>
      </c>
      <c r="B469" s="134" t="s">
        <v>541</v>
      </c>
      <c r="C469" s="136">
        <f>C470</f>
        <v>0</v>
      </c>
      <c r="D469" s="136">
        <f>D470</f>
        <v>0</v>
      </c>
      <c r="E469" s="136">
        <f>E470</f>
        <v>0</v>
      </c>
    </row>
    <row r="470" ht="34.5" customHeight="1" spans="1:5">
      <c r="A470" s="137">
        <v>2120501</v>
      </c>
      <c r="B470" s="138" t="s">
        <v>542</v>
      </c>
      <c r="C470" s="139"/>
      <c r="D470" s="139"/>
      <c r="E470" s="151"/>
    </row>
    <row r="471" ht="34.5" customHeight="1" spans="1:5">
      <c r="A471" s="134">
        <v>21206</v>
      </c>
      <c r="B471" s="134" t="s">
        <v>543</v>
      </c>
      <c r="C471" s="136">
        <f>C472</f>
        <v>0</v>
      </c>
      <c r="D471" s="136">
        <f>D472</f>
        <v>0</v>
      </c>
      <c r="E471" s="136">
        <f>E472</f>
        <v>0</v>
      </c>
    </row>
    <row r="472" ht="34.5" customHeight="1" spans="1:5">
      <c r="A472" s="137">
        <v>2120601</v>
      </c>
      <c r="B472" s="138" t="s">
        <v>544</v>
      </c>
      <c r="C472" s="139"/>
      <c r="D472" s="139"/>
      <c r="E472" s="151"/>
    </row>
    <row r="473" ht="34.5" customHeight="1" spans="1:5">
      <c r="A473" s="134">
        <v>21299</v>
      </c>
      <c r="B473" s="134" t="s">
        <v>545</v>
      </c>
      <c r="C473" s="136">
        <f>C474</f>
        <v>228</v>
      </c>
      <c r="D473" s="136">
        <f>D474</f>
        <v>228</v>
      </c>
      <c r="E473" s="136">
        <f>E474</f>
        <v>35.7</v>
      </c>
    </row>
    <row r="474" ht="34.5" customHeight="1" spans="1:5">
      <c r="A474" s="137">
        <v>2129901</v>
      </c>
      <c r="B474" s="138" t="s">
        <v>546</v>
      </c>
      <c r="C474" s="139">
        <v>228</v>
      </c>
      <c r="D474" s="139">
        <v>228</v>
      </c>
      <c r="E474" s="151">
        <v>35.7</v>
      </c>
    </row>
    <row r="475" ht="34.5" customHeight="1" spans="1:5">
      <c r="A475" s="134">
        <v>213</v>
      </c>
      <c r="B475" s="134" t="s">
        <v>547</v>
      </c>
      <c r="C475" s="136">
        <f>C476+C499+C512+C531+C534+C538+C541</f>
        <v>508.1</v>
      </c>
      <c r="D475" s="136">
        <f>D476+D499+D512+D531+D534+D538+D541</f>
        <v>508.1</v>
      </c>
      <c r="E475" s="136">
        <f>E476+E499+E512+E531+E534+E538+E541</f>
        <v>1074</v>
      </c>
    </row>
    <row r="476" ht="34.5" customHeight="1" spans="1:5">
      <c r="A476" s="134">
        <v>21301</v>
      </c>
      <c r="B476" s="134" t="s">
        <v>548</v>
      </c>
      <c r="C476" s="136">
        <f>SUM(C477:C498)</f>
        <v>390.6</v>
      </c>
      <c r="D476" s="136">
        <f>SUM(D477:D498)</f>
        <v>390.6</v>
      </c>
      <c r="E476" s="136">
        <f>SUM(E477:E498)</f>
        <v>733.2</v>
      </c>
    </row>
    <row r="477" ht="34.5" customHeight="1" spans="1:5">
      <c r="A477" s="137">
        <v>2130101</v>
      </c>
      <c r="B477" s="138" t="s">
        <v>186</v>
      </c>
      <c r="C477" s="139"/>
      <c r="D477" s="139"/>
      <c r="E477" s="151"/>
    </row>
    <row r="478" ht="34.5" customHeight="1" spans="1:5">
      <c r="A478" s="137">
        <v>2130102</v>
      </c>
      <c r="B478" s="138" t="s">
        <v>187</v>
      </c>
      <c r="C478" s="139"/>
      <c r="D478" s="139"/>
      <c r="E478" s="151"/>
    </row>
    <row r="479" ht="34.5" customHeight="1" spans="1:5">
      <c r="A479" s="137">
        <v>2130103</v>
      </c>
      <c r="B479" s="138" t="s">
        <v>188</v>
      </c>
      <c r="C479" s="139">
        <v>332.6</v>
      </c>
      <c r="D479" s="139">
        <v>332.6</v>
      </c>
      <c r="E479" s="151">
        <v>334.3</v>
      </c>
    </row>
    <row r="480" ht="34.5" customHeight="1" spans="1:5">
      <c r="A480" s="137">
        <v>2130104</v>
      </c>
      <c r="B480" s="138" t="s">
        <v>204</v>
      </c>
      <c r="C480" s="139"/>
      <c r="D480" s="139"/>
      <c r="E480" s="151"/>
    </row>
    <row r="481" ht="34.5" customHeight="1" spans="1:5">
      <c r="A481" s="137">
        <v>2130106</v>
      </c>
      <c r="B481" s="138" t="s">
        <v>549</v>
      </c>
      <c r="C481" s="139"/>
      <c r="D481" s="139"/>
      <c r="E481" s="151"/>
    </row>
    <row r="482" ht="34.5" customHeight="1" spans="1:5">
      <c r="A482" s="137">
        <v>2130108</v>
      </c>
      <c r="B482" s="138" t="s">
        <v>550</v>
      </c>
      <c r="C482" s="139">
        <v>2</v>
      </c>
      <c r="D482" s="139">
        <v>2</v>
      </c>
      <c r="E482" s="151">
        <v>1.6</v>
      </c>
    </row>
    <row r="483" ht="34.5" customHeight="1" spans="1:5">
      <c r="A483" s="137">
        <v>2130109</v>
      </c>
      <c r="B483" s="138" t="s">
        <v>551</v>
      </c>
      <c r="C483" s="139">
        <v>8</v>
      </c>
      <c r="D483" s="139">
        <v>8</v>
      </c>
      <c r="E483" s="151">
        <v>9</v>
      </c>
    </row>
    <row r="484" ht="34.5" customHeight="1" spans="1:5">
      <c r="A484" s="137">
        <v>2130111</v>
      </c>
      <c r="B484" s="138" t="s">
        <v>552</v>
      </c>
      <c r="C484" s="139"/>
      <c r="D484" s="139"/>
      <c r="E484" s="151"/>
    </row>
    <row r="485" ht="34.5" customHeight="1" spans="1:5">
      <c r="A485" s="137">
        <v>2130112</v>
      </c>
      <c r="B485" s="138" t="s">
        <v>553</v>
      </c>
      <c r="C485" s="139"/>
      <c r="D485" s="139"/>
      <c r="E485" s="151"/>
    </row>
    <row r="486" ht="34.5" customHeight="1" spans="1:5">
      <c r="A486" s="137">
        <v>2130114</v>
      </c>
      <c r="B486" s="138" t="s">
        <v>554</v>
      </c>
      <c r="C486" s="139"/>
      <c r="D486" s="146"/>
      <c r="E486" s="151"/>
    </row>
    <row r="487" ht="34.5" customHeight="1" spans="1:5">
      <c r="A487" s="137">
        <v>2130119</v>
      </c>
      <c r="B487" s="138" t="s">
        <v>555</v>
      </c>
      <c r="C487" s="139"/>
      <c r="D487" s="139"/>
      <c r="E487" s="151"/>
    </row>
    <row r="488" ht="34.5" customHeight="1" spans="1:5">
      <c r="A488" s="137">
        <v>2130121</v>
      </c>
      <c r="B488" s="138" t="s">
        <v>556</v>
      </c>
      <c r="C488" s="139"/>
      <c r="D488" s="139"/>
      <c r="E488" s="151"/>
    </row>
    <row r="489" ht="34.5" customHeight="1" spans="1:5">
      <c r="A489" s="137">
        <v>2130122</v>
      </c>
      <c r="B489" s="138" t="s">
        <v>557</v>
      </c>
      <c r="C489" s="139"/>
      <c r="D489" s="146"/>
      <c r="E489" s="151">
        <v>35</v>
      </c>
    </row>
    <row r="490" ht="34.5" customHeight="1" spans="1:5">
      <c r="A490" s="137">
        <v>2130124</v>
      </c>
      <c r="B490" s="138" t="s">
        <v>558</v>
      </c>
      <c r="C490" s="139"/>
      <c r="D490" s="139"/>
      <c r="E490" s="151">
        <v>2</v>
      </c>
    </row>
    <row r="491" ht="34.5" customHeight="1" spans="1:5">
      <c r="A491" s="137">
        <v>2130125</v>
      </c>
      <c r="B491" s="138" t="s">
        <v>559</v>
      </c>
      <c r="C491" s="139"/>
      <c r="D491" s="139"/>
      <c r="E491" s="151"/>
    </row>
    <row r="492" ht="34.5" customHeight="1" spans="1:5">
      <c r="A492" s="137">
        <v>2130126</v>
      </c>
      <c r="B492" s="138" t="s">
        <v>560</v>
      </c>
      <c r="C492" s="139"/>
      <c r="D492" s="139"/>
      <c r="E492" s="151">
        <v>18</v>
      </c>
    </row>
    <row r="493" ht="34.5" customHeight="1" spans="1:5">
      <c r="A493" s="137">
        <v>2130135</v>
      </c>
      <c r="B493" s="138" t="s">
        <v>561</v>
      </c>
      <c r="C493" s="139"/>
      <c r="D493" s="146"/>
      <c r="E493" s="151"/>
    </row>
    <row r="494" ht="34.5" customHeight="1" spans="1:5">
      <c r="A494" s="137">
        <v>2130142</v>
      </c>
      <c r="B494" s="138" t="s">
        <v>562</v>
      </c>
      <c r="C494" s="139"/>
      <c r="D494" s="146"/>
      <c r="E494" s="151"/>
    </row>
    <row r="495" ht="34.5" customHeight="1" spans="1:5">
      <c r="A495" s="137">
        <v>2130148</v>
      </c>
      <c r="B495" s="138" t="s">
        <v>563</v>
      </c>
      <c r="C495" s="139"/>
      <c r="D495" s="139"/>
      <c r="E495" s="151"/>
    </row>
    <row r="496" ht="34.5" customHeight="1" spans="1:5">
      <c r="A496" s="137">
        <v>2130152</v>
      </c>
      <c r="B496" s="138" t="s">
        <v>564</v>
      </c>
      <c r="C496" s="139"/>
      <c r="D496" s="139"/>
      <c r="E496" s="151">
        <v>6.6</v>
      </c>
    </row>
    <row r="497" ht="34.5" customHeight="1" spans="1:5">
      <c r="A497" s="137">
        <v>2130153</v>
      </c>
      <c r="B497" s="138" t="s">
        <v>565</v>
      </c>
      <c r="C497" s="139"/>
      <c r="D497" s="146"/>
      <c r="E497" s="151"/>
    </row>
    <row r="498" ht="34.5" customHeight="1" spans="1:5">
      <c r="A498" s="137">
        <v>2130199</v>
      </c>
      <c r="B498" s="138" t="s">
        <v>566</v>
      </c>
      <c r="C498" s="139">
        <v>48</v>
      </c>
      <c r="D498" s="139">
        <v>48</v>
      </c>
      <c r="E498" s="151">
        <v>326.7</v>
      </c>
    </row>
    <row r="499" ht="34.5" customHeight="1" spans="1:5">
      <c r="A499" s="134">
        <v>21302</v>
      </c>
      <c r="B499" s="134" t="s">
        <v>567</v>
      </c>
      <c r="C499" s="136">
        <f>SUM(C500:C511)</f>
        <v>0</v>
      </c>
      <c r="D499" s="136">
        <f>SUM(D500:D511)</f>
        <v>0</v>
      </c>
      <c r="E499" s="136">
        <f>SUM(E500:E511)</f>
        <v>112.8</v>
      </c>
    </row>
    <row r="500" ht="34.5" customHeight="1" spans="1:5">
      <c r="A500" s="137">
        <v>2130201</v>
      </c>
      <c r="B500" s="138" t="s">
        <v>186</v>
      </c>
      <c r="C500" s="139"/>
      <c r="D500" s="139"/>
      <c r="E500" s="145"/>
    </row>
    <row r="501" ht="34.5" customHeight="1" spans="1:5">
      <c r="A501" s="137">
        <v>2130202</v>
      </c>
      <c r="B501" s="138" t="s">
        <v>187</v>
      </c>
      <c r="C501" s="139"/>
      <c r="D501" s="139"/>
      <c r="E501" s="145"/>
    </row>
    <row r="502" ht="34.5" customHeight="1" spans="1:5">
      <c r="A502" s="137">
        <v>2130204</v>
      </c>
      <c r="B502" s="138" t="s">
        <v>568</v>
      </c>
      <c r="C502" s="139"/>
      <c r="D502" s="146"/>
      <c r="E502" s="145"/>
    </row>
    <row r="503" ht="34.5" customHeight="1" spans="1:5">
      <c r="A503" s="137">
        <v>2130205</v>
      </c>
      <c r="B503" s="138" t="s">
        <v>569</v>
      </c>
      <c r="C503" s="139"/>
      <c r="D503" s="139"/>
      <c r="E503" s="145">
        <v>30</v>
      </c>
    </row>
    <row r="504" ht="34.5" customHeight="1" spans="1:5">
      <c r="A504" s="137">
        <v>2130207</v>
      </c>
      <c r="B504" s="138" t="s">
        <v>570</v>
      </c>
      <c r="C504" s="139"/>
      <c r="D504" s="139"/>
      <c r="E504" s="151"/>
    </row>
    <row r="505" ht="34.5" customHeight="1" spans="1:5">
      <c r="A505" s="137">
        <v>2130209</v>
      </c>
      <c r="B505" s="138" t="s">
        <v>571</v>
      </c>
      <c r="C505" s="139"/>
      <c r="D505" s="139"/>
      <c r="E505" s="151">
        <v>72.3</v>
      </c>
    </row>
    <row r="506" ht="34.5" customHeight="1" spans="1:5">
      <c r="A506" s="137">
        <v>2130211</v>
      </c>
      <c r="B506" s="138" t="s">
        <v>572</v>
      </c>
      <c r="C506" s="139"/>
      <c r="D506" s="139"/>
      <c r="E506" s="145">
        <v>10.5</v>
      </c>
    </row>
    <row r="507" ht="34.5" customHeight="1" spans="1:5">
      <c r="A507" s="137">
        <v>2130213</v>
      </c>
      <c r="B507" s="138" t="s">
        <v>573</v>
      </c>
      <c r="C507" s="139"/>
      <c r="D507" s="139"/>
      <c r="E507" s="145"/>
    </row>
    <row r="508" ht="34.5" customHeight="1" spans="1:5">
      <c r="A508" s="137">
        <v>2130223</v>
      </c>
      <c r="B508" s="138" t="s">
        <v>574</v>
      </c>
      <c r="C508" s="139"/>
      <c r="D508" s="146"/>
      <c r="E508" s="145"/>
    </row>
    <row r="509" ht="34.5" customHeight="1" spans="1:5">
      <c r="A509" s="137">
        <v>2130234</v>
      </c>
      <c r="B509" s="138" t="s">
        <v>575</v>
      </c>
      <c r="C509" s="139"/>
      <c r="D509" s="139"/>
      <c r="E509" s="145"/>
    </row>
    <row r="510" ht="34.5" customHeight="1" spans="1:5">
      <c r="A510" s="137">
        <v>2130237</v>
      </c>
      <c r="B510" s="138" t="s">
        <v>553</v>
      </c>
      <c r="C510" s="139"/>
      <c r="D510" s="139"/>
      <c r="E510" s="145"/>
    </row>
    <row r="511" ht="34.5" customHeight="1" spans="1:5">
      <c r="A511" s="137">
        <v>2130299</v>
      </c>
      <c r="B511" s="138" t="s">
        <v>576</v>
      </c>
      <c r="C511" s="139"/>
      <c r="D511" s="139"/>
      <c r="E511" s="145"/>
    </row>
    <row r="512" ht="34.5" customHeight="1" spans="1:5">
      <c r="A512" s="134">
        <v>21303</v>
      </c>
      <c r="B512" s="134" t="s">
        <v>577</v>
      </c>
      <c r="C512" s="136">
        <f>SUM(C513:C530)</f>
        <v>0</v>
      </c>
      <c r="D512" s="136">
        <f>SUM(D513:D530)</f>
        <v>0</v>
      </c>
      <c r="E512" s="136">
        <f>SUM(E513:E530)</f>
        <v>77.5</v>
      </c>
    </row>
    <row r="513" ht="34.5" customHeight="1" spans="1:5">
      <c r="A513" s="137">
        <v>2130301</v>
      </c>
      <c r="B513" s="138" t="s">
        <v>186</v>
      </c>
      <c r="C513" s="139"/>
      <c r="D513" s="139"/>
      <c r="E513" s="151"/>
    </row>
    <row r="514" ht="34.5" customHeight="1" spans="1:5">
      <c r="A514" s="137">
        <v>2130302</v>
      </c>
      <c r="B514" s="138" t="s">
        <v>187</v>
      </c>
      <c r="C514" s="139"/>
      <c r="D514" s="139"/>
      <c r="E514" s="151"/>
    </row>
    <row r="515" ht="34.5" customHeight="1" spans="1:5">
      <c r="A515" s="137">
        <v>2130303</v>
      </c>
      <c r="B515" s="138" t="s">
        <v>188</v>
      </c>
      <c r="C515" s="139"/>
      <c r="D515" s="139"/>
      <c r="E515" s="151"/>
    </row>
    <row r="516" ht="34.5" customHeight="1" spans="1:5">
      <c r="A516" s="137">
        <v>2130304</v>
      </c>
      <c r="B516" s="138" t="s">
        <v>578</v>
      </c>
      <c r="C516" s="139"/>
      <c r="D516" s="139"/>
      <c r="E516" s="151">
        <v>2</v>
      </c>
    </row>
    <row r="517" ht="34.5" customHeight="1" spans="1:5">
      <c r="A517" s="137">
        <v>2130305</v>
      </c>
      <c r="B517" s="138" t="s">
        <v>579</v>
      </c>
      <c r="C517" s="139"/>
      <c r="D517" s="139"/>
      <c r="E517" s="151"/>
    </row>
    <row r="518" ht="34.5" customHeight="1" spans="1:5">
      <c r="A518" s="137">
        <v>2130306</v>
      </c>
      <c r="B518" s="138" t="s">
        <v>580</v>
      </c>
      <c r="C518" s="139"/>
      <c r="D518" s="139"/>
      <c r="E518" s="151">
        <v>25</v>
      </c>
    </row>
    <row r="519" ht="34.5" customHeight="1" spans="1:5">
      <c r="A519" s="137">
        <v>2130308</v>
      </c>
      <c r="B519" s="138" t="s">
        <v>581</v>
      </c>
      <c r="C519" s="139"/>
      <c r="D519" s="139"/>
      <c r="E519" s="151"/>
    </row>
    <row r="520" ht="34.5" customHeight="1" spans="1:5">
      <c r="A520" s="137">
        <v>2130309</v>
      </c>
      <c r="B520" s="138" t="s">
        <v>582</v>
      </c>
      <c r="C520" s="139"/>
      <c r="D520" s="139"/>
      <c r="E520" s="151"/>
    </row>
    <row r="521" ht="34.5" customHeight="1" spans="1:5">
      <c r="A521" s="137">
        <v>2130310</v>
      </c>
      <c r="B521" s="138" t="s">
        <v>583</v>
      </c>
      <c r="C521" s="139"/>
      <c r="D521" s="146"/>
      <c r="E521" s="151"/>
    </row>
    <row r="522" ht="34.5" customHeight="1" spans="1:5">
      <c r="A522" s="137">
        <v>2130311</v>
      </c>
      <c r="B522" s="138" t="s">
        <v>584</v>
      </c>
      <c r="C522" s="139"/>
      <c r="D522" s="139"/>
      <c r="E522" s="151">
        <v>20</v>
      </c>
    </row>
    <row r="523" ht="34.5" customHeight="1" spans="1:5">
      <c r="A523" s="137">
        <v>2130312</v>
      </c>
      <c r="B523" s="138" t="s">
        <v>585</v>
      </c>
      <c r="C523" s="139"/>
      <c r="D523" s="139"/>
      <c r="E523" s="151"/>
    </row>
    <row r="524" ht="34.5" customHeight="1" spans="1:5">
      <c r="A524" s="137">
        <v>2130313</v>
      </c>
      <c r="B524" s="138" t="s">
        <v>586</v>
      </c>
      <c r="C524" s="139"/>
      <c r="D524" s="146"/>
      <c r="E524" s="145"/>
    </row>
    <row r="525" ht="34.5" customHeight="1" spans="1:5">
      <c r="A525" s="137">
        <v>2130314</v>
      </c>
      <c r="B525" s="138" t="s">
        <v>587</v>
      </c>
      <c r="C525" s="139"/>
      <c r="D525" s="139"/>
      <c r="E525" s="145"/>
    </row>
    <row r="526" ht="34.5" customHeight="1" spans="1:5">
      <c r="A526" s="137">
        <v>2130321</v>
      </c>
      <c r="B526" s="138" t="s">
        <v>588</v>
      </c>
      <c r="C526" s="139"/>
      <c r="D526" s="139"/>
      <c r="E526" s="145">
        <v>25</v>
      </c>
    </row>
    <row r="527" ht="34.5" customHeight="1" spans="1:5">
      <c r="A527" s="137">
        <v>2130333</v>
      </c>
      <c r="B527" s="138" t="s">
        <v>574</v>
      </c>
      <c r="C527" s="139"/>
      <c r="D527" s="139"/>
      <c r="E527" s="151"/>
    </row>
    <row r="528" ht="34.5" customHeight="1" spans="1:5">
      <c r="A528" s="137">
        <v>2130334</v>
      </c>
      <c r="B528" s="138" t="s">
        <v>589</v>
      </c>
      <c r="C528" s="139"/>
      <c r="D528" s="139"/>
      <c r="E528" s="151">
        <v>0.5</v>
      </c>
    </row>
    <row r="529" ht="34.5" customHeight="1" spans="1:5">
      <c r="A529" s="137">
        <v>2130335</v>
      </c>
      <c r="B529" s="138" t="s">
        <v>590</v>
      </c>
      <c r="C529" s="139"/>
      <c r="D529" s="139"/>
      <c r="E529" s="151"/>
    </row>
    <row r="530" ht="34.5" customHeight="1" spans="1:5">
      <c r="A530" s="137">
        <v>2130399</v>
      </c>
      <c r="B530" s="138" t="s">
        <v>591</v>
      </c>
      <c r="C530" s="139"/>
      <c r="D530" s="139"/>
      <c r="E530" s="145">
        <v>5</v>
      </c>
    </row>
    <row r="531" ht="34.5" customHeight="1" spans="1:5">
      <c r="A531" s="134">
        <v>21305</v>
      </c>
      <c r="B531" s="134" t="s">
        <v>592</v>
      </c>
      <c r="C531" s="136">
        <f>SUM(C532:C533)</f>
        <v>0</v>
      </c>
      <c r="D531" s="136">
        <f>SUM(D532:D533)</f>
        <v>0</v>
      </c>
      <c r="E531" s="136">
        <f>SUM(E532:E533)</f>
        <v>133.3</v>
      </c>
    </row>
    <row r="532" ht="34.5" customHeight="1" spans="1:5">
      <c r="A532" s="137">
        <v>2130504</v>
      </c>
      <c r="B532" s="138" t="s">
        <v>593</v>
      </c>
      <c r="C532" s="139"/>
      <c r="D532" s="146"/>
      <c r="E532" s="145"/>
    </row>
    <row r="533" ht="34.5" customHeight="1" spans="1:5">
      <c r="A533" s="137">
        <v>2130599</v>
      </c>
      <c r="B533" s="138" t="s">
        <v>594</v>
      </c>
      <c r="C533" s="139"/>
      <c r="D533" s="139"/>
      <c r="E533" s="145">
        <v>133.3</v>
      </c>
    </row>
    <row r="534" ht="34.5" customHeight="1" spans="1:5">
      <c r="A534" s="134">
        <v>21307</v>
      </c>
      <c r="B534" s="134" t="s">
        <v>595</v>
      </c>
      <c r="C534" s="136">
        <f>SUM(C535:C537)</f>
        <v>0</v>
      </c>
      <c r="D534" s="136">
        <f>SUM(D535:D537)</f>
        <v>0</v>
      </c>
      <c r="E534" s="136">
        <f>SUM(E535:E537)</f>
        <v>18.8</v>
      </c>
    </row>
    <row r="535" ht="34.5" customHeight="1" spans="1:5">
      <c r="A535" s="137">
        <v>2130701</v>
      </c>
      <c r="B535" s="138" t="s">
        <v>596</v>
      </c>
      <c r="C535" s="139"/>
      <c r="D535" s="139"/>
      <c r="E535" s="153">
        <v>18.8</v>
      </c>
    </row>
    <row r="536" ht="34.5" customHeight="1" spans="1:5">
      <c r="A536" s="137">
        <v>2130705</v>
      </c>
      <c r="B536" s="138" t="s">
        <v>597</v>
      </c>
      <c r="C536" s="139"/>
      <c r="D536" s="146"/>
      <c r="E536" s="145"/>
    </row>
    <row r="537" ht="34.5" customHeight="1" spans="1:5">
      <c r="A537" s="137">
        <v>2130706</v>
      </c>
      <c r="B537" s="138" t="s">
        <v>598</v>
      </c>
      <c r="C537" s="139"/>
      <c r="D537" s="146"/>
      <c r="E537" s="145"/>
    </row>
    <row r="538" ht="34.5" customHeight="1" spans="1:5">
      <c r="A538" s="134">
        <v>21308</v>
      </c>
      <c r="B538" s="134" t="s">
        <v>599</v>
      </c>
      <c r="C538" s="136">
        <f>SUM(C539:C540)</f>
        <v>4.8</v>
      </c>
      <c r="D538" s="136">
        <f>SUM(D539:D540)</f>
        <v>4.8</v>
      </c>
      <c r="E538" s="136">
        <f>SUM(E539:E540)</f>
        <v>2.2</v>
      </c>
    </row>
    <row r="539" ht="34.5" customHeight="1" spans="1:5">
      <c r="A539" s="137">
        <v>2130803</v>
      </c>
      <c r="B539" s="138" t="s">
        <v>600</v>
      </c>
      <c r="C539" s="139">
        <v>4.8</v>
      </c>
      <c r="D539" s="139">
        <v>4.8</v>
      </c>
      <c r="E539" s="151">
        <v>2.2</v>
      </c>
    </row>
    <row r="540" ht="34.5" customHeight="1" spans="1:5">
      <c r="A540" s="137">
        <v>2130804</v>
      </c>
      <c r="B540" s="138" t="s">
        <v>601</v>
      </c>
      <c r="C540" s="139"/>
      <c r="D540" s="139"/>
      <c r="E540" s="151"/>
    </row>
    <row r="541" ht="34.5" customHeight="1" spans="1:5">
      <c r="A541" s="134">
        <v>21399</v>
      </c>
      <c r="B541" s="134" t="s">
        <v>602</v>
      </c>
      <c r="C541" s="136">
        <f>C542</f>
        <v>112.7</v>
      </c>
      <c r="D541" s="136">
        <f>D542</f>
        <v>112.7</v>
      </c>
      <c r="E541" s="154">
        <f>E542</f>
        <v>-3.8</v>
      </c>
    </row>
    <row r="542" ht="34.5" customHeight="1" spans="1:5">
      <c r="A542" s="137">
        <v>2139999</v>
      </c>
      <c r="B542" s="138" t="s">
        <v>603</v>
      </c>
      <c r="C542" s="139">
        <v>112.7</v>
      </c>
      <c r="D542" s="139">
        <v>112.7</v>
      </c>
      <c r="E542" s="151">
        <v>-3.8</v>
      </c>
    </row>
    <row r="543" ht="34.5" customHeight="1" spans="1:5">
      <c r="A543" s="134">
        <v>214</v>
      </c>
      <c r="B543" s="134" t="s">
        <v>604</v>
      </c>
      <c r="C543" s="136">
        <f>C544+C553+C557+C559</f>
        <v>13</v>
      </c>
      <c r="D543" s="136">
        <f>D544+D553+D557+D559</f>
        <v>13</v>
      </c>
      <c r="E543" s="136">
        <f>E544+E553+E557+E559</f>
        <v>185.7</v>
      </c>
    </row>
    <row r="544" ht="34.5" customHeight="1" spans="1:5">
      <c r="A544" s="134">
        <v>21401</v>
      </c>
      <c r="B544" s="134" t="s">
        <v>605</v>
      </c>
      <c r="C544" s="136">
        <f>SUM(C545:C552)</f>
        <v>13</v>
      </c>
      <c r="D544" s="136">
        <f>SUM(D545:D552)</f>
        <v>13</v>
      </c>
      <c r="E544" s="136">
        <f>SUM(E545:E552)</f>
        <v>185.7</v>
      </c>
    </row>
    <row r="545" ht="34.5" customHeight="1" spans="1:5">
      <c r="A545" s="137">
        <v>2140101</v>
      </c>
      <c r="B545" s="138" t="s">
        <v>186</v>
      </c>
      <c r="C545" s="139"/>
      <c r="D545" s="139"/>
      <c r="E545" s="151"/>
    </row>
    <row r="546" ht="34.5" customHeight="1" spans="1:5">
      <c r="A546" s="137">
        <v>2140102</v>
      </c>
      <c r="B546" s="138" t="s">
        <v>187</v>
      </c>
      <c r="C546" s="139"/>
      <c r="D546" s="139"/>
      <c r="E546" s="151"/>
    </row>
    <row r="547" ht="34.5" customHeight="1" spans="1:5">
      <c r="A547" s="137">
        <v>2140103</v>
      </c>
      <c r="B547" s="138" t="s">
        <v>188</v>
      </c>
      <c r="C547" s="139"/>
      <c r="D547" s="139"/>
      <c r="E547" s="151"/>
    </row>
    <row r="548" ht="34.5" customHeight="1" spans="1:5">
      <c r="A548" s="137">
        <v>2140104</v>
      </c>
      <c r="B548" s="138" t="s">
        <v>606</v>
      </c>
      <c r="C548" s="139"/>
      <c r="D548" s="139"/>
      <c r="E548" s="151">
        <v>119.8</v>
      </c>
    </row>
    <row r="549" ht="34.5" customHeight="1" spans="1:5">
      <c r="A549" s="137">
        <v>2140106</v>
      </c>
      <c r="B549" s="138" t="s">
        <v>607</v>
      </c>
      <c r="C549" s="139"/>
      <c r="D549" s="139"/>
      <c r="E549" s="151">
        <v>39.2</v>
      </c>
    </row>
    <row r="550" ht="34.5" customHeight="1" spans="1:5">
      <c r="A550" s="137">
        <v>2140110</v>
      </c>
      <c r="B550" s="138" t="s">
        <v>608</v>
      </c>
      <c r="C550" s="139">
        <v>13</v>
      </c>
      <c r="D550" s="139">
        <v>13</v>
      </c>
      <c r="E550" s="151">
        <v>23</v>
      </c>
    </row>
    <row r="551" ht="34.5" customHeight="1" spans="1:5">
      <c r="A551" s="137">
        <v>2140131</v>
      </c>
      <c r="B551" s="138" t="s">
        <v>609</v>
      </c>
      <c r="C551" s="139"/>
      <c r="D551" s="139"/>
      <c r="E551" s="151"/>
    </row>
    <row r="552" ht="34.5" customHeight="1" spans="1:5">
      <c r="A552" s="137">
        <v>2140199</v>
      </c>
      <c r="B552" s="138" t="s">
        <v>610</v>
      </c>
      <c r="C552" s="139"/>
      <c r="D552" s="139"/>
      <c r="E552" s="151">
        <v>3.7</v>
      </c>
    </row>
    <row r="553" ht="34.5" customHeight="1" spans="1:5">
      <c r="A553" s="134">
        <v>21404</v>
      </c>
      <c r="B553" s="134" t="s">
        <v>611</v>
      </c>
      <c r="C553" s="136">
        <f>SUM(C554:C556)</f>
        <v>0</v>
      </c>
      <c r="D553" s="136">
        <f>SUM(D554:D556)</f>
        <v>0</v>
      </c>
      <c r="E553" s="136">
        <f>SUM(E554:E556)</f>
        <v>0</v>
      </c>
    </row>
    <row r="554" ht="34.5" customHeight="1" spans="1:5">
      <c r="A554" s="137">
        <v>2140401</v>
      </c>
      <c r="B554" s="138" t="s">
        <v>612</v>
      </c>
      <c r="C554" s="139"/>
      <c r="D554" s="146"/>
      <c r="E554" s="151"/>
    </row>
    <row r="555" ht="34.5" customHeight="1" spans="1:5">
      <c r="A555" s="137">
        <v>2140402</v>
      </c>
      <c r="B555" s="138" t="s">
        <v>613</v>
      </c>
      <c r="C555" s="139"/>
      <c r="D555" s="146"/>
      <c r="E555" s="151"/>
    </row>
    <row r="556" ht="34.5" customHeight="1" spans="1:5">
      <c r="A556" s="137">
        <v>2140403</v>
      </c>
      <c r="B556" s="138" t="s">
        <v>614</v>
      </c>
      <c r="C556" s="139"/>
      <c r="D556" s="146"/>
      <c r="E556" s="151"/>
    </row>
    <row r="557" ht="34.5" customHeight="1" spans="1:5">
      <c r="A557" s="134">
        <v>21406</v>
      </c>
      <c r="B557" s="134" t="s">
        <v>615</v>
      </c>
      <c r="C557" s="136">
        <f>C558</f>
        <v>0</v>
      </c>
      <c r="D557" s="136">
        <f>D558</f>
        <v>0</v>
      </c>
      <c r="E557" s="136">
        <f>E558</f>
        <v>0</v>
      </c>
    </row>
    <row r="558" ht="34.5" customHeight="1" spans="1:5">
      <c r="A558" s="137">
        <v>2140601</v>
      </c>
      <c r="B558" s="138" t="s">
        <v>616</v>
      </c>
      <c r="C558" s="139"/>
      <c r="D558" s="139"/>
      <c r="E558" s="145"/>
    </row>
    <row r="559" ht="34.5" customHeight="1" spans="1:5">
      <c r="A559" s="134">
        <v>21499</v>
      </c>
      <c r="B559" s="134" t="s">
        <v>617</v>
      </c>
      <c r="C559" s="136">
        <f>SUM(C560:C561)</f>
        <v>0</v>
      </c>
      <c r="D559" s="136">
        <f>SUM(D560:D561)</f>
        <v>0</v>
      </c>
      <c r="E559" s="136">
        <f>SUM(E560:E561)</f>
        <v>0</v>
      </c>
    </row>
    <row r="560" ht="34.5" customHeight="1" spans="1:5">
      <c r="A560" s="137">
        <v>2149901</v>
      </c>
      <c r="B560" s="138" t="s">
        <v>618</v>
      </c>
      <c r="C560" s="139"/>
      <c r="D560" s="139"/>
      <c r="E560" s="86"/>
    </row>
    <row r="561" ht="34.5" customHeight="1" spans="1:5">
      <c r="A561" s="137">
        <v>2149999</v>
      </c>
      <c r="B561" s="138" t="s">
        <v>619</v>
      </c>
      <c r="C561" s="139"/>
      <c r="D561" s="139"/>
      <c r="E561" s="86"/>
    </row>
    <row r="562" ht="34.5" customHeight="1" spans="1:5">
      <c r="A562" s="134">
        <v>215</v>
      </c>
      <c r="B562" s="134" t="s">
        <v>620</v>
      </c>
      <c r="C562" s="136">
        <f>C563+C565+C569</f>
        <v>77</v>
      </c>
      <c r="D562" s="136">
        <f>D563+D565+D569</f>
        <v>77</v>
      </c>
      <c r="E562" s="136">
        <f>E563+E565+E569</f>
        <v>14.1</v>
      </c>
    </row>
    <row r="563" ht="34.5" customHeight="1" spans="1:5">
      <c r="A563" s="134">
        <v>21502</v>
      </c>
      <c r="B563" s="134" t="s">
        <v>621</v>
      </c>
      <c r="C563" s="136">
        <f>C564</f>
        <v>0</v>
      </c>
      <c r="D563" s="136">
        <f>D564</f>
        <v>0</v>
      </c>
      <c r="E563" s="136">
        <f>E564</f>
        <v>0</v>
      </c>
    </row>
    <row r="564" ht="34.5" customHeight="1" spans="1:5">
      <c r="A564" s="137">
        <v>2150299</v>
      </c>
      <c r="B564" s="138" t="s">
        <v>622</v>
      </c>
      <c r="C564" s="139"/>
      <c r="D564" s="139"/>
      <c r="E564" s="86"/>
    </row>
    <row r="565" ht="34.5" customHeight="1" spans="1:5">
      <c r="A565" s="134">
        <v>21505</v>
      </c>
      <c r="B565" s="134" t="s">
        <v>623</v>
      </c>
      <c r="C565" s="136">
        <f>SUM(C566:C568)</f>
        <v>0</v>
      </c>
      <c r="D565" s="136">
        <f>SUM(D566:D568)</f>
        <v>0</v>
      </c>
      <c r="E565" s="136">
        <f>SUM(E566:E568)</f>
        <v>0</v>
      </c>
    </row>
    <row r="566" ht="34.5" customHeight="1" spans="1:5">
      <c r="A566" s="137">
        <v>2150508</v>
      </c>
      <c r="B566" s="138" t="s">
        <v>624</v>
      </c>
      <c r="C566" s="139"/>
      <c r="D566" s="139"/>
      <c r="E566" s="145"/>
    </row>
    <row r="567" ht="34.5" customHeight="1" spans="1:5">
      <c r="A567" s="137">
        <v>2150510</v>
      </c>
      <c r="B567" s="138" t="s">
        <v>625</v>
      </c>
      <c r="C567" s="139"/>
      <c r="D567" s="139"/>
      <c r="E567" s="145"/>
    </row>
    <row r="568" ht="34.5" customHeight="1" spans="1:5">
      <c r="A568" s="137">
        <v>2150599</v>
      </c>
      <c r="B568" s="138" t="s">
        <v>626</v>
      </c>
      <c r="C568" s="146"/>
      <c r="D568" s="139"/>
      <c r="E568" s="145"/>
    </row>
    <row r="569" ht="34.5" customHeight="1" spans="1:5">
      <c r="A569" s="134">
        <v>21508</v>
      </c>
      <c r="B569" s="134" t="s">
        <v>627</v>
      </c>
      <c r="C569" s="136">
        <f>SUM(C570:C570)</f>
        <v>77</v>
      </c>
      <c r="D569" s="136">
        <f>SUM(D570:D570)</f>
        <v>77</v>
      </c>
      <c r="E569" s="136">
        <f>SUM(E570:E570)</f>
        <v>14.1</v>
      </c>
    </row>
    <row r="570" ht="34.5" customHeight="1" spans="1:5">
      <c r="A570" s="137">
        <v>2150805</v>
      </c>
      <c r="B570" s="138" t="s">
        <v>628</v>
      </c>
      <c r="C570" s="139">
        <v>77</v>
      </c>
      <c r="D570" s="139">
        <v>77</v>
      </c>
      <c r="E570" s="86">
        <v>14.1</v>
      </c>
    </row>
    <row r="571" ht="34.5" customHeight="1" spans="1:5">
      <c r="A571" s="134">
        <v>216</v>
      </c>
      <c r="B571" s="134" t="s">
        <v>629</v>
      </c>
      <c r="C571" s="136">
        <f>C572+C576+C578</f>
        <v>0</v>
      </c>
      <c r="D571" s="136">
        <f>D572+D576+D578</f>
        <v>0</v>
      </c>
      <c r="E571" s="136">
        <f>E572+E576+E578</f>
        <v>97.7</v>
      </c>
    </row>
    <row r="572" ht="34.5" customHeight="1" spans="1:5">
      <c r="A572" s="134">
        <v>21602</v>
      </c>
      <c r="B572" s="134" t="s">
        <v>630</v>
      </c>
      <c r="C572" s="136">
        <f>SUM(C573:C575)</f>
        <v>0</v>
      </c>
      <c r="D572" s="136">
        <f>SUM(D573:D575)</f>
        <v>0</v>
      </c>
      <c r="E572" s="136">
        <f>SUM(E573:E575)</f>
        <v>0</v>
      </c>
    </row>
    <row r="573" ht="34.5" customHeight="1" spans="1:5">
      <c r="A573" s="137">
        <v>2160201</v>
      </c>
      <c r="B573" s="138" t="s">
        <v>186</v>
      </c>
      <c r="C573" s="139"/>
      <c r="D573" s="139"/>
      <c r="E573" s="86"/>
    </row>
    <row r="574" ht="34.5" customHeight="1" spans="1:5">
      <c r="A574" s="137">
        <v>2160202</v>
      </c>
      <c r="B574" s="138" t="s">
        <v>187</v>
      </c>
      <c r="C574" s="139"/>
      <c r="D574" s="139"/>
      <c r="E574" s="86"/>
    </row>
    <row r="575" ht="34.5" customHeight="1" spans="1:5">
      <c r="A575" s="137">
        <v>2160299</v>
      </c>
      <c r="B575" s="138" t="s">
        <v>631</v>
      </c>
      <c r="C575" s="139"/>
      <c r="D575" s="139"/>
      <c r="E575" s="86"/>
    </row>
    <row r="576" ht="34.5" customHeight="1" spans="1:5">
      <c r="A576" s="134">
        <v>21606</v>
      </c>
      <c r="B576" s="134" t="s">
        <v>632</v>
      </c>
      <c r="C576" s="136">
        <f>C577</f>
        <v>0</v>
      </c>
      <c r="D576" s="136">
        <f>D577</f>
        <v>0</v>
      </c>
      <c r="E576" s="136">
        <f>E577</f>
        <v>0</v>
      </c>
    </row>
    <row r="577" ht="34.5" customHeight="1" spans="1:5">
      <c r="A577" s="137">
        <v>2160699</v>
      </c>
      <c r="B577" s="138" t="s">
        <v>633</v>
      </c>
      <c r="C577" s="139"/>
      <c r="D577" s="139"/>
      <c r="E577" s="86"/>
    </row>
    <row r="578" ht="34.5" customHeight="1" spans="1:5">
      <c r="A578" s="134">
        <v>21699</v>
      </c>
      <c r="B578" s="134" t="s">
        <v>634</v>
      </c>
      <c r="C578" s="136">
        <f>C579</f>
        <v>0</v>
      </c>
      <c r="D578" s="136">
        <f>D579</f>
        <v>0</v>
      </c>
      <c r="E578" s="136">
        <f>E579</f>
        <v>97.7</v>
      </c>
    </row>
    <row r="579" ht="34.5" customHeight="1" spans="1:5">
      <c r="A579" s="137">
        <v>2169999</v>
      </c>
      <c r="B579" s="138" t="s">
        <v>635</v>
      </c>
      <c r="C579" s="139"/>
      <c r="D579" s="139"/>
      <c r="E579" s="86">
        <v>97.7</v>
      </c>
    </row>
    <row r="580" ht="34.5" customHeight="1" spans="1:5">
      <c r="A580" s="134">
        <v>217</v>
      </c>
      <c r="B580" s="134" t="s">
        <v>636</v>
      </c>
      <c r="C580" s="136">
        <f>C581</f>
        <v>0</v>
      </c>
      <c r="D580" s="136">
        <f>D581</f>
        <v>0</v>
      </c>
      <c r="E580" s="136">
        <f>E581</f>
        <v>0</v>
      </c>
    </row>
    <row r="581" ht="34.5" customHeight="1" spans="1:5">
      <c r="A581" s="134">
        <v>21799</v>
      </c>
      <c r="B581" s="134" t="s">
        <v>637</v>
      </c>
      <c r="C581" s="136">
        <f>SUM(C582:C582)</f>
        <v>0</v>
      </c>
      <c r="D581" s="136">
        <f>SUM(D582:D582)</f>
        <v>0</v>
      </c>
      <c r="E581" s="136">
        <f>SUM(E582:E582)</f>
        <v>0</v>
      </c>
    </row>
    <row r="582" ht="34.5" customHeight="1" spans="1:5">
      <c r="A582" s="137">
        <v>2179902</v>
      </c>
      <c r="B582" s="138" t="s">
        <v>638</v>
      </c>
      <c r="C582" s="139"/>
      <c r="D582" s="155"/>
      <c r="E582" s="145"/>
    </row>
    <row r="583" ht="34.5" customHeight="1" spans="1:5">
      <c r="A583" s="134">
        <v>220</v>
      </c>
      <c r="B583" s="134" t="s">
        <v>639</v>
      </c>
      <c r="C583" s="136">
        <f>C584+C592</f>
        <v>0</v>
      </c>
      <c r="D583" s="136">
        <f>D584+D592</f>
        <v>0</v>
      </c>
      <c r="E583" s="136">
        <f>E584+E592</f>
        <v>0</v>
      </c>
    </row>
    <row r="584" ht="34.5" customHeight="1" spans="1:5">
      <c r="A584" s="134">
        <v>22001</v>
      </c>
      <c r="B584" s="134" t="s">
        <v>640</v>
      </c>
      <c r="C584" s="136">
        <f>SUM(C585:C591)</f>
        <v>0</v>
      </c>
      <c r="D584" s="136">
        <f>SUM(D585:D591)</f>
        <v>0</v>
      </c>
      <c r="E584" s="136">
        <f>SUM(E585:E591)</f>
        <v>0</v>
      </c>
    </row>
    <row r="585" ht="34.5" customHeight="1" spans="1:5">
      <c r="A585" s="137">
        <v>2200101</v>
      </c>
      <c r="B585" s="138" t="s">
        <v>186</v>
      </c>
      <c r="C585" s="139"/>
      <c r="D585" s="139"/>
      <c r="E585" s="86"/>
    </row>
    <row r="586" ht="34.5" customHeight="1" spans="1:5">
      <c r="A586" s="137">
        <v>2200102</v>
      </c>
      <c r="B586" s="138" t="s">
        <v>187</v>
      </c>
      <c r="C586" s="139"/>
      <c r="D586" s="139"/>
      <c r="E586" s="86"/>
    </row>
    <row r="587" ht="34.5" customHeight="1" spans="1:5">
      <c r="A587" s="137">
        <v>2200103</v>
      </c>
      <c r="B587" s="138" t="s">
        <v>188</v>
      </c>
      <c r="C587" s="139"/>
      <c r="D587" s="139"/>
      <c r="E587" s="145"/>
    </row>
    <row r="588" ht="34.5" customHeight="1" spans="1:5">
      <c r="A588" s="137">
        <v>2200106</v>
      </c>
      <c r="B588" s="138" t="s">
        <v>641</v>
      </c>
      <c r="C588" s="139"/>
      <c r="D588" s="139"/>
      <c r="E588" s="86"/>
    </row>
    <row r="589" ht="34.5" customHeight="1" spans="1:5">
      <c r="A589" s="137">
        <v>2200109</v>
      </c>
      <c r="B589" s="138" t="s">
        <v>642</v>
      </c>
      <c r="C589" s="139"/>
      <c r="D589" s="146"/>
      <c r="E589" s="145"/>
    </row>
    <row r="590" ht="34.5" customHeight="1" spans="1:7">
      <c r="A590" s="137">
        <v>2200114</v>
      </c>
      <c r="B590" s="138" t="s">
        <v>643</v>
      </c>
      <c r="C590" s="139"/>
      <c r="D590" s="139"/>
      <c r="E590" s="86"/>
      <c r="F590" s="156"/>
      <c r="G590" s="156"/>
    </row>
    <row r="591" ht="34.5" customHeight="1" spans="1:7">
      <c r="A591" s="137">
        <v>2200150</v>
      </c>
      <c r="B591" s="138" t="s">
        <v>204</v>
      </c>
      <c r="C591" s="139"/>
      <c r="D591" s="139"/>
      <c r="E591" s="86"/>
      <c r="F591" s="156"/>
      <c r="G591" s="156"/>
    </row>
    <row r="592" ht="34.5" customHeight="1" spans="1:5">
      <c r="A592" s="134">
        <v>22005</v>
      </c>
      <c r="B592" s="134" t="s">
        <v>644</v>
      </c>
      <c r="C592" s="136">
        <f>SUM(C593:C596)</f>
        <v>0</v>
      </c>
      <c r="D592" s="136">
        <f>SUM(D593:D596)</f>
        <v>0</v>
      </c>
      <c r="E592" s="136">
        <f>SUM(E593:E596)</f>
        <v>0</v>
      </c>
    </row>
    <row r="593" ht="34.5" customHeight="1" spans="1:5">
      <c r="A593" s="137">
        <v>2200504</v>
      </c>
      <c r="B593" s="138" t="s">
        <v>645</v>
      </c>
      <c r="C593" s="139"/>
      <c r="D593" s="139"/>
      <c r="E593" s="86"/>
    </row>
    <row r="594" ht="34.5" customHeight="1" spans="1:5">
      <c r="A594" s="137">
        <v>2200509</v>
      </c>
      <c r="B594" s="138" t="s">
        <v>646</v>
      </c>
      <c r="C594" s="139"/>
      <c r="D594" s="139"/>
      <c r="E594" s="86"/>
    </row>
    <row r="595" ht="34.5" customHeight="1" spans="1:5">
      <c r="A595" s="137">
        <v>2200510</v>
      </c>
      <c r="B595" s="138" t="s">
        <v>647</v>
      </c>
      <c r="C595" s="139"/>
      <c r="D595" s="139"/>
      <c r="E595" s="86"/>
    </row>
    <row r="596" ht="34.5" customHeight="1" spans="1:5">
      <c r="A596" s="137">
        <v>2200511</v>
      </c>
      <c r="B596" s="138" t="s">
        <v>648</v>
      </c>
      <c r="C596" s="139"/>
      <c r="D596" s="139"/>
      <c r="E596" s="86"/>
    </row>
    <row r="597" ht="34.5" customHeight="1" spans="1:5">
      <c r="A597" s="134">
        <v>221</v>
      </c>
      <c r="B597" s="134" t="s">
        <v>649</v>
      </c>
      <c r="C597" s="136">
        <f>C598+C602+C606</f>
        <v>152</v>
      </c>
      <c r="D597" s="136">
        <f>D598+D602+D606</f>
        <v>152</v>
      </c>
      <c r="E597" s="136">
        <f>E598+E602+E606</f>
        <v>147</v>
      </c>
    </row>
    <row r="598" ht="34.5" customHeight="1" spans="1:5">
      <c r="A598" s="134">
        <v>22101</v>
      </c>
      <c r="B598" s="134" t="s">
        <v>650</v>
      </c>
      <c r="C598" s="136">
        <f>SUM(C599:C601)</f>
        <v>0</v>
      </c>
      <c r="D598" s="136">
        <f>SUM(D599:D601)</f>
        <v>0</v>
      </c>
      <c r="E598" s="136">
        <f>SUM(E599:E601)</f>
        <v>0</v>
      </c>
    </row>
    <row r="599" ht="34.5" customHeight="1" spans="1:5">
      <c r="A599" s="148">
        <v>2210102</v>
      </c>
      <c r="B599" s="148" t="s">
        <v>651</v>
      </c>
      <c r="C599" s="136">
        <v>0</v>
      </c>
      <c r="D599" s="136">
        <v>0</v>
      </c>
      <c r="E599" s="136">
        <v>0</v>
      </c>
    </row>
    <row r="600" ht="34.5" customHeight="1" spans="1:5">
      <c r="A600" s="137">
        <v>2210103</v>
      </c>
      <c r="B600" s="138" t="s">
        <v>652</v>
      </c>
      <c r="C600" s="139"/>
      <c r="D600" s="146"/>
      <c r="E600" s="145"/>
    </row>
    <row r="601" ht="34.5" customHeight="1" spans="1:5">
      <c r="A601" s="137">
        <v>2210106</v>
      </c>
      <c r="B601" s="138" t="s">
        <v>653</v>
      </c>
      <c r="C601" s="139"/>
      <c r="D601" s="139"/>
      <c r="E601" s="145"/>
    </row>
    <row r="602" ht="34.5" customHeight="1" spans="1:5">
      <c r="A602" s="134">
        <v>22102</v>
      </c>
      <c r="B602" s="134" t="s">
        <v>654</v>
      </c>
      <c r="C602" s="136">
        <f>C603</f>
        <v>152</v>
      </c>
      <c r="D602" s="136">
        <f>D603</f>
        <v>152</v>
      </c>
      <c r="E602" s="136">
        <f>E603</f>
        <v>147</v>
      </c>
    </row>
    <row r="603" ht="34.5" customHeight="1" spans="1:5">
      <c r="A603" s="137">
        <v>2210201</v>
      </c>
      <c r="B603" s="138" t="s">
        <v>655</v>
      </c>
      <c r="C603" s="139">
        <v>152</v>
      </c>
      <c r="D603" s="139">
        <v>152</v>
      </c>
      <c r="E603" s="86">
        <v>147</v>
      </c>
    </row>
    <row r="604" ht="34.5" customHeight="1" spans="1:5">
      <c r="A604" s="137">
        <v>221020101</v>
      </c>
      <c r="B604" s="138" t="s">
        <v>656</v>
      </c>
      <c r="C604" s="139">
        <v>152</v>
      </c>
      <c r="D604" s="139">
        <v>152</v>
      </c>
      <c r="E604" s="145">
        <v>147</v>
      </c>
    </row>
    <row r="605" ht="34.5" customHeight="1" spans="1:5">
      <c r="A605" s="137">
        <v>221020102</v>
      </c>
      <c r="B605" s="138" t="s">
        <v>657</v>
      </c>
      <c r="C605" s="139"/>
      <c r="D605" s="139"/>
      <c r="E605" s="145"/>
    </row>
    <row r="606" ht="34.5" customHeight="1" spans="1:5">
      <c r="A606" s="134">
        <v>22103</v>
      </c>
      <c r="B606" s="134" t="s">
        <v>658</v>
      </c>
      <c r="C606" s="136">
        <f>SUM(C607:C608)</f>
        <v>0</v>
      </c>
      <c r="D606" s="136">
        <f>SUM(D607:D608)</f>
        <v>0</v>
      </c>
      <c r="E606" s="136">
        <f>SUM(E607:E608)</f>
        <v>0</v>
      </c>
    </row>
    <row r="607" ht="34.5" customHeight="1" spans="1:5">
      <c r="A607" s="137">
        <v>2210302</v>
      </c>
      <c r="B607" s="138" t="s">
        <v>659</v>
      </c>
      <c r="C607" s="139"/>
      <c r="D607" s="139"/>
      <c r="E607" s="86"/>
    </row>
    <row r="608" ht="34.5" customHeight="1" spans="1:5">
      <c r="A608" s="137">
        <v>2210399</v>
      </c>
      <c r="B608" s="138" t="s">
        <v>660</v>
      </c>
      <c r="C608" s="139"/>
      <c r="D608" s="146"/>
      <c r="E608" s="86"/>
    </row>
    <row r="609" ht="34.5" customHeight="1" spans="1:5">
      <c r="A609" s="134">
        <v>222</v>
      </c>
      <c r="B609" s="134" t="s">
        <v>661</v>
      </c>
      <c r="C609" s="136">
        <f>C610+C612+C617</f>
        <v>0</v>
      </c>
      <c r="D609" s="136">
        <f>D610+D612+D617</f>
        <v>0</v>
      </c>
      <c r="E609" s="136">
        <f>E610+E612+E617</f>
        <v>0</v>
      </c>
    </row>
    <row r="610" ht="34.5" customHeight="1" spans="1:5">
      <c r="A610" s="134">
        <v>22201</v>
      </c>
      <c r="B610" s="134" t="s">
        <v>662</v>
      </c>
      <c r="C610" s="136">
        <f>SUM(C611:C611)</f>
        <v>0</v>
      </c>
      <c r="D610" s="136">
        <f>SUM(D611:D611)</f>
        <v>0</v>
      </c>
      <c r="E610" s="136">
        <f>SUM(E611:E611)</f>
        <v>0</v>
      </c>
    </row>
    <row r="611" ht="34.5" customHeight="1" spans="1:5">
      <c r="A611" s="137">
        <v>2220150</v>
      </c>
      <c r="B611" s="138" t="s">
        <v>204</v>
      </c>
      <c r="C611" s="139"/>
      <c r="D611" s="139"/>
      <c r="E611" s="145"/>
    </row>
    <row r="612" ht="34.5" customHeight="1" spans="1:5">
      <c r="A612" s="134">
        <v>22204</v>
      </c>
      <c r="B612" s="134" t="s">
        <v>663</v>
      </c>
      <c r="C612" s="136">
        <f>SUM(C613:C616)</f>
        <v>0</v>
      </c>
      <c r="D612" s="136">
        <f>SUM(D613:D616)</f>
        <v>0</v>
      </c>
      <c r="E612" s="136">
        <f>SUM(E613:E616)</f>
        <v>0</v>
      </c>
    </row>
    <row r="613" ht="34.5" customHeight="1" spans="1:5">
      <c r="A613" s="137">
        <v>2220401</v>
      </c>
      <c r="B613" s="138" t="s">
        <v>664</v>
      </c>
      <c r="C613" s="139"/>
      <c r="D613" s="139"/>
      <c r="E613" s="86"/>
    </row>
    <row r="614" ht="34.5" customHeight="1" spans="1:5">
      <c r="A614" s="137">
        <v>2220402</v>
      </c>
      <c r="B614" s="138" t="s">
        <v>665</v>
      </c>
      <c r="C614" s="139"/>
      <c r="D614" s="139"/>
      <c r="E614" s="86"/>
    </row>
    <row r="615" ht="34.5" customHeight="1" spans="1:5">
      <c r="A615" s="137">
        <v>2220403</v>
      </c>
      <c r="B615" s="138" t="s">
        <v>666</v>
      </c>
      <c r="C615" s="139"/>
      <c r="D615" s="139"/>
      <c r="E615" s="86"/>
    </row>
    <row r="616" ht="34.5" customHeight="1" spans="1:5">
      <c r="A616" s="137">
        <v>2220499</v>
      </c>
      <c r="B616" s="138" t="s">
        <v>667</v>
      </c>
      <c r="C616" s="139"/>
      <c r="D616" s="139"/>
      <c r="E616" s="145"/>
    </row>
    <row r="617" ht="34.5" customHeight="1" spans="1:5">
      <c r="A617" s="134">
        <v>22205</v>
      </c>
      <c r="B617" s="134" t="s">
        <v>668</v>
      </c>
      <c r="C617" s="136">
        <f>C619</f>
        <v>0</v>
      </c>
      <c r="D617" s="136">
        <f>D619</f>
        <v>0</v>
      </c>
      <c r="E617" s="136">
        <f>E619+E618</f>
        <v>0</v>
      </c>
    </row>
    <row r="618" ht="34.5" customHeight="1" spans="1:5">
      <c r="A618" s="137">
        <v>2220503</v>
      </c>
      <c r="B618" s="137" t="s">
        <v>669</v>
      </c>
      <c r="C618" s="144"/>
      <c r="D618" s="157"/>
      <c r="E618" s="145"/>
    </row>
    <row r="619" ht="34.5" customHeight="1" spans="1:5">
      <c r="A619" s="137">
        <v>2220509</v>
      </c>
      <c r="B619" s="138" t="s">
        <v>670</v>
      </c>
      <c r="C619" s="139"/>
      <c r="D619" s="146"/>
      <c r="E619" s="145"/>
    </row>
    <row r="620" ht="34.5" customHeight="1" spans="1:5">
      <c r="A620" s="134">
        <v>224</v>
      </c>
      <c r="B620" s="134" t="s">
        <v>671</v>
      </c>
      <c r="C620" s="136">
        <f>C621+C628+C632+C636+C639+C644+C634</f>
        <v>0</v>
      </c>
      <c r="D620" s="136">
        <f>D621+D628+D632+D636+D639+D644+D634</f>
        <v>0</v>
      </c>
      <c r="E620" s="136">
        <f>E621+E628+E632+E636+E639+E644+E634</f>
        <v>9.75</v>
      </c>
    </row>
    <row r="621" ht="34.5" customHeight="1" spans="1:5">
      <c r="A621" s="134">
        <v>22401</v>
      </c>
      <c r="B621" s="134" t="s">
        <v>672</v>
      </c>
      <c r="C621" s="136">
        <f>SUM(C622:C627)</f>
        <v>0</v>
      </c>
      <c r="D621" s="136">
        <f>SUM(D622:D627)</f>
        <v>0</v>
      </c>
      <c r="E621" s="136">
        <f>SUM(E622:E627)</f>
        <v>4.75</v>
      </c>
    </row>
    <row r="622" ht="34.5" customHeight="1" spans="1:5">
      <c r="A622" s="137">
        <v>2240101</v>
      </c>
      <c r="B622" s="138" t="s">
        <v>186</v>
      </c>
      <c r="C622" s="139"/>
      <c r="D622" s="139"/>
      <c r="E622" s="86"/>
    </row>
    <row r="623" ht="34.5" customHeight="1" spans="1:5">
      <c r="A623" s="137">
        <v>2240102</v>
      </c>
      <c r="B623" s="138" t="s">
        <v>187</v>
      </c>
      <c r="C623" s="139"/>
      <c r="D623" s="139"/>
      <c r="E623" s="86"/>
    </row>
    <row r="624" ht="34.5" customHeight="1" spans="1:5">
      <c r="A624" s="137">
        <v>2240106</v>
      </c>
      <c r="B624" s="138" t="s">
        <v>673</v>
      </c>
      <c r="C624" s="139"/>
      <c r="D624" s="139"/>
      <c r="E624" s="86">
        <v>4.75</v>
      </c>
    </row>
    <row r="625" ht="34.5" customHeight="1" spans="1:5">
      <c r="A625" s="137">
        <v>2240107</v>
      </c>
      <c r="B625" s="138" t="s">
        <v>674</v>
      </c>
      <c r="C625" s="139"/>
      <c r="D625" s="139"/>
      <c r="E625" s="86"/>
    </row>
    <row r="626" ht="34.5" customHeight="1" spans="1:5">
      <c r="A626" s="148">
        <v>2240150</v>
      </c>
      <c r="B626" s="148" t="s">
        <v>675</v>
      </c>
      <c r="C626" s="139"/>
      <c r="D626" s="139"/>
      <c r="E626" s="86"/>
    </row>
    <row r="627" ht="34.5" customHeight="1" spans="1:5">
      <c r="A627" s="137">
        <v>2240199</v>
      </c>
      <c r="B627" s="138" t="s">
        <v>676</v>
      </c>
      <c r="C627" s="139"/>
      <c r="D627" s="139"/>
      <c r="E627" s="86"/>
    </row>
    <row r="628" ht="34.5" customHeight="1" spans="1:5">
      <c r="A628" s="134">
        <v>22402</v>
      </c>
      <c r="B628" s="134" t="s">
        <v>677</v>
      </c>
      <c r="C628" s="136">
        <f>SUM(C629:C631)</f>
        <v>0</v>
      </c>
      <c r="D628" s="136">
        <f>SUM(D629:D631)</f>
        <v>0</v>
      </c>
      <c r="E628" s="136">
        <f>SUM(E629:E631)</f>
        <v>0</v>
      </c>
    </row>
    <row r="629" ht="34.5" customHeight="1" spans="1:5">
      <c r="A629" s="137">
        <v>2240201</v>
      </c>
      <c r="B629" s="138" t="s">
        <v>186</v>
      </c>
      <c r="C629" s="139"/>
      <c r="D629" s="139"/>
      <c r="E629" s="86"/>
    </row>
    <row r="630" ht="34.5" customHeight="1" spans="1:5">
      <c r="A630" s="137">
        <v>2240202</v>
      </c>
      <c r="B630" s="138" t="s">
        <v>187</v>
      </c>
      <c r="C630" s="139"/>
      <c r="D630" s="139"/>
      <c r="E630" s="86"/>
    </row>
    <row r="631" ht="34.5" customHeight="1" spans="1:5">
      <c r="A631" s="137">
        <v>2240299</v>
      </c>
      <c r="B631" s="138" t="s">
        <v>678</v>
      </c>
      <c r="C631" s="139"/>
      <c r="D631" s="139"/>
      <c r="E631" s="86"/>
    </row>
    <row r="632" ht="34.5" customHeight="1" spans="1:5">
      <c r="A632" s="134">
        <v>22403</v>
      </c>
      <c r="B632" s="134" t="s">
        <v>679</v>
      </c>
      <c r="C632" s="136">
        <f>C633</f>
        <v>0</v>
      </c>
      <c r="D632" s="136">
        <f>D633</f>
        <v>0</v>
      </c>
      <c r="E632" s="136">
        <f>E633</f>
        <v>0</v>
      </c>
    </row>
    <row r="633" ht="34.5" customHeight="1" spans="1:5">
      <c r="A633" s="137">
        <v>2240399</v>
      </c>
      <c r="B633" s="138" t="s">
        <v>680</v>
      </c>
      <c r="C633" s="139"/>
      <c r="D633" s="139"/>
      <c r="E633" s="145"/>
    </row>
    <row r="634" ht="34.5" customHeight="1" spans="1:5">
      <c r="A634" s="134">
        <v>22405</v>
      </c>
      <c r="B634" s="134" t="s">
        <v>681</v>
      </c>
      <c r="C634" s="150">
        <f>C635</f>
        <v>0</v>
      </c>
      <c r="D634" s="150">
        <f>D635</f>
        <v>0</v>
      </c>
      <c r="E634" s="150">
        <f>E635</f>
        <v>0</v>
      </c>
    </row>
    <row r="635" ht="34.5" customHeight="1" spans="1:5">
      <c r="A635" s="137">
        <v>2240506</v>
      </c>
      <c r="B635" s="138" t="s">
        <v>682</v>
      </c>
      <c r="C635" s="139"/>
      <c r="D635" s="139"/>
      <c r="E635" s="145"/>
    </row>
    <row r="636" ht="34.5" customHeight="1" spans="1:5">
      <c r="A636" s="134">
        <v>22406</v>
      </c>
      <c r="B636" s="134" t="s">
        <v>683</v>
      </c>
      <c r="C636" s="136">
        <f>SUM(C637:C638)</f>
        <v>0</v>
      </c>
      <c r="D636" s="136">
        <f>SUM(D637:D638)</f>
        <v>0</v>
      </c>
      <c r="E636" s="136">
        <f>SUM(E637:E638)</f>
        <v>5</v>
      </c>
    </row>
    <row r="637" ht="34.5" customHeight="1" spans="1:5">
      <c r="A637" s="137">
        <v>2240601</v>
      </c>
      <c r="B637" s="138" t="s">
        <v>684</v>
      </c>
      <c r="C637" s="139"/>
      <c r="D637" s="139"/>
      <c r="E637" s="145">
        <v>5</v>
      </c>
    </row>
    <row r="638" ht="34.5" customHeight="1" spans="1:5">
      <c r="A638" s="137">
        <v>2240699</v>
      </c>
      <c r="B638" s="138" t="s">
        <v>685</v>
      </c>
      <c r="C638" s="139"/>
      <c r="D638" s="139"/>
      <c r="E638" s="145"/>
    </row>
    <row r="639" ht="34.5" customHeight="1" spans="1:5">
      <c r="A639" s="134">
        <v>22407</v>
      </c>
      <c r="B639" s="134" t="s">
        <v>686</v>
      </c>
      <c r="C639" s="136">
        <f>SUM(C640:C643)</f>
        <v>0</v>
      </c>
      <c r="D639" s="136">
        <f>SUM(D640:D643)</f>
        <v>0</v>
      </c>
      <c r="E639" s="136">
        <f>SUM(E640:E643)</f>
        <v>0</v>
      </c>
    </row>
    <row r="640" ht="34.5" customHeight="1" spans="1:5">
      <c r="A640" s="137">
        <v>2240701</v>
      </c>
      <c r="B640" s="138" t="s">
        <v>687</v>
      </c>
      <c r="C640" s="139"/>
      <c r="D640" s="146"/>
      <c r="E640" s="86"/>
    </row>
    <row r="641" ht="34.5" customHeight="1" spans="1:5">
      <c r="A641" s="137">
        <v>2240702</v>
      </c>
      <c r="B641" s="138" t="s">
        <v>688</v>
      </c>
      <c r="C641" s="139"/>
      <c r="D641" s="146"/>
      <c r="E641" s="86"/>
    </row>
    <row r="642" ht="34.5" customHeight="1" spans="1:5">
      <c r="A642" s="137">
        <v>2240704</v>
      </c>
      <c r="B642" s="138" t="s">
        <v>689</v>
      </c>
      <c r="C642" s="139"/>
      <c r="D642" s="139"/>
      <c r="E642" s="86"/>
    </row>
    <row r="643" ht="34.5" customHeight="1" spans="1:5">
      <c r="A643" s="137">
        <v>2240799</v>
      </c>
      <c r="B643" s="138" t="s">
        <v>690</v>
      </c>
      <c r="C643" s="139"/>
      <c r="D643" s="146"/>
      <c r="E643" s="86"/>
    </row>
    <row r="644" ht="34.5" customHeight="1" spans="1:5">
      <c r="A644" s="134">
        <v>22499</v>
      </c>
      <c r="B644" s="134" t="s">
        <v>691</v>
      </c>
      <c r="C644" s="150"/>
      <c r="D644" s="150"/>
      <c r="E644" s="86"/>
    </row>
    <row r="645" ht="34.5" customHeight="1" spans="1:5">
      <c r="A645" s="134">
        <v>227</v>
      </c>
      <c r="B645" s="134" t="s">
        <v>692</v>
      </c>
      <c r="C645" s="150"/>
      <c r="D645" s="158"/>
      <c r="E645" s="159"/>
    </row>
    <row r="646" ht="34.5" customHeight="1" spans="1:5">
      <c r="A646" s="134">
        <v>229</v>
      </c>
      <c r="B646" s="134" t="s">
        <v>693</v>
      </c>
      <c r="C646" s="136"/>
      <c r="D646" s="136"/>
      <c r="E646" s="136"/>
    </row>
    <row r="647" ht="34.5" customHeight="1" spans="1:5">
      <c r="A647" s="134">
        <v>22902</v>
      </c>
      <c r="B647" s="134" t="s">
        <v>694</v>
      </c>
      <c r="C647" s="150"/>
      <c r="D647" s="158"/>
      <c r="E647" s="135"/>
    </row>
    <row r="648" ht="34.5" customHeight="1" spans="1:5">
      <c r="A648" s="134">
        <v>22999</v>
      </c>
      <c r="B648" s="134" t="s">
        <v>695</v>
      </c>
      <c r="C648" s="136">
        <f>C649</f>
        <v>0</v>
      </c>
      <c r="D648" s="136">
        <f>D649</f>
        <v>0</v>
      </c>
      <c r="E648" s="136">
        <f>E649</f>
        <v>0</v>
      </c>
    </row>
    <row r="649" ht="34.5" customHeight="1" spans="1:5">
      <c r="A649" s="137">
        <v>2299901</v>
      </c>
      <c r="B649" s="138" t="s">
        <v>693</v>
      </c>
      <c r="C649" s="139"/>
      <c r="D649" s="139"/>
      <c r="E649" s="145"/>
    </row>
    <row r="650" ht="34.5" customHeight="1" spans="1:5">
      <c r="A650" s="134">
        <v>232</v>
      </c>
      <c r="B650" s="134" t="s">
        <v>696</v>
      </c>
      <c r="C650" s="136">
        <f t="shared" ref="C650:E651" si="0">C651</f>
        <v>0</v>
      </c>
      <c r="D650" s="136">
        <f t="shared" si="0"/>
        <v>0</v>
      </c>
      <c r="E650" s="136">
        <f t="shared" si="0"/>
        <v>0</v>
      </c>
    </row>
    <row r="651" ht="34.5" customHeight="1" spans="1:5">
      <c r="A651" s="134">
        <v>23203</v>
      </c>
      <c r="B651" s="134" t="s">
        <v>697</v>
      </c>
      <c r="C651" s="136">
        <f t="shared" si="0"/>
        <v>0</v>
      </c>
      <c r="D651" s="136">
        <f t="shared" si="0"/>
        <v>0</v>
      </c>
      <c r="E651" s="136">
        <f t="shared" si="0"/>
        <v>0</v>
      </c>
    </row>
    <row r="652" ht="34.5" customHeight="1" spans="1:5">
      <c r="A652" s="137">
        <v>2320301</v>
      </c>
      <c r="B652" s="138" t="s">
        <v>698</v>
      </c>
      <c r="C652" s="139"/>
      <c r="D652" s="139"/>
      <c r="E652" s="86"/>
    </row>
    <row r="653" ht="34.5" customHeight="1" spans="1:5">
      <c r="A653" s="134">
        <v>233</v>
      </c>
      <c r="B653" s="134" t="s">
        <v>699</v>
      </c>
      <c r="C653" s="136">
        <f>C654</f>
        <v>0</v>
      </c>
      <c r="D653" s="136">
        <f>D654</f>
        <v>0</v>
      </c>
      <c r="E653" s="136">
        <f>E654</f>
        <v>0</v>
      </c>
    </row>
    <row r="654" ht="34.5" customHeight="1" spans="1:5">
      <c r="A654" s="137">
        <v>23303</v>
      </c>
      <c r="B654" s="137" t="s">
        <v>700</v>
      </c>
      <c r="C654" s="139"/>
      <c r="D654" s="139"/>
      <c r="E654" s="86"/>
    </row>
    <row r="655" ht="34.5" customHeight="1" spans="1:5">
      <c r="A655" s="160" t="s">
        <v>58</v>
      </c>
      <c r="B655" s="161"/>
      <c r="C655" s="136">
        <f>SUM(C656:C657)</f>
        <v>2573.5</v>
      </c>
      <c r="D655" s="136">
        <f>SUM(D656:D657)</f>
        <v>2573.5</v>
      </c>
      <c r="E655" s="136">
        <f>E656+E657</f>
        <v>3927</v>
      </c>
    </row>
    <row r="656" ht="34.5" customHeight="1" spans="1:5">
      <c r="A656" s="134">
        <v>2300601</v>
      </c>
      <c r="B656" s="162" t="s">
        <v>701</v>
      </c>
      <c r="C656" s="150"/>
      <c r="D656" s="150"/>
      <c r="E656" s="86"/>
    </row>
    <row r="657" ht="34.5" customHeight="1" spans="1:5">
      <c r="A657" s="134">
        <v>2300602</v>
      </c>
      <c r="B657" s="162" t="s">
        <v>702</v>
      </c>
      <c r="C657" s="150">
        <f>SUM(C658:C660)</f>
        <v>2573.5</v>
      </c>
      <c r="D657" s="150">
        <f>SUM(D658:D660)</f>
        <v>2573.5</v>
      </c>
      <c r="E657" s="150">
        <f>SUM(E658:E660)</f>
        <v>3927</v>
      </c>
    </row>
    <row r="658" ht="34.5" customHeight="1" spans="1:5">
      <c r="A658" s="163"/>
      <c r="B658" s="138" t="s">
        <v>703</v>
      </c>
      <c r="C658" s="139">
        <v>1417</v>
      </c>
      <c r="D658" s="139">
        <v>1417</v>
      </c>
      <c r="E658" s="136">
        <v>1417</v>
      </c>
    </row>
    <row r="659" ht="34.5" customHeight="1" spans="1:5">
      <c r="A659" s="163"/>
      <c r="B659" s="138" t="s">
        <v>704</v>
      </c>
      <c r="C659" s="139">
        <v>1039</v>
      </c>
      <c r="D659" s="139">
        <v>1039</v>
      </c>
      <c r="E659" s="136">
        <v>1110</v>
      </c>
    </row>
    <row r="660" ht="34.5" customHeight="1" spans="1:5">
      <c r="A660" s="163"/>
      <c r="B660" s="138" t="s">
        <v>705</v>
      </c>
      <c r="C660" s="139">
        <v>117.5</v>
      </c>
      <c r="D660" s="139">
        <v>117.5</v>
      </c>
      <c r="E660" s="136">
        <v>1400</v>
      </c>
    </row>
    <row r="661" ht="34.5" customHeight="1" spans="1:5">
      <c r="A661" s="160" t="s">
        <v>60</v>
      </c>
      <c r="B661" s="161"/>
      <c r="C661" s="164">
        <f t="shared" ref="C661:E661" si="1">C662</f>
        <v>0</v>
      </c>
      <c r="D661" s="135">
        <f t="shared" si="1"/>
        <v>0</v>
      </c>
      <c r="E661" s="135">
        <f t="shared" si="1"/>
        <v>0</v>
      </c>
    </row>
    <row r="662" ht="34.5" customHeight="1" spans="1:5">
      <c r="A662" s="137">
        <v>23103</v>
      </c>
      <c r="B662" s="137" t="s">
        <v>706</v>
      </c>
      <c r="C662" s="165"/>
      <c r="D662" s="144"/>
      <c r="E662" s="144"/>
    </row>
    <row r="663" ht="34.5" customHeight="1" spans="1:5">
      <c r="A663" s="137">
        <v>2310301</v>
      </c>
      <c r="B663" s="138" t="s">
        <v>707</v>
      </c>
      <c r="C663" s="139"/>
      <c r="D663" s="139"/>
      <c r="E663" s="86"/>
    </row>
    <row r="664" ht="34.5" customHeight="1" spans="1:5">
      <c r="A664" s="166" t="s">
        <v>62</v>
      </c>
      <c r="B664" s="167"/>
      <c r="C664" s="164">
        <f>C665</f>
        <v>0</v>
      </c>
      <c r="D664" s="135">
        <f>D665</f>
        <v>0</v>
      </c>
      <c r="E664" s="135">
        <f>E665</f>
        <v>0</v>
      </c>
    </row>
    <row r="665" ht="34.5" customHeight="1" spans="1:5">
      <c r="A665" s="137">
        <v>23009</v>
      </c>
      <c r="B665" s="168" t="s">
        <v>708</v>
      </c>
      <c r="C665" s="146">
        <v>0</v>
      </c>
      <c r="D665" s="139"/>
      <c r="E665" s="86"/>
    </row>
    <row r="666" ht="34.5" customHeight="1" spans="1:5">
      <c r="A666" s="169" t="s">
        <v>64</v>
      </c>
      <c r="B666" s="170"/>
      <c r="C666" s="164">
        <v>0</v>
      </c>
      <c r="D666" s="135">
        <v>0</v>
      </c>
      <c r="E666" s="86"/>
    </row>
    <row r="667" ht="34.5" customHeight="1" spans="1:5">
      <c r="A667" s="129" t="s">
        <v>709</v>
      </c>
      <c r="B667" s="129"/>
      <c r="C667" s="135">
        <f>C664+C661+C655+C7+C666</f>
        <v>16415.99</v>
      </c>
      <c r="D667" s="135">
        <f>D664+D661+D655+D7+D666</f>
        <v>16415.95</v>
      </c>
      <c r="E667" s="135">
        <f>E664+E661+E655+E7+E666</f>
        <v>20025</v>
      </c>
    </row>
  </sheetData>
  <autoFilter ref="A7:G667">
    <extLst/>
  </autoFilter>
  <mergeCells count="8">
    <mergeCell ref="A1:E1"/>
    <mergeCell ref="B5:E5"/>
    <mergeCell ref="A7:B7"/>
    <mergeCell ref="A655:B655"/>
    <mergeCell ref="A661:B661"/>
    <mergeCell ref="A666:B666"/>
    <mergeCell ref="A667:B667"/>
    <mergeCell ref="A2:E4"/>
  </mergeCells>
  <printOptions horizontalCentered="1"/>
  <pageMargins left="0.511805555555556" right="0.511805555555556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98"/>
  <sheetViews>
    <sheetView workbookViewId="0">
      <selection activeCell="I35" sqref="I35"/>
    </sheetView>
  </sheetViews>
  <sheetFormatPr defaultColWidth="9" defaultRowHeight="13.5" outlineLevelCol="4"/>
  <cols>
    <col min="1" max="1" width="9.25" style="17" customWidth="1"/>
    <col min="2" max="2" width="30.875" style="17" customWidth="1"/>
    <col min="3" max="3" width="15.875" style="17" customWidth="1"/>
    <col min="4" max="4" width="18.625" style="17" customWidth="1"/>
    <col min="5" max="5" width="14.125" style="58" customWidth="1"/>
    <col min="6" max="16384" width="9" style="17"/>
  </cols>
  <sheetData>
    <row r="1" customHeight="1" spans="1:4">
      <c r="A1" s="57" t="s">
        <v>710</v>
      </c>
      <c r="B1" s="57"/>
      <c r="C1" s="57"/>
      <c r="D1" s="57"/>
    </row>
    <row r="2" customHeight="1" spans="1:5">
      <c r="A2" s="41" t="s">
        <v>711</v>
      </c>
      <c r="B2" s="41"/>
      <c r="C2" s="41"/>
      <c r="D2" s="41"/>
      <c r="E2" s="41"/>
    </row>
    <row r="3" customHeight="1" spans="1:5">
      <c r="A3" s="41"/>
      <c r="B3" s="41"/>
      <c r="C3" s="41"/>
      <c r="D3" s="41"/>
      <c r="E3" s="41"/>
    </row>
    <row r="4" customHeight="1" spans="1:5">
      <c r="A4" s="41"/>
      <c r="B4" s="41"/>
      <c r="C4" s="41"/>
      <c r="D4" s="41"/>
      <c r="E4" s="41"/>
    </row>
    <row r="5" ht="24" customHeight="1" spans="1:5">
      <c r="A5" s="68" t="s">
        <v>2</v>
      </c>
      <c r="B5" s="68"/>
      <c r="C5" s="68"/>
      <c r="D5" s="68"/>
      <c r="E5" s="68"/>
    </row>
    <row r="6" ht="17.25" customHeight="1" spans="1:5">
      <c r="A6" s="59" t="s">
        <v>180</v>
      </c>
      <c r="B6" s="59" t="s">
        <v>181</v>
      </c>
      <c r="C6" s="59" t="s">
        <v>4</v>
      </c>
      <c r="D6" s="59" t="s">
        <v>182</v>
      </c>
      <c r="E6" s="59" t="s">
        <v>6</v>
      </c>
    </row>
    <row r="7" ht="17.25" customHeight="1" spans="1:5">
      <c r="A7" s="116" t="s">
        <v>183</v>
      </c>
      <c r="B7" s="117"/>
      <c r="C7" s="118">
        <f>C8+C13+C24+C32+C35+C39+C42+C46+C48+C54+C56+C60+C63</f>
        <v>13842.46</v>
      </c>
      <c r="D7" s="118">
        <f>D8+D13+D24+D32+D35+D39+D42+D46+D48+D54+D56+D60+D63</f>
        <v>13842.46</v>
      </c>
      <c r="E7" s="119">
        <f>E8+E13+E24+E32+E35+E39+E42+E46+E48+E54+E56+E60+E63</f>
        <v>16097.58</v>
      </c>
    </row>
    <row r="8" ht="17.25" customHeight="1" spans="1:5">
      <c r="A8" s="120">
        <v>501</v>
      </c>
      <c r="B8" s="120" t="s">
        <v>712</v>
      </c>
      <c r="C8" s="118">
        <f>SUM(C9:C12)</f>
        <v>2185.6</v>
      </c>
      <c r="D8" s="118">
        <f>SUM(D9:D12)</f>
        <v>2185.6</v>
      </c>
      <c r="E8" s="119">
        <f>SUM(E9:E12)</f>
        <v>2128</v>
      </c>
    </row>
    <row r="9" ht="17.25" customHeight="1" spans="1:5">
      <c r="A9" s="121">
        <v>50101</v>
      </c>
      <c r="B9" s="122" t="s">
        <v>713</v>
      </c>
      <c r="C9" s="123">
        <v>1227.5</v>
      </c>
      <c r="D9" s="123">
        <v>1227.5</v>
      </c>
      <c r="E9" s="64">
        <v>1211.4</v>
      </c>
    </row>
    <row r="10" ht="17.25" customHeight="1" spans="1:5">
      <c r="A10" s="121">
        <v>50102</v>
      </c>
      <c r="B10" s="122" t="s">
        <v>714</v>
      </c>
      <c r="C10" s="123">
        <v>229.5</v>
      </c>
      <c r="D10" s="123">
        <v>229.5</v>
      </c>
      <c r="E10" s="64">
        <v>222.4</v>
      </c>
    </row>
    <row r="11" ht="17.25" customHeight="1" spans="1:5">
      <c r="A11" s="121">
        <v>50103</v>
      </c>
      <c r="B11" s="122" t="s">
        <v>655</v>
      </c>
      <c r="C11" s="123">
        <v>114.9</v>
      </c>
      <c r="D11" s="123">
        <v>114.9</v>
      </c>
      <c r="E11" s="64">
        <v>114.9</v>
      </c>
    </row>
    <row r="12" ht="17.25" customHeight="1" spans="1:5">
      <c r="A12" s="121">
        <v>50199</v>
      </c>
      <c r="B12" s="122" t="s">
        <v>715</v>
      </c>
      <c r="C12" s="123">
        <v>613.7</v>
      </c>
      <c r="D12" s="123">
        <v>613.7</v>
      </c>
      <c r="E12" s="64">
        <v>579.3</v>
      </c>
    </row>
    <row r="13" ht="17.25" customHeight="1" spans="1:5">
      <c r="A13" s="120">
        <v>502</v>
      </c>
      <c r="B13" s="120" t="s">
        <v>716</v>
      </c>
      <c r="C13" s="118">
        <f>SUM(C14:C23)</f>
        <v>2861.66</v>
      </c>
      <c r="D13" s="118">
        <f>SUM(D14:D23)</f>
        <v>2861.66</v>
      </c>
      <c r="E13" s="119">
        <f>SUM(E14:E23)</f>
        <v>3267.95</v>
      </c>
    </row>
    <row r="14" ht="17.25" customHeight="1" spans="1:5">
      <c r="A14" s="121">
        <v>50201</v>
      </c>
      <c r="B14" s="122" t="s">
        <v>717</v>
      </c>
      <c r="C14" s="124">
        <v>186.78</v>
      </c>
      <c r="D14" s="124">
        <v>186.78</v>
      </c>
      <c r="E14" s="124">
        <v>701.9</v>
      </c>
    </row>
    <row r="15" ht="17.25" customHeight="1" spans="1:5">
      <c r="A15" s="121">
        <v>50202</v>
      </c>
      <c r="B15" s="122" t="s">
        <v>718</v>
      </c>
      <c r="C15" s="124">
        <v>6.5</v>
      </c>
      <c r="D15" s="124">
        <v>6.5</v>
      </c>
      <c r="E15" s="124">
        <v>3.89</v>
      </c>
    </row>
    <row r="16" ht="17.25" customHeight="1" spans="1:5">
      <c r="A16" s="121">
        <v>50203</v>
      </c>
      <c r="B16" s="122" t="s">
        <v>719</v>
      </c>
      <c r="C16" s="124">
        <v>18</v>
      </c>
      <c r="D16" s="124">
        <v>18</v>
      </c>
      <c r="E16" s="124">
        <v>24.59</v>
      </c>
    </row>
    <row r="17" ht="17.25" customHeight="1" spans="1:5">
      <c r="A17" s="121">
        <v>50204</v>
      </c>
      <c r="B17" s="122" t="s">
        <v>720</v>
      </c>
      <c r="C17" s="124">
        <v>1.88</v>
      </c>
      <c r="D17" s="124">
        <v>1.88</v>
      </c>
      <c r="E17" s="124">
        <v>0.96</v>
      </c>
    </row>
    <row r="18" ht="17.25" customHeight="1" spans="1:5">
      <c r="A18" s="121">
        <v>50205</v>
      </c>
      <c r="B18" s="122" t="s">
        <v>721</v>
      </c>
      <c r="C18" s="124">
        <v>30</v>
      </c>
      <c r="D18" s="124">
        <v>30</v>
      </c>
      <c r="E18" s="124">
        <v>430.34</v>
      </c>
    </row>
    <row r="19" ht="17.25" customHeight="1" spans="1:5">
      <c r="A19" s="121">
        <v>50206</v>
      </c>
      <c r="B19" s="122" t="s">
        <v>722</v>
      </c>
      <c r="C19" s="124">
        <v>58.5</v>
      </c>
      <c r="D19" s="124">
        <v>58.5</v>
      </c>
      <c r="E19" s="124">
        <v>49.72</v>
      </c>
    </row>
    <row r="20" ht="17.25" customHeight="1" spans="1:5">
      <c r="A20" s="121">
        <v>50207</v>
      </c>
      <c r="B20" s="122" t="s">
        <v>723</v>
      </c>
      <c r="C20" s="124" t="s">
        <v>724</v>
      </c>
      <c r="D20" s="124" t="s">
        <v>724</v>
      </c>
      <c r="E20" s="124"/>
    </row>
    <row r="21" ht="17.25" customHeight="1" spans="1:5">
      <c r="A21" s="121">
        <v>50208</v>
      </c>
      <c r="B21" s="122" t="s">
        <v>725</v>
      </c>
      <c r="C21" s="124">
        <v>36</v>
      </c>
      <c r="D21" s="124">
        <v>36</v>
      </c>
      <c r="E21" s="124">
        <v>8</v>
      </c>
    </row>
    <row r="22" ht="17.25" customHeight="1" spans="1:5">
      <c r="A22" s="121">
        <v>50209</v>
      </c>
      <c r="B22" s="122" t="s">
        <v>726</v>
      </c>
      <c r="C22" s="124">
        <v>5</v>
      </c>
      <c r="D22" s="124">
        <v>5</v>
      </c>
      <c r="E22" s="124">
        <v>1.55</v>
      </c>
    </row>
    <row r="23" ht="17.25" customHeight="1" spans="1:5">
      <c r="A23" s="121">
        <v>50299</v>
      </c>
      <c r="B23" s="122" t="s">
        <v>727</v>
      </c>
      <c r="C23" s="124">
        <v>2519</v>
      </c>
      <c r="D23" s="124">
        <v>2519</v>
      </c>
      <c r="E23" s="124">
        <v>2047</v>
      </c>
    </row>
    <row r="24" ht="17.25" customHeight="1" spans="1:5">
      <c r="A24" s="120">
        <v>503</v>
      </c>
      <c r="B24" s="120" t="s">
        <v>728</v>
      </c>
      <c r="C24" s="118">
        <f>SUM(C25:C31)</f>
        <v>0</v>
      </c>
      <c r="D24" s="118">
        <f>SUM(D25:D31)</f>
        <v>0</v>
      </c>
      <c r="E24" s="119">
        <f>SUM(E25:E31)</f>
        <v>402</v>
      </c>
    </row>
    <row r="25" ht="17.25" customHeight="1" spans="1:5">
      <c r="A25" s="121">
        <v>50301</v>
      </c>
      <c r="B25" s="122" t="s">
        <v>729</v>
      </c>
      <c r="C25" s="123"/>
      <c r="D25" s="123"/>
      <c r="E25" s="64"/>
    </row>
    <row r="26" ht="17.25" customHeight="1" spans="1:5">
      <c r="A26" s="121">
        <v>50302</v>
      </c>
      <c r="B26" s="122" t="s">
        <v>730</v>
      </c>
      <c r="C26" s="123"/>
      <c r="D26" s="123"/>
      <c r="E26" s="64">
        <v>270</v>
      </c>
    </row>
    <row r="27" ht="17.25" customHeight="1" spans="1:5">
      <c r="A27" s="121">
        <v>50303</v>
      </c>
      <c r="B27" s="122" t="s">
        <v>731</v>
      </c>
      <c r="C27" s="123"/>
      <c r="D27" s="123"/>
      <c r="E27" s="64"/>
    </row>
    <row r="28" ht="30.75" customHeight="1" spans="1:5">
      <c r="A28" s="121">
        <v>50305</v>
      </c>
      <c r="B28" s="122" t="s">
        <v>732</v>
      </c>
      <c r="C28" s="123"/>
      <c r="D28" s="123"/>
      <c r="E28" s="64"/>
    </row>
    <row r="29" ht="17.25" customHeight="1" spans="1:5">
      <c r="A29" s="121">
        <v>50306</v>
      </c>
      <c r="B29" s="122" t="s">
        <v>733</v>
      </c>
      <c r="C29" s="123"/>
      <c r="D29" s="123"/>
      <c r="E29" s="64">
        <v>41</v>
      </c>
    </row>
    <row r="30" ht="17.25" customHeight="1" spans="1:5">
      <c r="A30" s="121">
        <v>50307</v>
      </c>
      <c r="B30" s="122" t="s">
        <v>734</v>
      </c>
      <c r="C30" s="123"/>
      <c r="D30" s="123"/>
      <c r="E30" s="64"/>
    </row>
    <row r="31" ht="17.25" customHeight="1" spans="1:5">
      <c r="A31" s="121">
        <v>50399</v>
      </c>
      <c r="B31" s="122" t="s">
        <v>735</v>
      </c>
      <c r="C31" s="123"/>
      <c r="D31" s="123"/>
      <c r="E31" s="64">
        <v>91</v>
      </c>
    </row>
    <row r="32" ht="17.25" customHeight="1" spans="1:5">
      <c r="A32" s="120">
        <v>504</v>
      </c>
      <c r="B32" s="120" t="s">
        <v>736</v>
      </c>
      <c r="C32" s="118">
        <f>SUM(C33:C34)</f>
        <v>0</v>
      </c>
      <c r="D32" s="118">
        <f>SUM(D33:D34)</f>
        <v>0</v>
      </c>
      <c r="E32" s="119">
        <f>SUM(E33:E34)</f>
        <v>0</v>
      </c>
    </row>
    <row r="33" ht="17.25" customHeight="1" spans="1:5">
      <c r="A33" s="121">
        <v>50402</v>
      </c>
      <c r="B33" s="122" t="s">
        <v>730</v>
      </c>
      <c r="C33" s="123"/>
      <c r="D33" s="123"/>
      <c r="E33" s="64"/>
    </row>
    <row r="34" ht="17.25" customHeight="1" spans="1:5">
      <c r="A34" s="121">
        <v>50404</v>
      </c>
      <c r="B34" s="122" t="s">
        <v>733</v>
      </c>
      <c r="C34" s="123"/>
      <c r="D34" s="123"/>
      <c r="E34" s="64"/>
    </row>
    <row r="35" ht="17.25" customHeight="1" spans="1:5">
      <c r="A35" s="120">
        <v>505</v>
      </c>
      <c r="B35" s="120" t="s">
        <v>737</v>
      </c>
      <c r="C35" s="118">
        <f>SUM(C36:C38)</f>
        <v>5587.3</v>
      </c>
      <c r="D35" s="118">
        <f>SUM(D36:D38)</f>
        <v>5587.3</v>
      </c>
      <c r="E35" s="119">
        <f>SUM(E36:E38)</f>
        <v>5539</v>
      </c>
    </row>
    <row r="36" ht="17.25" customHeight="1" spans="1:5">
      <c r="A36" s="121">
        <v>50501</v>
      </c>
      <c r="B36" s="122" t="s">
        <v>738</v>
      </c>
      <c r="C36" s="123">
        <v>4407.2</v>
      </c>
      <c r="D36" s="123">
        <v>4407.2</v>
      </c>
      <c r="E36" s="125">
        <v>4381.7</v>
      </c>
    </row>
    <row r="37" ht="17.25" customHeight="1" spans="1:5">
      <c r="A37" s="121">
        <v>50502</v>
      </c>
      <c r="B37" s="122" t="s">
        <v>739</v>
      </c>
      <c r="C37" s="123">
        <v>1180.1</v>
      </c>
      <c r="D37" s="123">
        <v>1180.1</v>
      </c>
      <c r="E37" s="125">
        <v>1157.3</v>
      </c>
    </row>
    <row r="38" ht="17.25" customHeight="1" spans="1:5">
      <c r="A38" s="121">
        <v>50599</v>
      </c>
      <c r="B38" s="122" t="s">
        <v>740</v>
      </c>
      <c r="C38" s="126"/>
      <c r="D38" s="126"/>
      <c r="E38" s="125"/>
    </row>
    <row r="39" ht="17.25" customHeight="1" spans="1:5">
      <c r="A39" s="120">
        <v>506</v>
      </c>
      <c r="B39" s="120" t="s">
        <v>741</v>
      </c>
      <c r="C39" s="118">
        <f>SUM(C40:C41)</f>
        <v>51</v>
      </c>
      <c r="D39" s="118">
        <f>SUM(D40:D41)</f>
        <v>51</v>
      </c>
      <c r="E39" s="119">
        <f>SUM(E40:E41)</f>
        <v>330</v>
      </c>
    </row>
    <row r="40" ht="17.25" customHeight="1" spans="1:5">
      <c r="A40" s="121">
        <v>50601</v>
      </c>
      <c r="B40" s="122" t="s">
        <v>742</v>
      </c>
      <c r="C40" s="123">
        <v>51</v>
      </c>
      <c r="D40" s="123">
        <v>51</v>
      </c>
      <c r="E40" s="64">
        <v>330</v>
      </c>
    </row>
    <row r="41" ht="17.25" customHeight="1" spans="1:5">
      <c r="A41" s="121">
        <v>50602</v>
      </c>
      <c r="B41" s="122" t="s">
        <v>743</v>
      </c>
      <c r="C41" s="126"/>
      <c r="D41" s="126"/>
      <c r="E41" s="125"/>
    </row>
    <row r="42" ht="17.25" customHeight="1" spans="1:5">
      <c r="A42" s="120">
        <v>507</v>
      </c>
      <c r="B42" s="120" t="s">
        <v>744</v>
      </c>
      <c r="C42" s="118">
        <f>SUM(C43:C45)</f>
        <v>77</v>
      </c>
      <c r="D42" s="118">
        <f>SUM(D43:D45)</f>
        <v>77</v>
      </c>
      <c r="E42" s="119">
        <f>SUM(E43:E45)</f>
        <v>131</v>
      </c>
    </row>
    <row r="43" ht="17.25" customHeight="1" spans="1:5">
      <c r="A43" s="121">
        <v>50701</v>
      </c>
      <c r="B43" s="122" t="s">
        <v>745</v>
      </c>
      <c r="C43" s="123"/>
      <c r="D43" s="123"/>
      <c r="E43" s="64"/>
    </row>
    <row r="44" ht="17.25" customHeight="1" spans="1:5">
      <c r="A44" s="121">
        <v>50702</v>
      </c>
      <c r="B44" s="122" t="s">
        <v>746</v>
      </c>
      <c r="C44" s="123"/>
      <c r="D44" s="123"/>
      <c r="E44" s="64"/>
    </row>
    <row r="45" ht="17.25" customHeight="1" spans="1:5">
      <c r="A45" s="121">
        <v>50799</v>
      </c>
      <c r="B45" s="122" t="s">
        <v>747</v>
      </c>
      <c r="C45" s="123">
        <v>77</v>
      </c>
      <c r="D45" s="123">
        <v>77</v>
      </c>
      <c r="E45" s="64">
        <v>131</v>
      </c>
    </row>
    <row r="46" ht="17.25" customHeight="1" spans="1:5">
      <c r="A46" s="120">
        <v>508</v>
      </c>
      <c r="B46" s="120" t="s">
        <v>748</v>
      </c>
      <c r="C46" s="118">
        <f>C47</f>
        <v>0</v>
      </c>
      <c r="D46" s="118">
        <f>D47</f>
        <v>0</v>
      </c>
      <c r="E46" s="119">
        <f>E47</f>
        <v>0</v>
      </c>
    </row>
    <row r="47" ht="27.75" customHeight="1" spans="1:5">
      <c r="A47" s="121">
        <v>50801</v>
      </c>
      <c r="B47" s="122" t="s">
        <v>749</v>
      </c>
      <c r="C47" s="126"/>
      <c r="D47" s="126"/>
      <c r="E47" s="125"/>
    </row>
    <row r="48" ht="17.25" customHeight="1" spans="1:5">
      <c r="A48" s="120">
        <v>509</v>
      </c>
      <c r="B48" s="120" t="s">
        <v>750</v>
      </c>
      <c r="C48" s="118">
        <f>SUM(C49:C53)</f>
        <v>3079.9</v>
      </c>
      <c r="D48" s="118">
        <f>SUM(D49:D53)</f>
        <v>3079.9</v>
      </c>
      <c r="E48" s="119">
        <f>SUM(E49:E53)</f>
        <v>4299.63</v>
      </c>
    </row>
    <row r="49" ht="17.25" customHeight="1" spans="1:5">
      <c r="A49" s="121">
        <v>50901</v>
      </c>
      <c r="B49" s="122" t="s">
        <v>751</v>
      </c>
      <c r="C49" s="123">
        <v>1549.5</v>
      </c>
      <c r="D49" s="123">
        <v>1549.5</v>
      </c>
      <c r="E49" s="64">
        <v>2609.8</v>
      </c>
    </row>
    <row r="50" ht="17.25" customHeight="1" spans="1:5">
      <c r="A50" s="121">
        <v>50902</v>
      </c>
      <c r="B50" s="122" t="s">
        <v>752</v>
      </c>
      <c r="C50" s="123">
        <v>21.3</v>
      </c>
      <c r="D50" s="123">
        <v>21.3</v>
      </c>
      <c r="E50" s="64">
        <v>37.63</v>
      </c>
    </row>
    <row r="51" ht="17.25" customHeight="1" spans="1:5">
      <c r="A51" s="121">
        <v>50903</v>
      </c>
      <c r="B51" s="122" t="s">
        <v>753</v>
      </c>
      <c r="C51" s="123">
        <v>4.8</v>
      </c>
      <c r="D51" s="123">
        <v>4.8</v>
      </c>
      <c r="E51" s="64">
        <v>26.1</v>
      </c>
    </row>
    <row r="52" ht="17.25" customHeight="1" spans="1:5">
      <c r="A52" s="121">
        <v>50905</v>
      </c>
      <c r="B52" s="122" t="s">
        <v>754</v>
      </c>
      <c r="C52" s="123">
        <v>590</v>
      </c>
      <c r="D52" s="123">
        <v>590</v>
      </c>
      <c r="E52" s="64">
        <v>579.5</v>
      </c>
    </row>
    <row r="53" ht="37.5" customHeight="1" spans="1:5">
      <c r="A53" s="121">
        <v>50999</v>
      </c>
      <c r="B53" s="122" t="s">
        <v>755</v>
      </c>
      <c r="C53" s="123">
        <v>914.3</v>
      </c>
      <c r="D53" s="123">
        <v>914.3</v>
      </c>
      <c r="E53" s="64">
        <v>1046.6</v>
      </c>
    </row>
    <row r="54" ht="17.25" customHeight="1" spans="1:5">
      <c r="A54" s="120">
        <v>510</v>
      </c>
      <c r="B54" s="120" t="s">
        <v>756</v>
      </c>
      <c r="C54" s="118">
        <f>C55</f>
        <v>0</v>
      </c>
      <c r="D54" s="118">
        <f>D55</f>
        <v>0</v>
      </c>
      <c r="E54" s="119">
        <f>E55</f>
        <v>0</v>
      </c>
    </row>
    <row r="55" ht="17.25" customHeight="1" spans="1:5">
      <c r="A55" s="121">
        <v>51002</v>
      </c>
      <c r="B55" s="122" t="s">
        <v>757</v>
      </c>
      <c r="C55" s="126"/>
      <c r="D55" s="126"/>
      <c r="E55" s="64"/>
    </row>
    <row r="56" ht="17.25" customHeight="1" spans="1:5">
      <c r="A56" s="120">
        <v>511</v>
      </c>
      <c r="B56" s="120" t="s">
        <v>758</v>
      </c>
      <c r="C56" s="118">
        <f>SUM(C57:C59)</f>
        <v>0</v>
      </c>
      <c r="D56" s="118">
        <f>SUM(D57:D59)</f>
        <v>0</v>
      </c>
      <c r="E56" s="119">
        <f>SUM(E57:E59)</f>
        <v>0</v>
      </c>
    </row>
    <row r="57" ht="17.25" customHeight="1" spans="1:5">
      <c r="A57" s="121">
        <v>51101</v>
      </c>
      <c r="B57" s="122" t="s">
        <v>759</v>
      </c>
      <c r="C57" s="123"/>
      <c r="D57" s="123"/>
      <c r="E57" s="64"/>
    </row>
    <row r="58" ht="17.25" customHeight="1" spans="1:5">
      <c r="A58" s="121">
        <v>51102</v>
      </c>
      <c r="B58" s="122" t="s">
        <v>760</v>
      </c>
      <c r="C58" s="123"/>
      <c r="D58" s="123"/>
      <c r="E58" s="125"/>
    </row>
    <row r="59" ht="17.25" customHeight="1" spans="1:5">
      <c r="A59" s="121">
        <v>51103</v>
      </c>
      <c r="B59" s="122" t="s">
        <v>761</v>
      </c>
      <c r="C59" s="123"/>
      <c r="D59" s="123"/>
      <c r="E59" s="64"/>
    </row>
    <row r="60" ht="17.25" customHeight="1" spans="1:5">
      <c r="A60" s="120">
        <v>514</v>
      </c>
      <c r="B60" s="120" t="s">
        <v>762</v>
      </c>
      <c r="C60" s="118">
        <f>SUM(C61:C62)</f>
        <v>0</v>
      </c>
      <c r="D60" s="118">
        <f>SUM(D61:D62)</f>
        <v>0</v>
      </c>
      <c r="E60" s="119">
        <f>SUM(E61:E62)</f>
        <v>0</v>
      </c>
    </row>
    <row r="61" ht="17.25" customHeight="1" spans="1:5">
      <c r="A61" s="121">
        <v>51401</v>
      </c>
      <c r="B61" s="122" t="s">
        <v>692</v>
      </c>
      <c r="C61" s="123"/>
      <c r="D61" s="123"/>
      <c r="E61" s="125"/>
    </row>
    <row r="62" ht="17.25" customHeight="1" spans="1:5">
      <c r="A62" s="121">
        <v>51402</v>
      </c>
      <c r="B62" s="122" t="s">
        <v>763</v>
      </c>
      <c r="C62" s="123"/>
      <c r="D62" s="123"/>
      <c r="E62" s="125"/>
    </row>
    <row r="63" ht="17.25" customHeight="1" spans="1:5">
      <c r="A63" s="120">
        <v>599</v>
      </c>
      <c r="B63" s="120" t="s">
        <v>693</v>
      </c>
      <c r="C63" s="118">
        <f>C64</f>
        <v>0</v>
      </c>
      <c r="D63" s="118">
        <f>D64</f>
        <v>0</v>
      </c>
      <c r="E63" s="119">
        <f>E64</f>
        <v>0</v>
      </c>
    </row>
    <row r="64" ht="17.25" customHeight="1" spans="1:5">
      <c r="A64" s="121">
        <v>59999</v>
      </c>
      <c r="B64" s="122" t="s">
        <v>693</v>
      </c>
      <c r="C64" s="123"/>
      <c r="D64" s="123"/>
      <c r="E64" s="64"/>
    </row>
    <row r="65" ht="17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</sheetData>
  <mergeCells count="4">
    <mergeCell ref="A1:D1"/>
    <mergeCell ref="A5:E5"/>
    <mergeCell ref="A7:B7"/>
    <mergeCell ref="A2:E4"/>
  </mergeCells>
  <printOptions horizontalCentered="1"/>
  <pageMargins left="0.511805555555556" right="0.511805555555556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31"/>
  <sheetViews>
    <sheetView workbookViewId="0">
      <selection activeCell="A2" sqref="A2:C4"/>
    </sheetView>
  </sheetViews>
  <sheetFormatPr defaultColWidth="9" defaultRowHeight="13.5" outlineLevelCol="3"/>
  <cols>
    <col min="1" max="1" width="40.125" style="9" customWidth="1"/>
    <col min="2" max="2" width="22.625" style="58" customWidth="1"/>
    <col min="3" max="3" width="22.875" style="58" customWidth="1"/>
    <col min="4" max="4" width="17.25" style="58" customWidth="1"/>
    <col min="5" max="16384" width="9" style="9"/>
  </cols>
  <sheetData>
    <row r="1" spans="1:4">
      <c r="A1" s="57" t="s">
        <v>764</v>
      </c>
      <c r="B1" s="57"/>
      <c r="C1" s="57"/>
      <c r="D1" s="106"/>
    </row>
    <row r="2" customHeight="1" spans="1:4">
      <c r="A2" s="107" t="s">
        <v>765</v>
      </c>
      <c r="B2" s="107"/>
      <c r="C2" s="107"/>
      <c r="D2" s="108"/>
    </row>
    <row r="3" customHeight="1" spans="1:4">
      <c r="A3" s="107"/>
      <c r="B3" s="107"/>
      <c r="C3" s="107"/>
      <c r="D3" s="108"/>
    </row>
    <row r="4" customHeight="1" spans="1:4">
      <c r="A4" s="107"/>
      <c r="B4" s="107"/>
      <c r="C4" s="107"/>
      <c r="D4" s="108"/>
    </row>
    <row r="5" ht="26.25" customHeight="1" spans="1:4">
      <c r="A5" s="58" t="s">
        <v>2</v>
      </c>
      <c r="D5" s="106"/>
    </row>
    <row r="6" ht="17.25" customHeight="1" spans="1:4">
      <c r="A6" s="109" t="s">
        <v>109</v>
      </c>
      <c r="B6" s="109" t="s">
        <v>766</v>
      </c>
      <c r="C6" s="109" t="s">
        <v>6</v>
      </c>
      <c r="D6" s="110"/>
    </row>
    <row r="7" ht="17.25" customHeight="1" spans="1:4">
      <c r="A7" s="63" t="s">
        <v>767</v>
      </c>
      <c r="B7" s="62"/>
      <c r="C7" s="62"/>
      <c r="D7" s="111"/>
    </row>
    <row r="8" ht="17.25" customHeight="1" spans="1:4">
      <c r="A8" s="63" t="s">
        <v>768</v>
      </c>
      <c r="B8" s="62"/>
      <c r="C8" s="62"/>
      <c r="D8" s="112"/>
    </row>
    <row r="9" ht="17.25" customHeight="1" spans="1:4">
      <c r="A9" s="63" t="s">
        <v>769</v>
      </c>
      <c r="B9" s="62"/>
      <c r="C9" s="62"/>
      <c r="D9" s="112"/>
    </row>
    <row r="10" ht="17.25" customHeight="1" spans="1:4">
      <c r="A10" s="63" t="s">
        <v>770</v>
      </c>
      <c r="B10" s="62"/>
      <c r="C10" s="62"/>
      <c r="D10" s="112"/>
    </row>
    <row r="11" ht="17.25" customHeight="1" spans="1:4">
      <c r="A11" s="63" t="s">
        <v>771</v>
      </c>
      <c r="B11" s="62"/>
      <c r="C11" s="62"/>
      <c r="D11" s="112"/>
    </row>
    <row r="12" ht="17.25" customHeight="1" spans="1:4">
      <c r="A12" s="63" t="s">
        <v>772</v>
      </c>
      <c r="B12" s="62"/>
      <c r="C12" s="62"/>
      <c r="D12" s="112"/>
    </row>
    <row r="13" ht="17.25" customHeight="1" spans="1:4">
      <c r="A13" s="71" t="s">
        <v>773</v>
      </c>
      <c r="B13" s="62"/>
      <c r="C13" s="62"/>
      <c r="D13" s="112"/>
    </row>
    <row r="14" ht="17.25" customHeight="1" spans="1:4">
      <c r="A14" s="63" t="s">
        <v>774</v>
      </c>
      <c r="B14" s="62"/>
      <c r="C14" s="62"/>
      <c r="D14" s="112"/>
    </row>
    <row r="15" ht="17.25" customHeight="1" spans="1:4">
      <c r="A15" s="113" t="s">
        <v>775</v>
      </c>
      <c r="B15" s="62"/>
      <c r="C15" s="62"/>
      <c r="D15" s="112"/>
    </row>
    <row r="16" ht="17.25" customHeight="1" spans="1:4">
      <c r="A16" s="63" t="s">
        <v>776</v>
      </c>
      <c r="B16" s="62"/>
      <c r="C16" s="62"/>
      <c r="D16" s="112"/>
    </row>
    <row r="17" ht="17.25" customHeight="1" spans="1:4">
      <c r="A17" s="63" t="s">
        <v>777</v>
      </c>
      <c r="B17" s="62"/>
      <c r="C17" s="62"/>
      <c r="D17" s="111"/>
    </row>
    <row r="18" ht="17.25" customHeight="1" spans="1:4">
      <c r="A18" s="63" t="s">
        <v>778</v>
      </c>
      <c r="B18" s="62"/>
      <c r="C18" s="62"/>
      <c r="D18" s="111"/>
    </row>
    <row r="19" ht="17.25" customHeight="1" spans="1:4">
      <c r="A19" s="63" t="s">
        <v>779</v>
      </c>
      <c r="B19" s="62"/>
      <c r="C19" s="62"/>
      <c r="D19" s="111"/>
    </row>
    <row r="20" ht="17.25" customHeight="1" spans="1:4">
      <c r="A20" s="63" t="s">
        <v>780</v>
      </c>
      <c r="B20" s="62"/>
      <c r="C20" s="62"/>
      <c r="D20" s="111"/>
    </row>
    <row r="21" ht="17.25" customHeight="1" spans="1:4">
      <c r="A21" s="63" t="s">
        <v>781</v>
      </c>
      <c r="B21" s="62"/>
      <c r="C21" s="62"/>
      <c r="D21" s="111"/>
    </row>
    <row r="22" ht="17.25" customHeight="1" spans="1:4">
      <c r="A22" s="63" t="s">
        <v>782</v>
      </c>
      <c r="B22" s="62"/>
      <c r="C22" s="62"/>
      <c r="D22" s="111"/>
    </row>
    <row r="23" ht="17.25" customHeight="1" spans="1:4">
      <c r="A23" s="63" t="s">
        <v>783</v>
      </c>
      <c r="B23" s="62"/>
      <c r="C23" s="62"/>
      <c r="D23" s="111"/>
    </row>
    <row r="24" ht="17.25" customHeight="1" spans="1:4">
      <c r="A24" s="71" t="s">
        <v>784</v>
      </c>
      <c r="B24" s="62"/>
      <c r="C24" s="62"/>
      <c r="D24" s="114"/>
    </row>
    <row r="25" ht="17.25" customHeight="1" spans="1:4">
      <c r="A25" s="63" t="s">
        <v>785</v>
      </c>
      <c r="B25" s="62"/>
      <c r="C25" s="62"/>
      <c r="D25" s="115"/>
    </row>
    <row r="26" ht="17.25" customHeight="1" spans="1:3">
      <c r="A26" s="63" t="s">
        <v>786</v>
      </c>
      <c r="B26" s="62"/>
      <c r="C26" s="62"/>
    </row>
    <row r="27" ht="17.25" customHeight="1" spans="1:3">
      <c r="A27" s="71" t="s">
        <v>787</v>
      </c>
      <c r="B27" s="62"/>
      <c r="C27" s="62"/>
    </row>
    <row r="28" ht="17.25" customHeight="1" spans="1:3">
      <c r="A28" s="71" t="s">
        <v>788</v>
      </c>
      <c r="B28" s="62"/>
      <c r="C28" s="99"/>
    </row>
    <row r="29" ht="17.25" customHeight="1" spans="1:3">
      <c r="A29" s="71" t="s">
        <v>789</v>
      </c>
      <c r="B29" s="62"/>
      <c r="C29" s="62"/>
    </row>
    <row r="30" ht="17.25" customHeight="1" spans="1:3">
      <c r="A30" s="71" t="s">
        <v>790</v>
      </c>
      <c r="B30" s="62"/>
      <c r="C30" s="62"/>
    </row>
    <row r="31" ht="17.25" customHeight="1" spans="1:3">
      <c r="A31" s="63" t="s">
        <v>791</v>
      </c>
      <c r="B31" s="62">
        <f>SUM(B7:B30)</f>
        <v>0</v>
      </c>
      <c r="C31" s="62">
        <f>SUM(C7:C30)</f>
        <v>0</v>
      </c>
    </row>
  </sheetData>
  <mergeCells count="3">
    <mergeCell ref="A1:C1"/>
    <mergeCell ref="A5:C5"/>
    <mergeCell ref="A2:C4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43"/>
  <sheetViews>
    <sheetView topLeftCell="A11" workbookViewId="0">
      <selection activeCell="H31" sqref="H31"/>
    </sheetView>
  </sheetViews>
  <sheetFormatPr defaultColWidth="9" defaultRowHeight="13.5" outlineLevelCol="3"/>
  <cols>
    <col min="1" max="1" width="41.375" style="17" customWidth="1"/>
    <col min="2" max="2" width="14.125" style="17" customWidth="1"/>
    <col min="3" max="3" width="18.125" style="17" customWidth="1"/>
    <col min="4" max="4" width="13.5" style="17" customWidth="1"/>
    <col min="5" max="16384" width="9" style="17"/>
  </cols>
  <sheetData>
    <row r="1" ht="18" customHeight="1" spans="1:4">
      <c r="A1" s="57" t="s">
        <v>792</v>
      </c>
      <c r="B1" s="57"/>
      <c r="C1" s="57"/>
      <c r="D1" s="57"/>
    </row>
    <row r="2" spans="1:4">
      <c r="A2" s="41" t="s">
        <v>793</v>
      </c>
      <c r="B2" s="41"/>
      <c r="C2" s="41"/>
      <c r="D2" s="41"/>
    </row>
    <row r="3" ht="12" customHeight="1" spans="1:4">
      <c r="A3" s="41"/>
      <c r="B3" s="41"/>
      <c r="C3" s="41"/>
      <c r="D3" s="41"/>
    </row>
    <row r="4" ht="3" hidden="1" customHeight="1" spans="1:4">
      <c r="A4" s="41"/>
      <c r="B4" s="41"/>
      <c r="C4" s="41"/>
      <c r="D4" s="41"/>
    </row>
    <row r="5" ht="20.25" customHeight="1" spans="1:4">
      <c r="A5" s="58" t="s">
        <v>2</v>
      </c>
      <c r="B5" s="58"/>
      <c r="C5" s="58"/>
      <c r="D5" s="58"/>
    </row>
    <row r="6" ht="17.25" customHeight="1" spans="1:4">
      <c r="A6" s="59" t="s">
        <v>109</v>
      </c>
      <c r="B6" s="59" t="s">
        <v>4</v>
      </c>
      <c r="C6" s="59" t="s">
        <v>182</v>
      </c>
      <c r="D6" s="59" t="s">
        <v>6</v>
      </c>
    </row>
    <row r="7" ht="17.25" customHeight="1" spans="1:4">
      <c r="A7" s="94" t="s">
        <v>794</v>
      </c>
      <c r="B7" s="95">
        <f>SUM(B8:B35)</f>
        <v>7440</v>
      </c>
      <c r="C7" s="95">
        <f>SUM(C8:C35)</f>
        <v>7440</v>
      </c>
      <c r="D7" s="95">
        <f>SUM(D8:D35)</f>
        <v>3612.89</v>
      </c>
    </row>
    <row r="8" ht="17.25" customHeight="1" spans="1:4">
      <c r="A8" s="96" t="s">
        <v>795</v>
      </c>
      <c r="B8" s="62"/>
      <c r="C8" s="62"/>
      <c r="D8" s="62"/>
    </row>
    <row r="9" ht="17.25" customHeight="1" spans="1:4">
      <c r="A9" s="96" t="s">
        <v>796</v>
      </c>
      <c r="B9" s="62"/>
      <c r="C9" s="62"/>
      <c r="D9" s="62"/>
    </row>
    <row r="10" ht="17.25" customHeight="1" spans="1:4">
      <c r="A10" s="96" t="s">
        <v>797</v>
      </c>
      <c r="B10" s="62"/>
      <c r="C10" s="62"/>
      <c r="D10" s="62"/>
    </row>
    <row r="11" ht="17.25" customHeight="1" spans="1:4">
      <c r="A11" s="96" t="s">
        <v>798</v>
      </c>
      <c r="B11" s="62"/>
      <c r="C11" s="62"/>
      <c r="D11" s="62"/>
    </row>
    <row r="12" ht="17.25" customHeight="1" spans="1:4">
      <c r="A12" s="96" t="s">
        <v>799</v>
      </c>
      <c r="B12" s="62"/>
      <c r="C12" s="62"/>
      <c r="D12" s="62"/>
    </row>
    <row r="13" ht="17.25" customHeight="1" spans="1:4">
      <c r="A13" s="96" t="s">
        <v>800</v>
      </c>
      <c r="B13" s="62"/>
      <c r="C13" s="62"/>
      <c r="D13" s="62"/>
    </row>
    <row r="14" ht="17.25" customHeight="1" spans="1:4">
      <c r="A14" s="96" t="s">
        <v>801</v>
      </c>
      <c r="B14" s="97">
        <v>7140</v>
      </c>
      <c r="C14" s="98">
        <v>7140</v>
      </c>
      <c r="D14" s="64">
        <v>3312.89</v>
      </c>
    </row>
    <row r="15" ht="17.25" customHeight="1" spans="1:4">
      <c r="A15" s="96" t="s">
        <v>802</v>
      </c>
      <c r="B15" s="99"/>
      <c r="C15" s="99"/>
      <c r="D15" s="99"/>
    </row>
    <row r="16" ht="17.25" customHeight="1" spans="1:4">
      <c r="A16" s="96" t="s">
        <v>803</v>
      </c>
      <c r="B16" s="99"/>
      <c r="C16" s="99"/>
      <c r="D16" s="99"/>
    </row>
    <row r="17" ht="17.25" customHeight="1" spans="1:4">
      <c r="A17" s="96" t="s">
        <v>804</v>
      </c>
      <c r="B17" s="97"/>
      <c r="C17" s="100"/>
      <c r="D17" s="64"/>
    </row>
    <row r="18" ht="17.25" customHeight="1" spans="1:4">
      <c r="A18" s="96" t="s">
        <v>805</v>
      </c>
      <c r="B18" s="97"/>
      <c r="C18" s="100"/>
      <c r="D18" s="64"/>
    </row>
    <row r="19" ht="17.25" customHeight="1" spans="1:4">
      <c r="A19" s="96" t="s">
        <v>806</v>
      </c>
      <c r="B19" s="97">
        <v>300</v>
      </c>
      <c r="C19" s="100">
        <v>300</v>
      </c>
      <c r="D19" s="64">
        <v>300</v>
      </c>
    </row>
    <row r="20" ht="17.25" customHeight="1" spans="1:4">
      <c r="A20" s="96" t="s">
        <v>807</v>
      </c>
      <c r="B20" s="62"/>
      <c r="C20" s="62"/>
      <c r="D20" s="62"/>
    </row>
    <row r="21" ht="17.25" customHeight="1" spans="1:4">
      <c r="A21" s="96" t="s">
        <v>808</v>
      </c>
      <c r="B21" s="62"/>
      <c r="C21" s="62"/>
      <c r="D21" s="62"/>
    </row>
    <row r="22" ht="17.25" customHeight="1" spans="1:4">
      <c r="A22" s="96" t="s">
        <v>809</v>
      </c>
      <c r="B22" s="62"/>
      <c r="C22" s="62"/>
      <c r="D22" s="62"/>
    </row>
    <row r="23" ht="17.25" customHeight="1" spans="1:4">
      <c r="A23" s="96" t="s">
        <v>810</v>
      </c>
      <c r="B23" s="62"/>
      <c r="C23" s="62"/>
      <c r="D23" s="62"/>
    </row>
    <row r="24" ht="17.25" customHeight="1" spans="1:4">
      <c r="A24" s="96" t="s">
        <v>811</v>
      </c>
      <c r="B24" s="62"/>
      <c r="C24" s="62"/>
      <c r="D24" s="62"/>
    </row>
    <row r="25" ht="17.25" customHeight="1" spans="1:4">
      <c r="A25" s="96" t="s">
        <v>812</v>
      </c>
      <c r="B25" s="62"/>
      <c r="C25" s="62"/>
      <c r="D25" s="62"/>
    </row>
    <row r="26" ht="17.25" customHeight="1" spans="1:4">
      <c r="A26" s="96" t="s">
        <v>813</v>
      </c>
      <c r="B26" s="62"/>
      <c r="C26" s="62"/>
      <c r="D26" s="62"/>
    </row>
    <row r="27" ht="17.25" customHeight="1" spans="1:4">
      <c r="A27" s="96" t="s">
        <v>814</v>
      </c>
      <c r="B27" s="62"/>
      <c r="C27" s="62"/>
      <c r="D27" s="62"/>
    </row>
    <row r="28" ht="17.25" customHeight="1" spans="1:4">
      <c r="A28" s="96" t="s">
        <v>815</v>
      </c>
      <c r="B28" s="62"/>
      <c r="C28" s="62"/>
      <c r="D28" s="62"/>
    </row>
    <row r="29" ht="17.25" customHeight="1" spans="1:4">
      <c r="A29" s="96" t="s">
        <v>816</v>
      </c>
      <c r="B29" s="62"/>
      <c r="C29" s="62"/>
      <c r="D29" s="62"/>
    </row>
    <row r="30" ht="17.25" customHeight="1" spans="1:4">
      <c r="A30" s="96" t="s">
        <v>817</v>
      </c>
      <c r="B30" s="62"/>
      <c r="C30" s="62"/>
      <c r="D30" s="62"/>
    </row>
    <row r="31" ht="17.25" customHeight="1" spans="1:4">
      <c r="A31" s="96" t="s">
        <v>818</v>
      </c>
      <c r="B31" s="62"/>
      <c r="C31" s="62"/>
      <c r="D31" s="62"/>
    </row>
    <row r="32" ht="17.25" customHeight="1" spans="1:4">
      <c r="A32" s="96" t="s">
        <v>819</v>
      </c>
      <c r="B32" s="62"/>
      <c r="C32" s="62"/>
      <c r="D32" s="62"/>
    </row>
    <row r="33" ht="17.25" customHeight="1" spans="1:4">
      <c r="A33" s="96" t="s">
        <v>820</v>
      </c>
      <c r="B33" s="97"/>
      <c r="C33" s="100"/>
      <c r="D33" s="64"/>
    </row>
    <row r="34" ht="17.25" customHeight="1" spans="1:4">
      <c r="A34" s="96" t="s">
        <v>821</v>
      </c>
      <c r="B34" s="97"/>
      <c r="C34" s="100"/>
      <c r="D34" s="64"/>
    </row>
    <row r="35" ht="17.25" customHeight="1" spans="1:4">
      <c r="A35" s="96" t="s">
        <v>822</v>
      </c>
      <c r="B35" s="99"/>
      <c r="C35" s="62"/>
      <c r="D35" s="62"/>
    </row>
    <row r="36" ht="17.25" customHeight="1" spans="1:4">
      <c r="A36" s="101" t="s">
        <v>823</v>
      </c>
      <c r="B36" s="102">
        <v>938</v>
      </c>
      <c r="C36" s="103">
        <v>938</v>
      </c>
      <c r="D36" s="104">
        <v>1895</v>
      </c>
    </row>
    <row r="37" ht="17.25" customHeight="1" spans="1:4">
      <c r="A37" s="101" t="s">
        <v>824</v>
      </c>
      <c r="B37" s="95"/>
      <c r="C37" s="95"/>
      <c r="D37" s="104"/>
    </row>
    <row r="38" ht="17.25" customHeight="1" spans="1:4">
      <c r="A38" s="101" t="s">
        <v>105</v>
      </c>
      <c r="B38" s="103"/>
      <c r="C38" s="103"/>
      <c r="D38" s="104"/>
    </row>
    <row r="39" ht="17.25" customHeight="1" spans="1:4">
      <c r="A39" s="101" t="s">
        <v>69</v>
      </c>
      <c r="B39" s="95"/>
      <c r="C39" s="95"/>
      <c r="D39" s="105"/>
    </row>
    <row r="40" ht="17.25" customHeight="1" spans="1:4">
      <c r="A40" s="101" t="s">
        <v>825</v>
      </c>
      <c r="B40" s="103"/>
      <c r="C40" s="103"/>
      <c r="D40" s="104"/>
    </row>
    <row r="41" ht="17.25" customHeight="1" spans="1:4">
      <c r="A41" s="96"/>
      <c r="B41" s="62"/>
      <c r="C41" s="62"/>
      <c r="D41" s="62"/>
    </row>
    <row r="42" ht="17.25" customHeight="1" spans="1:4">
      <c r="A42" s="96"/>
      <c r="B42" s="62"/>
      <c r="C42" s="62"/>
      <c r="D42" s="62"/>
    </row>
    <row r="43" ht="17.25" customHeight="1" spans="1:4">
      <c r="A43" s="101" t="s">
        <v>826</v>
      </c>
      <c r="B43" s="95">
        <f>B7+B36+B38+B40+B37+B39</f>
        <v>8378</v>
      </c>
      <c r="C43" s="95">
        <f>C7+C36+C38+C40+C37+C39</f>
        <v>8378</v>
      </c>
      <c r="D43" s="95">
        <f>D7+D36+D38+D40+D37+D39</f>
        <v>5507.89</v>
      </c>
    </row>
  </sheetData>
  <mergeCells count="3">
    <mergeCell ref="A1:D1"/>
    <mergeCell ref="A5:D5"/>
    <mergeCell ref="A2:D4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94"/>
  <sheetViews>
    <sheetView topLeftCell="A77" workbookViewId="0">
      <selection activeCell="E63" sqref="E63"/>
    </sheetView>
  </sheetViews>
  <sheetFormatPr defaultColWidth="9" defaultRowHeight="13.5" outlineLevelCol="4"/>
  <cols>
    <col min="1" max="1" width="18.875" style="73" customWidth="1"/>
    <col min="2" max="2" width="45.875" style="73" customWidth="1"/>
    <col min="3" max="4" width="13.125" style="73" customWidth="1"/>
    <col min="5" max="5" width="12.25" style="73" customWidth="1"/>
    <col min="6" max="16384" width="9" style="73"/>
  </cols>
  <sheetData>
    <row r="1" ht="17.25" customHeight="1" spans="1:4">
      <c r="A1" s="74" t="s">
        <v>827</v>
      </c>
      <c r="B1" s="74"/>
      <c r="C1" s="74"/>
      <c r="D1" s="74"/>
    </row>
    <row r="2" customHeight="1" spans="1:5">
      <c r="A2" s="75" t="s">
        <v>828</v>
      </c>
      <c r="B2" s="75"/>
      <c r="C2" s="75"/>
      <c r="D2" s="75"/>
      <c r="E2" s="75"/>
    </row>
    <row r="3" ht="10.5" customHeight="1" spans="1:5">
      <c r="A3" s="75"/>
      <c r="B3" s="75"/>
      <c r="C3" s="75"/>
      <c r="D3" s="75"/>
      <c r="E3" s="75"/>
    </row>
    <row r="4" ht="9" customHeight="1" spans="1:5">
      <c r="A4" s="75"/>
      <c r="B4" s="75"/>
      <c r="C4" s="75"/>
      <c r="D4" s="75"/>
      <c r="E4" s="75"/>
    </row>
    <row r="5" ht="23.25" customHeight="1" spans="1:5">
      <c r="A5" s="76" t="s">
        <v>2</v>
      </c>
      <c r="B5" s="76"/>
      <c r="C5" s="76"/>
      <c r="D5" s="76"/>
      <c r="E5" s="76"/>
    </row>
    <row r="6" ht="32.25" customHeight="1" spans="1:5">
      <c r="A6" s="77" t="s">
        <v>180</v>
      </c>
      <c r="B6" s="77" t="s">
        <v>181</v>
      </c>
      <c r="C6" s="78" t="s">
        <v>829</v>
      </c>
      <c r="D6" s="78" t="s">
        <v>182</v>
      </c>
      <c r="E6" s="78" t="s">
        <v>830</v>
      </c>
    </row>
    <row r="7" ht="17.25" customHeight="1" spans="1:5">
      <c r="A7" s="79" t="s">
        <v>831</v>
      </c>
      <c r="B7" s="80"/>
      <c r="C7" s="81">
        <f>C8+C12+C21+C43+C49+C54+C67+C73+C77</f>
        <v>8377.94</v>
      </c>
      <c r="D7" s="81">
        <f>D8+D12+D21+D43+D49+D54+D67+D73+D77</f>
        <v>8378</v>
      </c>
      <c r="E7" s="81">
        <f>E8+E12+E21+E43+E49+E54+E67+E73+E77</f>
        <v>5508</v>
      </c>
    </row>
    <row r="8" ht="17.25" customHeight="1" spans="1:5">
      <c r="A8" s="79">
        <v>207</v>
      </c>
      <c r="B8" s="80" t="s">
        <v>832</v>
      </c>
      <c r="C8" s="81">
        <f>C9</f>
        <v>0</v>
      </c>
      <c r="D8" s="81">
        <f>D9</f>
        <v>0</v>
      </c>
      <c r="E8" s="81">
        <f>E9</f>
        <v>0</v>
      </c>
    </row>
    <row r="9" ht="17.25" customHeight="1" spans="1:5">
      <c r="A9" s="79">
        <v>20707</v>
      </c>
      <c r="B9" s="80" t="s">
        <v>833</v>
      </c>
      <c r="C9" s="81">
        <f>C10+C11</f>
        <v>0</v>
      </c>
      <c r="D9" s="81">
        <f>D11+D10</f>
        <v>0</v>
      </c>
      <c r="E9" s="81">
        <f>E11+E10</f>
        <v>0</v>
      </c>
    </row>
    <row r="10" ht="17.25" customHeight="1" spans="1:5">
      <c r="A10" s="82">
        <v>2070701</v>
      </c>
      <c r="B10" s="83" t="s">
        <v>834</v>
      </c>
      <c r="C10" s="84"/>
      <c r="D10" s="84"/>
      <c r="E10" s="84"/>
    </row>
    <row r="11" ht="17.25" customHeight="1" spans="1:5">
      <c r="A11" s="82">
        <v>2070799</v>
      </c>
      <c r="B11" s="83" t="s">
        <v>835</v>
      </c>
      <c r="C11" s="85"/>
      <c r="D11" s="85"/>
      <c r="E11" s="86"/>
    </row>
    <row r="12" ht="17.25" customHeight="1" spans="1:5">
      <c r="A12" s="79">
        <v>208</v>
      </c>
      <c r="B12" s="80" t="s">
        <v>375</v>
      </c>
      <c r="C12" s="81">
        <f>C13+C17</f>
        <v>0</v>
      </c>
      <c r="D12" s="81">
        <f>D13+D17</f>
        <v>0</v>
      </c>
      <c r="E12" s="81">
        <f>E13+E17</f>
        <v>48.7</v>
      </c>
    </row>
    <row r="13" ht="17.25" customHeight="1" spans="1:5">
      <c r="A13" s="79">
        <v>20822</v>
      </c>
      <c r="B13" s="80" t="s">
        <v>836</v>
      </c>
      <c r="C13" s="81">
        <f>C14+C15+C16</f>
        <v>0</v>
      </c>
      <c r="D13" s="81">
        <f>SUM(D14:D16)</f>
        <v>0</v>
      </c>
      <c r="E13" s="81">
        <f>SUM(E14:E16)</f>
        <v>48.7</v>
      </c>
    </row>
    <row r="14" ht="17.25" customHeight="1" spans="1:5">
      <c r="A14" s="82">
        <v>2082201</v>
      </c>
      <c r="B14" s="83" t="s">
        <v>837</v>
      </c>
      <c r="C14" s="85"/>
      <c r="D14" s="85"/>
      <c r="E14" s="86">
        <v>8.7</v>
      </c>
    </row>
    <row r="15" ht="17.25" customHeight="1" spans="1:5">
      <c r="A15" s="82">
        <v>2082202</v>
      </c>
      <c r="B15" s="83" t="s">
        <v>838</v>
      </c>
      <c r="C15" s="85"/>
      <c r="D15" s="85"/>
      <c r="E15" s="86">
        <v>40</v>
      </c>
    </row>
    <row r="16" ht="17.25" customHeight="1" spans="1:5">
      <c r="A16" s="82">
        <v>2082299</v>
      </c>
      <c r="B16" s="83" t="s">
        <v>839</v>
      </c>
      <c r="C16" s="84">
        <v>0</v>
      </c>
      <c r="D16" s="84">
        <v>0</v>
      </c>
      <c r="E16" s="84">
        <v>0</v>
      </c>
    </row>
    <row r="17" ht="17.25" customHeight="1" spans="1:5">
      <c r="A17" s="79">
        <v>20823</v>
      </c>
      <c r="B17" s="80" t="s">
        <v>840</v>
      </c>
      <c r="C17" s="81">
        <f>C18+C19+C20</f>
        <v>0</v>
      </c>
      <c r="D17" s="81">
        <f>D18+D19+D20</f>
        <v>0</v>
      </c>
      <c r="E17" s="81">
        <f>E18+E19+E20</f>
        <v>0</v>
      </c>
    </row>
    <row r="18" ht="17.25" customHeight="1" spans="1:5">
      <c r="A18" s="82">
        <v>2082301</v>
      </c>
      <c r="B18" s="83" t="s">
        <v>837</v>
      </c>
      <c r="C18" s="84"/>
      <c r="D18" s="84"/>
      <c r="E18" s="84"/>
    </row>
    <row r="19" ht="17.25" customHeight="1" spans="1:5">
      <c r="A19" s="82">
        <v>2082302</v>
      </c>
      <c r="B19" s="83" t="s">
        <v>838</v>
      </c>
      <c r="C19" s="84"/>
      <c r="D19" s="84"/>
      <c r="E19" s="84"/>
    </row>
    <row r="20" ht="17.25" customHeight="1" spans="1:5">
      <c r="A20" s="82">
        <v>2082399</v>
      </c>
      <c r="B20" s="83" t="s">
        <v>841</v>
      </c>
      <c r="C20" s="85"/>
      <c r="D20" s="85"/>
      <c r="E20" s="86"/>
    </row>
    <row r="21" ht="17.25" customHeight="1" spans="1:5">
      <c r="A21" s="79">
        <v>212</v>
      </c>
      <c r="B21" s="80" t="s">
        <v>532</v>
      </c>
      <c r="C21" s="81">
        <f>C22+C30+C31+C35+C41+C39</f>
        <v>8377.94</v>
      </c>
      <c r="D21" s="81">
        <f>D22+D30+D31+D35+D41+D39</f>
        <v>8378</v>
      </c>
      <c r="E21" s="81">
        <f>E22+E30+E31+E35+E41+E39</f>
        <v>5351.6</v>
      </c>
    </row>
    <row r="22" ht="30" customHeight="1" spans="1:5">
      <c r="A22" s="79">
        <v>21208</v>
      </c>
      <c r="B22" s="80" t="s">
        <v>842</v>
      </c>
      <c r="C22" s="81">
        <f>SUM(C23:C29)</f>
        <v>8077.94</v>
      </c>
      <c r="D22" s="87">
        <f>SUM(D23:D29)</f>
        <v>8078</v>
      </c>
      <c r="E22" s="81">
        <f>SUM(E23:E29)</f>
        <v>5110.3</v>
      </c>
    </row>
    <row r="23" ht="17.25" customHeight="1" spans="1:5">
      <c r="A23" s="82">
        <v>2120801</v>
      </c>
      <c r="B23" s="83" t="s">
        <v>843</v>
      </c>
      <c r="C23" s="85"/>
      <c r="D23" s="85"/>
      <c r="E23" s="86"/>
    </row>
    <row r="24" ht="17.25" customHeight="1" spans="1:5">
      <c r="A24" s="82">
        <v>2120802</v>
      </c>
      <c r="B24" s="83" t="s">
        <v>844</v>
      </c>
      <c r="C24" s="85"/>
      <c r="D24" s="85"/>
      <c r="E24" s="86"/>
    </row>
    <row r="25" ht="17.25" customHeight="1" spans="1:5">
      <c r="A25" s="82">
        <v>2120803</v>
      </c>
      <c r="B25" s="83" t="s">
        <v>845</v>
      </c>
      <c r="C25" s="85"/>
      <c r="D25" s="85"/>
      <c r="E25" s="86">
        <v>9.8</v>
      </c>
    </row>
    <row r="26" ht="17.25" customHeight="1" spans="1:5">
      <c r="A26" s="82">
        <v>2120804</v>
      </c>
      <c r="B26" s="83" t="s">
        <v>846</v>
      </c>
      <c r="C26" s="85">
        <v>526.94</v>
      </c>
      <c r="D26" s="85">
        <v>527</v>
      </c>
      <c r="E26" s="86">
        <v>931</v>
      </c>
    </row>
    <row r="27" ht="17.25" customHeight="1" spans="1:5">
      <c r="A27" s="82">
        <v>2120805</v>
      </c>
      <c r="B27" s="83" t="s">
        <v>847</v>
      </c>
      <c r="C27" s="85"/>
      <c r="D27" s="85"/>
      <c r="E27" s="86"/>
    </row>
    <row r="28" ht="17.25" customHeight="1" spans="1:5">
      <c r="A28" s="82">
        <v>2120806</v>
      </c>
      <c r="B28" s="83" t="s">
        <v>848</v>
      </c>
      <c r="C28" s="85"/>
      <c r="D28" s="85"/>
      <c r="E28" s="86">
        <v>21.5</v>
      </c>
    </row>
    <row r="29" ht="17.25" customHeight="1" spans="1:5">
      <c r="A29" s="82">
        <v>2120899</v>
      </c>
      <c r="B29" s="83" t="s">
        <v>849</v>
      </c>
      <c r="C29" s="85">
        <v>7551</v>
      </c>
      <c r="D29" s="85">
        <v>7551</v>
      </c>
      <c r="E29" s="86">
        <v>4148</v>
      </c>
    </row>
    <row r="30" ht="30.75" customHeight="1" spans="1:5">
      <c r="A30" s="79">
        <v>21211</v>
      </c>
      <c r="B30" s="80" t="s">
        <v>850</v>
      </c>
      <c r="C30" s="88"/>
      <c r="D30" s="88"/>
      <c r="E30" s="81">
        <v>6.5</v>
      </c>
    </row>
    <row r="31" ht="17.25" customHeight="1" spans="1:5">
      <c r="A31" s="79">
        <v>21213</v>
      </c>
      <c r="B31" s="80" t="s">
        <v>851</v>
      </c>
      <c r="C31" s="81">
        <f>C32+C33+C34</f>
        <v>0</v>
      </c>
      <c r="D31" s="87">
        <f>SUM(D32:D34)</f>
        <v>0</v>
      </c>
      <c r="E31" s="81">
        <f>SUM(E32:E34)</f>
        <v>0</v>
      </c>
    </row>
    <row r="32" ht="17.25" customHeight="1" spans="1:5">
      <c r="A32" s="82">
        <v>2121301</v>
      </c>
      <c r="B32" s="83" t="s">
        <v>852</v>
      </c>
      <c r="C32" s="84"/>
      <c r="D32" s="89"/>
      <c r="E32" s="84"/>
    </row>
    <row r="33" ht="17.25" customHeight="1" spans="1:5">
      <c r="A33" s="82">
        <v>2121302</v>
      </c>
      <c r="B33" s="83" t="s">
        <v>853</v>
      </c>
      <c r="C33" s="85"/>
      <c r="D33" s="85"/>
      <c r="E33" s="86"/>
    </row>
    <row r="34" ht="17.25" customHeight="1" spans="1:5">
      <c r="A34" s="82">
        <v>2121399</v>
      </c>
      <c r="B34" s="83" t="s">
        <v>854</v>
      </c>
      <c r="C34" s="85"/>
      <c r="D34" s="85"/>
      <c r="E34" s="86"/>
    </row>
    <row r="35" ht="17.25" customHeight="1" spans="1:5">
      <c r="A35" s="79">
        <v>21214</v>
      </c>
      <c r="B35" s="80" t="s">
        <v>855</v>
      </c>
      <c r="C35" s="81">
        <f>SUM(C36:C38)</f>
        <v>300</v>
      </c>
      <c r="D35" s="81">
        <f>SUM(D36:D38)</f>
        <v>300</v>
      </c>
      <c r="E35" s="81">
        <f>SUM(E36:E38)</f>
        <v>234.8</v>
      </c>
    </row>
    <row r="36" ht="17.25" customHeight="1" spans="1:5">
      <c r="A36" s="82">
        <v>2121401</v>
      </c>
      <c r="B36" s="83" t="s">
        <v>856</v>
      </c>
      <c r="C36" s="85"/>
      <c r="D36" s="85"/>
      <c r="E36" s="86"/>
    </row>
    <row r="37" ht="17.25" customHeight="1" spans="1:5">
      <c r="A37" s="82">
        <v>2121402</v>
      </c>
      <c r="B37" s="83" t="s">
        <v>857</v>
      </c>
      <c r="C37" s="85"/>
      <c r="D37" s="85"/>
      <c r="E37" s="86"/>
    </row>
    <row r="38" ht="17.25" customHeight="1" spans="1:5">
      <c r="A38" s="82">
        <v>2121499</v>
      </c>
      <c r="B38" s="83" t="s">
        <v>858</v>
      </c>
      <c r="C38" s="85">
        <v>300</v>
      </c>
      <c r="D38" s="85">
        <v>300</v>
      </c>
      <c r="E38" s="86">
        <v>234.8</v>
      </c>
    </row>
    <row r="39" ht="17.25" customHeight="1" spans="1:5">
      <c r="A39" s="79">
        <v>21215</v>
      </c>
      <c r="B39" s="80" t="s">
        <v>859</v>
      </c>
      <c r="C39" s="87">
        <f>C40</f>
        <v>0</v>
      </c>
      <c r="D39" s="87">
        <f>D40</f>
        <v>0</v>
      </c>
      <c r="E39" s="81">
        <f>E40</f>
        <v>0</v>
      </c>
    </row>
    <row r="40" ht="17.25" customHeight="1" spans="1:5">
      <c r="A40" s="82">
        <v>2121501</v>
      </c>
      <c r="B40" s="83" t="s">
        <v>860</v>
      </c>
      <c r="C40" s="84">
        <v>0</v>
      </c>
      <c r="D40" s="89">
        <v>0</v>
      </c>
      <c r="E40" s="84">
        <v>0</v>
      </c>
    </row>
    <row r="41" ht="17.25" customHeight="1" spans="1:5">
      <c r="A41" s="79">
        <v>21218</v>
      </c>
      <c r="B41" s="80" t="s">
        <v>861</v>
      </c>
      <c r="C41" s="84">
        <f>C42</f>
        <v>0</v>
      </c>
      <c r="D41" s="84">
        <f>D42</f>
        <v>0</v>
      </c>
      <c r="E41" s="84">
        <f>E42</f>
        <v>0</v>
      </c>
    </row>
    <row r="42" ht="17.25" customHeight="1" spans="1:5">
      <c r="A42" s="82">
        <v>2121801</v>
      </c>
      <c r="B42" s="83" t="s">
        <v>862</v>
      </c>
      <c r="C42" s="85"/>
      <c r="D42" s="85"/>
      <c r="E42" s="84"/>
    </row>
    <row r="43" ht="17.25" customHeight="1" spans="1:5">
      <c r="A43" s="79">
        <v>213</v>
      </c>
      <c r="B43" s="80" t="s">
        <v>547</v>
      </c>
      <c r="C43" s="81">
        <f>C44+C47</f>
        <v>0</v>
      </c>
      <c r="D43" s="81">
        <f>D44+D47</f>
        <v>0</v>
      </c>
      <c r="E43" s="81">
        <f>E44+E47</f>
        <v>60</v>
      </c>
    </row>
    <row r="44" ht="17.25" customHeight="1" spans="1:5">
      <c r="A44" s="79">
        <v>21366</v>
      </c>
      <c r="B44" s="80" t="s">
        <v>863</v>
      </c>
      <c r="C44" s="81">
        <f>C45+C46</f>
        <v>0</v>
      </c>
      <c r="D44" s="87">
        <f>SUM(D45:D46)</f>
        <v>0</v>
      </c>
      <c r="E44" s="87">
        <f>SUM(E45:E46)</f>
        <v>0</v>
      </c>
    </row>
    <row r="45" ht="17.25" customHeight="1" spans="1:5">
      <c r="A45" s="82">
        <v>2136601</v>
      </c>
      <c r="B45" s="83" t="s">
        <v>838</v>
      </c>
      <c r="C45" s="85"/>
      <c r="D45" s="85"/>
      <c r="E45" s="84"/>
    </row>
    <row r="46" ht="17.25" customHeight="1" spans="1:5">
      <c r="A46" s="82">
        <v>2136699</v>
      </c>
      <c r="B46" s="83" t="s">
        <v>864</v>
      </c>
      <c r="C46" s="85"/>
      <c r="D46" s="85"/>
      <c r="E46" s="86"/>
    </row>
    <row r="47" ht="17.25" customHeight="1" spans="1:5">
      <c r="A47" s="79">
        <v>21369</v>
      </c>
      <c r="B47" s="80" t="s">
        <v>865</v>
      </c>
      <c r="C47" s="81">
        <f>C48</f>
        <v>0</v>
      </c>
      <c r="D47" s="81">
        <f>D48</f>
        <v>0</v>
      </c>
      <c r="E47" s="81">
        <f>E48</f>
        <v>60</v>
      </c>
    </row>
    <row r="48" ht="17.25" customHeight="1" spans="1:5">
      <c r="A48" s="82">
        <v>2136902</v>
      </c>
      <c r="B48" s="83" t="s">
        <v>866</v>
      </c>
      <c r="C48" s="85"/>
      <c r="D48" s="85"/>
      <c r="E48" s="86">
        <v>60</v>
      </c>
    </row>
    <row r="49" ht="17.25" customHeight="1" spans="1:5">
      <c r="A49" s="79">
        <v>214</v>
      </c>
      <c r="B49" s="80" t="s">
        <v>604</v>
      </c>
      <c r="C49" s="81">
        <f>C50+C52</f>
        <v>0</v>
      </c>
      <c r="D49" s="87">
        <f>D50+D52</f>
        <v>0</v>
      </c>
      <c r="E49" s="81">
        <f>E50+E52</f>
        <v>0</v>
      </c>
    </row>
    <row r="50" ht="17.25" customHeight="1" spans="1:5">
      <c r="A50" s="79">
        <v>21462</v>
      </c>
      <c r="B50" s="80" t="s">
        <v>867</v>
      </c>
      <c r="C50" s="81">
        <f>C51</f>
        <v>0</v>
      </c>
      <c r="D50" s="87">
        <f>D51</f>
        <v>0</v>
      </c>
      <c r="E50" s="81">
        <f>E51</f>
        <v>0</v>
      </c>
    </row>
    <row r="51" ht="17.25" customHeight="1" spans="1:5">
      <c r="A51" s="82">
        <v>2146299</v>
      </c>
      <c r="B51" s="83" t="s">
        <v>868</v>
      </c>
      <c r="C51" s="84">
        <v>0</v>
      </c>
      <c r="D51" s="84">
        <v>0</v>
      </c>
      <c r="E51" s="84">
        <v>0</v>
      </c>
    </row>
    <row r="52" ht="17.25" customHeight="1" spans="1:5">
      <c r="A52" s="79">
        <v>21463</v>
      </c>
      <c r="B52" s="80" t="s">
        <v>869</v>
      </c>
      <c r="C52" s="81">
        <f>C53</f>
        <v>0</v>
      </c>
      <c r="D52" s="87">
        <f>D53</f>
        <v>0</v>
      </c>
      <c r="E52" s="81">
        <f>E53</f>
        <v>0</v>
      </c>
    </row>
    <row r="53" ht="17.25" customHeight="1" spans="1:5">
      <c r="A53" s="82">
        <v>2146399</v>
      </c>
      <c r="B53" s="83" t="s">
        <v>870</v>
      </c>
      <c r="C53" s="84">
        <v>0</v>
      </c>
      <c r="D53" s="84">
        <v>0</v>
      </c>
      <c r="E53" s="84">
        <v>0</v>
      </c>
    </row>
    <row r="54" ht="17.25" customHeight="1" spans="1:5">
      <c r="A54" s="79">
        <v>229</v>
      </c>
      <c r="B54" s="80" t="s">
        <v>693</v>
      </c>
      <c r="C54" s="81">
        <f>C55+C57+C60</f>
        <v>0</v>
      </c>
      <c r="D54" s="81">
        <f>D55+D57+D60</f>
        <v>0</v>
      </c>
      <c r="E54" s="81">
        <f>E55+E57+E60</f>
        <v>37.7</v>
      </c>
    </row>
    <row r="55" ht="30" customHeight="1" spans="1:5">
      <c r="A55" s="79">
        <v>22904</v>
      </c>
      <c r="B55" s="80" t="s">
        <v>871</v>
      </c>
      <c r="C55" s="88">
        <f>C56</f>
        <v>0</v>
      </c>
      <c r="D55" s="88">
        <f>D56</f>
        <v>0</v>
      </c>
      <c r="E55" s="81">
        <f>E56</f>
        <v>0</v>
      </c>
    </row>
    <row r="56" ht="46.5" customHeight="1" spans="1:5">
      <c r="A56" s="82">
        <v>2290402</v>
      </c>
      <c r="B56" s="83" t="s">
        <v>872</v>
      </c>
      <c r="C56" s="85"/>
      <c r="D56" s="85"/>
      <c r="E56" s="86"/>
    </row>
    <row r="57" ht="17.25" customHeight="1" spans="1:5">
      <c r="A57" s="79">
        <v>22908</v>
      </c>
      <c r="B57" s="80" t="s">
        <v>873</v>
      </c>
      <c r="C57" s="81">
        <f>SUM(C58:C59)</f>
        <v>0</v>
      </c>
      <c r="D57" s="81">
        <f>SUM(D58:D59)</f>
        <v>0</v>
      </c>
      <c r="E57" s="81">
        <f>E58+E59</f>
        <v>0</v>
      </c>
    </row>
    <row r="58" ht="17.25" customHeight="1" spans="1:5">
      <c r="A58" s="82">
        <v>2290804</v>
      </c>
      <c r="B58" s="83" t="s">
        <v>874</v>
      </c>
      <c r="C58" s="85"/>
      <c r="D58" s="85"/>
      <c r="E58" s="86"/>
    </row>
    <row r="59" ht="17.25" customHeight="1" spans="1:5">
      <c r="A59" s="82">
        <v>2290805</v>
      </c>
      <c r="B59" s="83" t="s">
        <v>875</v>
      </c>
      <c r="C59" s="85"/>
      <c r="D59" s="85"/>
      <c r="E59" s="86"/>
    </row>
    <row r="60" ht="17.25" customHeight="1" spans="1:5">
      <c r="A60" s="79">
        <v>22960</v>
      </c>
      <c r="B60" s="80" t="s">
        <v>876</v>
      </c>
      <c r="C60" s="81">
        <f>SUM(C61:C66)</f>
        <v>0</v>
      </c>
      <c r="D60" s="81">
        <f>SUM(D61:D66)</f>
        <v>0</v>
      </c>
      <c r="E60" s="81">
        <f>SUM(E61:E66)</f>
        <v>37.7</v>
      </c>
    </row>
    <row r="61" ht="17.25" customHeight="1" spans="1:5">
      <c r="A61" s="82">
        <v>2296002</v>
      </c>
      <c r="B61" s="83" t="s">
        <v>877</v>
      </c>
      <c r="C61" s="85"/>
      <c r="D61" s="85"/>
      <c r="E61" s="86">
        <v>32.4</v>
      </c>
    </row>
    <row r="62" ht="17.25" customHeight="1" spans="1:5">
      <c r="A62" s="82">
        <v>2296003</v>
      </c>
      <c r="B62" s="83" t="s">
        <v>878</v>
      </c>
      <c r="C62" s="85"/>
      <c r="D62" s="85"/>
      <c r="E62" s="86">
        <v>1.4</v>
      </c>
    </row>
    <row r="63" ht="17.25" customHeight="1" spans="1:5">
      <c r="A63" s="82">
        <v>2296004</v>
      </c>
      <c r="B63" s="83" t="s">
        <v>879</v>
      </c>
      <c r="C63" s="85"/>
      <c r="D63" s="85"/>
      <c r="E63" s="86">
        <v>3</v>
      </c>
    </row>
    <row r="64" ht="17.25" customHeight="1" spans="1:5">
      <c r="A64" s="82">
        <v>2296006</v>
      </c>
      <c r="B64" s="83" t="s">
        <v>880</v>
      </c>
      <c r="C64" s="85"/>
      <c r="D64" s="85"/>
      <c r="E64" s="86">
        <v>0.9</v>
      </c>
    </row>
    <row r="65" ht="17.25" customHeight="1" spans="1:5">
      <c r="A65" s="82">
        <v>2296013</v>
      </c>
      <c r="B65" s="83" t="s">
        <v>881</v>
      </c>
      <c r="C65" s="85"/>
      <c r="D65" s="85"/>
      <c r="E65" s="86"/>
    </row>
    <row r="66" ht="17.25" customHeight="1" spans="1:5">
      <c r="A66" s="82">
        <v>2296099</v>
      </c>
      <c r="B66" s="83" t="s">
        <v>882</v>
      </c>
      <c r="C66" s="85"/>
      <c r="D66" s="85"/>
      <c r="E66" s="86"/>
    </row>
    <row r="67" ht="17.25" customHeight="1" spans="1:5">
      <c r="A67" s="79">
        <v>232</v>
      </c>
      <c r="B67" s="80" t="s">
        <v>696</v>
      </c>
      <c r="C67" s="81">
        <f>C68</f>
        <v>0</v>
      </c>
      <c r="D67" s="81">
        <f>D68</f>
        <v>0</v>
      </c>
      <c r="E67" s="81">
        <f>E68</f>
        <v>0</v>
      </c>
    </row>
    <row r="68" ht="17.25" customHeight="1" spans="1:5">
      <c r="A68" s="79">
        <v>23204</v>
      </c>
      <c r="B68" s="80" t="s">
        <v>883</v>
      </c>
      <c r="C68" s="81">
        <f>SUM(C69:C72)</f>
        <v>0</v>
      </c>
      <c r="D68" s="81">
        <f>SUM(D69:D72)</f>
        <v>0</v>
      </c>
      <c r="E68" s="81">
        <f>SUM(E69:E72)</f>
        <v>0</v>
      </c>
    </row>
    <row r="69" ht="17.25" customHeight="1" spans="1:5">
      <c r="A69" s="82">
        <v>2320411</v>
      </c>
      <c r="B69" s="83" t="s">
        <v>884</v>
      </c>
      <c r="C69" s="85"/>
      <c r="D69" s="85"/>
      <c r="E69" s="86"/>
    </row>
    <row r="70" ht="17.25" customHeight="1" spans="1:5">
      <c r="A70" s="82">
        <v>2320431</v>
      </c>
      <c r="B70" s="83" t="s">
        <v>885</v>
      </c>
      <c r="C70" s="85"/>
      <c r="D70" s="85"/>
      <c r="E70" s="86"/>
    </row>
    <row r="71" ht="26.25" customHeight="1" spans="1:5">
      <c r="A71" s="82">
        <v>2320498</v>
      </c>
      <c r="B71" s="83" t="s">
        <v>886</v>
      </c>
      <c r="C71" s="85"/>
      <c r="D71" s="85"/>
      <c r="E71" s="86"/>
    </row>
    <row r="72" ht="17.25" customHeight="1" spans="1:5">
      <c r="A72" s="82">
        <v>2320499</v>
      </c>
      <c r="B72" s="83" t="s">
        <v>887</v>
      </c>
      <c r="C72" s="85"/>
      <c r="D72" s="85"/>
      <c r="E72" s="84"/>
    </row>
    <row r="73" ht="17.25" customHeight="1" spans="1:5">
      <c r="A73" s="79">
        <v>233</v>
      </c>
      <c r="B73" s="80" t="s">
        <v>699</v>
      </c>
      <c r="C73" s="81">
        <f t="shared" ref="C73:E73" si="0">C74</f>
        <v>0</v>
      </c>
      <c r="D73" s="81">
        <f t="shared" si="0"/>
        <v>0</v>
      </c>
      <c r="E73" s="81">
        <f t="shared" si="0"/>
        <v>0</v>
      </c>
    </row>
    <row r="74" ht="17.25" customHeight="1" spans="1:5">
      <c r="A74" s="79">
        <v>23304</v>
      </c>
      <c r="B74" s="80" t="s">
        <v>888</v>
      </c>
      <c r="C74" s="81">
        <f>SUM(C75:C76)</f>
        <v>0</v>
      </c>
      <c r="D74" s="81">
        <f>SUM(D75:D76)</f>
        <v>0</v>
      </c>
      <c r="E74" s="81">
        <f>SUM(E75:E76)</f>
        <v>0</v>
      </c>
    </row>
    <row r="75" ht="17.25" customHeight="1" spans="1:5">
      <c r="A75" s="82">
        <v>2330411</v>
      </c>
      <c r="B75" s="83" t="s">
        <v>889</v>
      </c>
      <c r="C75" s="85"/>
      <c r="D75" s="85"/>
      <c r="E75" s="84"/>
    </row>
    <row r="76" ht="17.25" customHeight="1" spans="1:5">
      <c r="A76" s="82">
        <v>2330498</v>
      </c>
      <c r="B76" s="83" t="s">
        <v>890</v>
      </c>
      <c r="C76" s="85"/>
      <c r="D76" s="85"/>
      <c r="E76" s="86"/>
    </row>
    <row r="77" ht="17.25" customHeight="1" spans="1:5">
      <c r="A77" s="79">
        <v>234</v>
      </c>
      <c r="B77" s="80" t="s">
        <v>891</v>
      </c>
      <c r="C77" s="88">
        <f>C78+C83</f>
        <v>0</v>
      </c>
      <c r="D77" s="88">
        <f>D78+D83</f>
        <v>0</v>
      </c>
      <c r="E77" s="88">
        <f>E78+E83</f>
        <v>10</v>
      </c>
    </row>
    <row r="78" ht="17.25" customHeight="1" spans="1:5">
      <c r="A78" s="79">
        <v>23401</v>
      </c>
      <c r="B78" s="80" t="s">
        <v>892</v>
      </c>
      <c r="C78" s="88">
        <f>SUM(C79:C82)</f>
        <v>0</v>
      </c>
      <c r="D78" s="88">
        <f>SUM(D79:D82)</f>
        <v>0</v>
      </c>
      <c r="E78" s="88">
        <f>SUM(E79:E82)</f>
        <v>10</v>
      </c>
    </row>
    <row r="79" ht="17.25" customHeight="1" spans="1:5">
      <c r="A79" s="82">
        <v>2340101</v>
      </c>
      <c r="B79" s="83" t="s">
        <v>893</v>
      </c>
      <c r="C79" s="85"/>
      <c r="D79" s="85"/>
      <c r="E79" s="86">
        <v>10</v>
      </c>
    </row>
    <row r="80" ht="17.25" customHeight="1" spans="1:5">
      <c r="A80" s="82">
        <v>2340102</v>
      </c>
      <c r="B80" s="83" t="s">
        <v>894</v>
      </c>
      <c r="C80" s="85"/>
      <c r="D80" s="85"/>
      <c r="E80" s="86"/>
    </row>
    <row r="81" ht="17.25" customHeight="1" spans="1:5">
      <c r="A81" s="82">
        <v>2340108</v>
      </c>
      <c r="B81" s="83" t="s">
        <v>895</v>
      </c>
      <c r="C81" s="85"/>
      <c r="D81" s="85"/>
      <c r="E81" s="86"/>
    </row>
    <row r="82" ht="17.25" customHeight="1" spans="1:5">
      <c r="A82" s="82">
        <v>2340109</v>
      </c>
      <c r="B82" s="83" t="s">
        <v>896</v>
      </c>
      <c r="C82" s="85"/>
      <c r="D82" s="85"/>
      <c r="E82" s="86"/>
    </row>
    <row r="83" ht="17.25" customHeight="1" spans="1:5">
      <c r="A83" s="79">
        <v>23402</v>
      </c>
      <c r="B83" s="80" t="s">
        <v>897</v>
      </c>
      <c r="C83" s="88">
        <f>C84</f>
        <v>0</v>
      </c>
      <c r="D83" s="88">
        <f>D84</f>
        <v>0</v>
      </c>
      <c r="E83" s="88">
        <f>E84</f>
        <v>0</v>
      </c>
    </row>
    <row r="84" ht="17.25" customHeight="1" spans="1:5">
      <c r="A84" s="82">
        <v>2340299</v>
      </c>
      <c r="B84" s="83" t="s">
        <v>898</v>
      </c>
      <c r="C84" s="85">
        <v>0</v>
      </c>
      <c r="D84" s="85">
        <v>0</v>
      </c>
      <c r="E84" s="86"/>
    </row>
    <row r="85" ht="17.25" customHeight="1" spans="1:5">
      <c r="A85" s="79" t="s">
        <v>58</v>
      </c>
      <c r="B85" s="80"/>
      <c r="C85" s="81">
        <f>C86</f>
        <v>0</v>
      </c>
      <c r="D85" s="81">
        <f>D86</f>
        <v>0</v>
      </c>
      <c r="E85" s="81">
        <f>E86</f>
        <v>0</v>
      </c>
    </row>
    <row r="86" ht="17.25" customHeight="1" spans="1:5">
      <c r="A86" s="82">
        <v>2300402</v>
      </c>
      <c r="B86" s="90" t="s">
        <v>899</v>
      </c>
      <c r="C86" s="85">
        <v>0</v>
      </c>
      <c r="D86" s="85"/>
      <c r="E86" s="86"/>
    </row>
    <row r="87" ht="17.25" customHeight="1" spans="1:5">
      <c r="A87" s="79" t="s">
        <v>60</v>
      </c>
      <c r="B87" s="91"/>
      <c r="C87" s="81">
        <v>0</v>
      </c>
      <c r="D87" s="81">
        <v>0</v>
      </c>
      <c r="E87" s="81">
        <v>0</v>
      </c>
    </row>
    <row r="88" ht="17.25" customHeight="1" spans="1:5">
      <c r="A88" s="82">
        <v>23104</v>
      </c>
      <c r="B88" s="90" t="s">
        <v>900</v>
      </c>
      <c r="C88" s="84">
        <v>0</v>
      </c>
      <c r="D88" s="84">
        <v>0</v>
      </c>
      <c r="E88" s="84">
        <v>0</v>
      </c>
    </row>
    <row r="89" ht="17.25" customHeight="1" spans="1:5">
      <c r="A89" s="79" t="s">
        <v>901</v>
      </c>
      <c r="B89" s="80"/>
      <c r="C89" s="81">
        <f>C90</f>
        <v>0</v>
      </c>
      <c r="D89" s="81">
        <f>D90</f>
        <v>0</v>
      </c>
      <c r="E89" s="81">
        <f>E90</f>
        <v>0</v>
      </c>
    </row>
    <row r="90" ht="17.25" customHeight="1" spans="1:5">
      <c r="A90" s="82">
        <v>2300802</v>
      </c>
      <c r="B90" s="83" t="s">
        <v>902</v>
      </c>
      <c r="C90" s="85"/>
      <c r="D90" s="85"/>
      <c r="E90" s="86"/>
    </row>
    <row r="91" ht="17.25" customHeight="1" spans="1:5">
      <c r="A91" s="79" t="s">
        <v>903</v>
      </c>
      <c r="B91" s="80"/>
      <c r="C91" s="81">
        <f>C92</f>
        <v>0</v>
      </c>
      <c r="D91" s="81">
        <f>D92</f>
        <v>0</v>
      </c>
      <c r="E91" s="81">
        <f>E92</f>
        <v>0</v>
      </c>
    </row>
    <row r="92" ht="17.25" customHeight="1" spans="1:5">
      <c r="A92" s="82">
        <v>2300902</v>
      </c>
      <c r="B92" s="83" t="s">
        <v>904</v>
      </c>
      <c r="C92" s="85"/>
      <c r="D92" s="85"/>
      <c r="E92" s="86"/>
    </row>
    <row r="93" ht="17.25" customHeight="1" spans="1:5">
      <c r="A93" s="92" t="s">
        <v>709</v>
      </c>
      <c r="B93" s="93"/>
      <c r="C93" s="81">
        <f>C7+C85+C87+C89+C91</f>
        <v>8377.94</v>
      </c>
      <c r="D93" s="81">
        <f>D7+D85+D87+D89+D91</f>
        <v>8378</v>
      </c>
      <c r="E93" s="81">
        <f>E7+E85+E87+E89+E91</f>
        <v>5508</v>
      </c>
    </row>
    <row r="94" s="72" customFormat="1" customHeight="1"/>
  </sheetData>
  <mergeCells count="4">
    <mergeCell ref="A1:D1"/>
    <mergeCell ref="A5:E5"/>
    <mergeCell ref="A93:B93"/>
    <mergeCell ref="A2:E4"/>
  </mergeCells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5"/>
  <sheetViews>
    <sheetView workbookViewId="0">
      <selection activeCell="A15" sqref="A15"/>
    </sheetView>
  </sheetViews>
  <sheetFormatPr defaultColWidth="9" defaultRowHeight="13.5" outlineLevelCol="1"/>
  <cols>
    <col min="1" max="1" width="47.25" style="17" customWidth="1"/>
    <col min="2" max="2" width="34" style="17" customWidth="1"/>
    <col min="3" max="16384" width="9" style="17"/>
  </cols>
  <sheetData>
    <row r="1" ht="18" customHeight="1" spans="1:2">
      <c r="A1" s="57" t="s">
        <v>905</v>
      </c>
      <c r="B1" s="57"/>
    </row>
    <row r="2" ht="39.75" customHeight="1" spans="1:2">
      <c r="A2" s="41" t="s">
        <v>906</v>
      </c>
      <c r="B2" s="41"/>
    </row>
    <row r="3" ht="20.1" customHeight="1" spans="1:2">
      <c r="A3" s="58" t="s">
        <v>2</v>
      </c>
      <c r="B3" s="58"/>
    </row>
    <row r="4" ht="20.1" customHeight="1" spans="1:2">
      <c r="A4" s="59" t="s">
        <v>109</v>
      </c>
      <c r="B4" s="59" t="s">
        <v>907</v>
      </c>
    </row>
    <row r="5" ht="20.1" customHeight="1" spans="1:2">
      <c r="A5" s="71" t="s">
        <v>908</v>
      </c>
      <c r="B5" s="70"/>
    </row>
    <row r="6" ht="20.1" customHeight="1" spans="1:2">
      <c r="A6" s="63" t="s">
        <v>909</v>
      </c>
      <c r="B6" s="70"/>
    </row>
    <row r="7" ht="20.1" customHeight="1" spans="1:2">
      <c r="A7" s="71" t="s">
        <v>910</v>
      </c>
      <c r="B7" s="70"/>
    </row>
    <row r="8" ht="20.1" customHeight="1" spans="1:2">
      <c r="A8" s="71" t="s">
        <v>909</v>
      </c>
      <c r="B8" s="70"/>
    </row>
    <row r="9" ht="20.1" customHeight="1" spans="1:2">
      <c r="A9" s="71" t="s">
        <v>911</v>
      </c>
      <c r="B9" s="70"/>
    </row>
    <row r="10" ht="20.1" customHeight="1" spans="1:2">
      <c r="A10" s="63" t="s">
        <v>909</v>
      </c>
      <c r="B10" s="70"/>
    </row>
    <row r="11" ht="20.1" customHeight="1" spans="1:2">
      <c r="A11" s="71" t="s">
        <v>912</v>
      </c>
      <c r="B11" s="70"/>
    </row>
    <row r="12" ht="20.1" customHeight="1" spans="1:2">
      <c r="A12" s="71" t="s">
        <v>913</v>
      </c>
      <c r="B12" s="70"/>
    </row>
    <row r="13" ht="20.1" customHeight="1" spans="1:2">
      <c r="A13" s="63" t="s">
        <v>909</v>
      </c>
      <c r="B13" s="70"/>
    </row>
    <row r="14" ht="20.1" customHeight="1" spans="1:2">
      <c r="A14" s="71" t="s">
        <v>914</v>
      </c>
      <c r="B14" s="70"/>
    </row>
    <row r="15" spans="1:2">
      <c r="A15" s="17" t="s">
        <v>915</v>
      </c>
      <c r="B15" s="65"/>
    </row>
  </sheetData>
  <mergeCells count="3">
    <mergeCell ref="A1:B1"/>
    <mergeCell ref="A2:B2"/>
    <mergeCell ref="A3:B3"/>
  </mergeCells>
  <printOptions horizontalCentered="1"/>
  <pageMargins left="0.708244776162576" right="0.708244776162576" top="0.747823152016467" bottom="0.747823152016467" header="0.315238382872634" footer="0.31523838287263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表1.2020年鹤山市古劳镇一般公共预算收支决算表</vt:lpstr>
      <vt:lpstr>表2.2020年鹤山市古劳镇一般公共预算收入决算表</vt:lpstr>
      <vt:lpstr>表3.2020年鹤山市古劳镇一般公共预算补助收入决算表</vt:lpstr>
      <vt:lpstr>表4.2020年鹤山市古劳镇一般公共预算支出决算表</vt:lpstr>
      <vt:lpstr>表5.2020年鹤山市古劳一般公共预算支出决算表（按经济分类）</vt:lpstr>
      <vt:lpstr>表6.2020年鹤山市古劳镇上年结转资金决算表</vt:lpstr>
      <vt:lpstr>表7.2020年鹤山市古劳镇政府性基金收入决算表</vt:lpstr>
      <vt:lpstr>表8.2020年鹤山市古劳镇政府性基金支出决算表</vt:lpstr>
      <vt:lpstr>表9.2019-2020年鹤山市古劳镇政府一般债务情况总表</vt:lpstr>
      <vt:lpstr>表10.2019-2020年鹤山市古劳镇政府专项债务情况总表</vt:lpstr>
      <vt:lpstr>表11.2019-2020年鹤山市古劳一般债务余额与限额情况表</vt:lpstr>
      <vt:lpstr>表12.2019-2020年鹤山市专项债务余额及限额情况表</vt:lpstr>
      <vt:lpstr>表13.2020年鹤山市古劳新增一般债券支出（转贷支出）情况表</vt:lpstr>
      <vt:lpstr>表14.2020年鹤山市古劳新增专项债券支出（转贷支出）情况表</vt:lpstr>
      <vt:lpstr>表15.2020年鹤山市古劳镇新增债券用途情况表</vt:lpstr>
      <vt:lpstr>表16.2020年鹤山市古劳镇国有资本经营收支决算总表</vt:lpstr>
      <vt:lpstr>表17.2020年鹤山市古劳镇国有资本经营收入决算表</vt:lpstr>
      <vt:lpstr>表18.2020年鹤山市古劳镇国有资本经营支出决算表</vt:lpstr>
      <vt:lpstr>表19.2020年鹤山市古劳镇新增权责发生制列支</vt:lpstr>
      <vt:lpstr>表20.2020年鹤山市古劳镇新增专项转移支付明细</vt:lpstr>
      <vt:lpstr>表21、2020年鹤山市古劳镇社会保险基金预算收支决算表</vt:lpstr>
      <vt:lpstr>表22.2020年鹤山市古劳镇一般公共预算“三公”经费决算表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G1</cp:lastModifiedBy>
  <cp:revision>0</cp:revision>
  <dcterms:created xsi:type="dcterms:W3CDTF">2018-08-15T07:08:00Z</dcterms:created>
  <cp:lastPrinted>2021-09-16T03:49:00Z</cp:lastPrinted>
  <dcterms:modified xsi:type="dcterms:W3CDTF">2021-12-14T00:39:20Z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C1E1A2404CBA4BDD83A5C26B01944820</vt:lpwstr>
  </property>
  <property fmtid="{D5CDD505-2E9C-101B-9397-08002B2CF9AE}" pid="3" name="KSOProductBuildVer">
    <vt:lpwstr>2052-11.1.0.11115</vt:lpwstr>
  </property>
</Properties>
</file>