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730" windowHeight="9540"/>
  </bookViews>
  <sheets>
    <sheet name="Sheet1" sheetId="1" r:id="rId1"/>
  </sheets>
  <definedNames>
    <definedName name="_xlnm.Print_Area" localSheetId="0">Sheet1!$A$1:$S$65</definedName>
    <definedName name="_xlnm.Print_Titles" localSheetId="0">Sheet1!$4:$6</definedName>
  </definedNames>
  <calcPr calcId="144525"/>
</workbook>
</file>

<file path=xl/calcChain.xml><?xml version="1.0" encoding="utf-8"?>
<calcChain xmlns="http://schemas.openxmlformats.org/spreadsheetml/2006/main">
  <c r="E35" i="1" l="1"/>
  <c r="F35" i="1" l="1"/>
  <c r="K35" i="1"/>
  <c r="S65" i="1" l="1"/>
  <c r="R65" i="1"/>
  <c r="Q65" i="1"/>
  <c r="L65" i="1"/>
  <c r="K65" i="1"/>
  <c r="J65" i="1"/>
  <c r="I65" i="1"/>
  <c r="G65" i="1"/>
  <c r="F65" i="1"/>
  <c r="E65" i="1"/>
  <c r="D65" i="1"/>
  <c r="P63" i="1"/>
  <c r="O63" i="1"/>
  <c r="H63" i="1"/>
  <c r="M63" i="1" s="1"/>
  <c r="C63" i="1"/>
  <c r="P61" i="1"/>
  <c r="O61" i="1"/>
  <c r="J61" i="1"/>
  <c r="H61" i="1"/>
  <c r="M61" i="1" s="1"/>
  <c r="E61" i="1"/>
  <c r="C61" i="1"/>
  <c r="P60" i="1"/>
  <c r="O60" i="1"/>
  <c r="M60" i="1"/>
  <c r="J60" i="1"/>
  <c r="H60" i="1"/>
  <c r="E60" i="1"/>
  <c r="C60" i="1"/>
  <c r="P59" i="1"/>
  <c r="O59" i="1"/>
  <c r="H59" i="1"/>
  <c r="C59" i="1"/>
  <c r="P58" i="1"/>
  <c r="O58" i="1"/>
  <c r="H58" i="1"/>
  <c r="C58" i="1"/>
  <c r="M58" i="1" s="1"/>
  <c r="P48" i="1"/>
  <c r="O48" i="1"/>
  <c r="P44" i="1"/>
  <c r="O44" i="1"/>
  <c r="M44" i="1"/>
  <c r="P42" i="1"/>
  <c r="O42" i="1"/>
  <c r="M42" i="1"/>
  <c r="J42" i="1"/>
  <c r="H42" i="1"/>
  <c r="E42" i="1"/>
  <c r="C42" i="1"/>
  <c r="P36" i="1"/>
  <c r="O36" i="1"/>
  <c r="M36" i="1"/>
  <c r="H36" i="1"/>
  <c r="C36" i="1"/>
  <c r="P35" i="1"/>
  <c r="O35" i="1" s="1"/>
  <c r="H35" i="1"/>
  <c r="H65" i="1" s="1"/>
  <c r="C35" i="1"/>
  <c r="P23" i="1"/>
  <c r="O23" i="1"/>
  <c r="M23" i="1"/>
  <c r="H23" i="1"/>
  <c r="C23" i="1"/>
  <c r="C22" i="1"/>
  <c r="P21" i="1"/>
  <c r="O21" i="1"/>
  <c r="M21" i="1"/>
  <c r="H21" i="1"/>
  <c r="C21" i="1"/>
  <c r="C20" i="1"/>
  <c r="P19" i="1"/>
  <c r="O19" i="1"/>
  <c r="M19" i="1"/>
  <c r="H19" i="1"/>
  <c r="C19" i="1"/>
  <c r="C65" i="1" l="1"/>
  <c r="M65" i="1" s="1"/>
  <c r="O65" i="1"/>
  <c r="P65" i="1"/>
  <c r="M35" i="1"/>
</calcChain>
</file>

<file path=xl/sharedStrings.xml><?xml version="1.0" encoding="utf-8"?>
<sst xmlns="http://schemas.openxmlformats.org/spreadsheetml/2006/main" count="112" uniqueCount="109">
  <si>
    <t>涉农资金安排和项目实施总体情况表</t>
  </si>
  <si>
    <t>省级主管部门</t>
  </si>
  <si>
    <t>一级项目名称</t>
  </si>
  <si>
    <t>资金安排情况（万元）</t>
  </si>
  <si>
    <t>资金使用情况（万元）</t>
  </si>
  <si>
    <t>资金执行率</t>
  </si>
  <si>
    <t>资金执行率未达100%的原因</t>
  </si>
  <si>
    <t>项目实施情况</t>
  </si>
  <si>
    <t>合计安排
金额</t>
  </si>
  <si>
    <t>其中：中央资金</t>
  </si>
  <si>
    <t>省级涉农
资金</t>
  </si>
  <si>
    <t>市县资金</t>
  </si>
  <si>
    <t>其他资金</t>
  </si>
  <si>
    <t>合计支出
金额</t>
  </si>
  <si>
    <t>中央资金</t>
  </si>
  <si>
    <t>合计安排
项目个数</t>
  </si>
  <si>
    <t>已开工（实施）项目个数</t>
  </si>
  <si>
    <t>其中：已完工（完成）项目个数</t>
  </si>
  <si>
    <t>建设（实施）中项目个数</t>
  </si>
  <si>
    <t>未开工（实施）项目个数</t>
  </si>
  <si>
    <t>A=B+C+D+E</t>
  </si>
  <si>
    <t>B</t>
  </si>
  <si>
    <t>C</t>
  </si>
  <si>
    <t>D</t>
  </si>
  <si>
    <t>E</t>
  </si>
  <si>
    <t>F=G+H+I+J</t>
  </si>
  <si>
    <t>G</t>
  </si>
  <si>
    <t>H</t>
  </si>
  <si>
    <t>I</t>
  </si>
  <si>
    <t>J</t>
  </si>
  <si>
    <t>K=F/A</t>
  </si>
  <si>
    <t>L=M+P</t>
  </si>
  <si>
    <t>M=N+0</t>
  </si>
  <si>
    <t>N</t>
  </si>
  <si>
    <t>O</t>
  </si>
  <si>
    <t>P</t>
  </si>
  <si>
    <t>省农业农村厅</t>
  </si>
  <si>
    <t>一村一品、一镇一业</t>
  </si>
  <si>
    <t>职业农民培育</t>
  </si>
  <si>
    <t>其他对农产品生产经营者的补助</t>
  </si>
  <si>
    <t>粮食生产与良种良法技术推广</t>
  </si>
  <si>
    <t>发展农业机械化和设施农业</t>
  </si>
  <si>
    <t>现代种业提升建设</t>
  </si>
  <si>
    <t>现代渔业发展建设</t>
  </si>
  <si>
    <t>畜牧业转型升级</t>
  </si>
  <si>
    <t>现代农业生产公共设施建设</t>
  </si>
  <si>
    <t>农产品宣传推广</t>
  </si>
  <si>
    <t>农产品质量安全</t>
  </si>
  <si>
    <t>政策性农业保险保费补贴</t>
  </si>
  <si>
    <t>农田建设及管护</t>
  </si>
  <si>
    <t>农业科研和示范推广</t>
  </si>
  <si>
    <t>动植物疫病防控</t>
  </si>
  <si>
    <t>陆生动物保护能力提升</t>
  </si>
  <si>
    <t>农村综合改革</t>
  </si>
  <si>
    <t>发展村级集体经济</t>
  </si>
  <si>
    <t>村庄清洁行动（三清三拆）</t>
  </si>
  <si>
    <t>农村生活污水处理</t>
  </si>
  <si>
    <t>厕所革命-农村厕所革命</t>
  </si>
  <si>
    <t>村内巷道建设</t>
  </si>
  <si>
    <t>破旧泥砖房清理整治</t>
  </si>
  <si>
    <t>村庄风貌提升</t>
  </si>
  <si>
    <t>整村推进美丽乡村建设</t>
  </si>
  <si>
    <t>产业扶贫项目</t>
  </si>
  <si>
    <t>其他农业农村项目</t>
  </si>
  <si>
    <t>省水利厅</t>
  </si>
  <si>
    <t>中央投资水利配套项目</t>
  </si>
  <si>
    <t>河长制湖长制项目</t>
  </si>
  <si>
    <t>水资源节约与保护</t>
  </si>
  <si>
    <t>水土保持项目</t>
  </si>
  <si>
    <t>重大水利工程</t>
  </si>
  <si>
    <t>海堤加固达标工程</t>
  </si>
  <si>
    <t>中小河流治理项目</t>
  </si>
  <si>
    <t>农村集中供水项目</t>
  </si>
  <si>
    <t>水库移民后期扶持</t>
  </si>
  <si>
    <t>水</t>
  </si>
  <si>
    <t>其他水利项目</t>
  </si>
  <si>
    <t>省林业局</t>
  </si>
  <si>
    <t>造林与生态修复</t>
  </si>
  <si>
    <t>自然保护地整合优化</t>
  </si>
  <si>
    <t>林业有害生物防控</t>
  </si>
  <si>
    <t>政策性森林保险保费补贴</t>
  </si>
  <si>
    <t>森林乡村建设</t>
  </si>
  <si>
    <t>林</t>
  </si>
  <si>
    <t>野生动植物资源保护与监测</t>
  </si>
  <si>
    <t>湿地保护与恢复</t>
  </si>
  <si>
    <t>林业种苗</t>
  </si>
  <si>
    <t>森林资源监测</t>
  </si>
  <si>
    <t>南粤古驿道重点线路绿化提升</t>
  </si>
  <si>
    <t>珠三角地区水鸟生态廊道建设</t>
  </si>
  <si>
    <t>林长制试点</t>
  </si>
  <si>
    <t>林业示范基地建设</t>
  </si>
  <si>
    <t>其他林业项目</t>
  </si>
  <si>
    <t>省自然资源厅</t>
  </si>
  <si>
    <t>基本农田保护项目</t>
  </si>
  <si>
    <t>省住房城乡建设厅</t>
  </si>
  <si>
    <t>农村生活垃圾处理</t>
  </si>
  <si>
    <t>城</t>
  </si>
  <si>
    <t>省交通运输厅</t>
  </si>
  <si>
    <t>四好农村路建设</t>
  </si>
  <si>
    <t>部分工程需完成工程结算后形成支付</t>
  </si>
  <si>
    <t>四好农村路养护</t>
  </si>
  <si>
    <t>省文化和旅游厅</t>
  </si>
  <si>
    <t>厕所革命-乡村旅游厕所</t>
  </si>
  <si>
    <t>省财政厅</t>
  </si>
  <si>
    <t>巨灾保险</t>
  </si>
  <si>
    <t>财</t>
  </si>
  <si>
    <t>统一计提的工作经费</t>
  </si>
  <si>
    <t>合计数</t>
  </si>
  <si>
    <t>附件2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</si>
</sst>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_ "/>
    <numFmt numFmtId="178" formatCode="0.00_ "/>
    <numFmt numFmtId="179" formatCode="0.00_);[Red]\(0.00\)"/>
  </numFmts>
  <fonts count="10">
    <font>
      <sz val="12"/>
      <name val="宋体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36"/>
      <name val="方正小标宋简体"/>
      <family val="4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176" fontId="0" fillId="0" borderId="0" xfId="0" applyNumberFormat="1" applyFont="1" applyAlignment="1">
      <alignment vertical="center" wrapText="1"/>
    </xf>
    <xf numFmtId="176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center" vertical="center" wrapText="1"/>
    </xf>
    <xf numFmtId="176" fontId="9" fillId="3" borderId="0" xfId="0" applyNumberFormat="1" applyFont="1" applyFill="1" applyAlignment="1">
      <alignment horizontal="center" vertical="center" wrapText="1"/>
    </xf>
    <xf numFmtId="10" fontId="9" fillId="3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Alignment="1">
      <alignment horizontal="center" vertical="center" wrapText="1"/>
    </xf>
    <xf numFmtId="179" fontId="9" fillId="0" borderId="1" xfId="1" applyNumberForma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1" applyNumberFormat="1" applyFont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abSelected="1" view="pageBreakPreview" topLeftCell="A19" zoomScaleNormal="100" workbookViewId="0">
      <selection activeCell="C58" sqref="C58:K58"/>
    </sheetView>
  </sheetViews>
  <sheetFormatPr defaultRowHeight="14.25"/>
  <cols>
    <col min="1" max="1" width="17.625" style="2" customWidth="1"/>
    <col min="2" max="2" width="24.375" style="3" customWidth="1"/>
    <col min="3" max="4" width="12.25" style="2" customWidth="1"/>
    <col min="5" max="6" width="13.5" style="2" customWidth="1"/>
    <col min="7" max="7" width="12.5" style="2" customWidth="1"/>
    <col min="8" max="12" width="11.875" style="2" customWidth="1"/>
    <col min="13" max="13" width="12.75" style="3"/>
    <col min="14" max="14" width="15.375" style="4" customWidth="1"/>
    <col min="15" max="15" width="12.625" style="3" customWidth="1"/>
    <col min="16" max="16" width="13.875" style="3" customWidth="1"/>
    <col min="17" max="17" width="12.625" style="3" customWidth="1"/>
    <col min="18" max="19" width="14.25" style="3" customWidth="1"/>
    <col min="20" max="16384" width="9" style="5"/>
  </cols>
  <sheetData>
    <row r="1" spans="1:19" ht="31.5">
      <c r="A1" s="6" t="s">
        <v>108</v>
      </c>
      <c r="B1" s="7"/>
    </row>
    <row r="2" spans="1:19" ht="47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54"/>
      <c r="P2" s="54"/>
      <c r="Q2" s="54"/>
      <c r="R2" s="54"/>
      <c r="S2" s="54"/>
    </row>
    <row r="4" spans="1:19" ht="29.1" customHeight="1">
      <c r="A4" s="56" t="s">
        <v>1</v>
      </c>
      <c r="B4" s="57" t="s">
        <v>2</v>
      </c>
      <c r="C4" s="56" t="s">
        <v>3</v>
      </c>
      <c r="D4" s="56"/>
      <c r="E4" s="56"/>
      <c r="F4" s="56"/>
      <c r="G4" s="56"/>
      <c r="H4" s="56" t="s">
        <v>4</v>
      </c>
      <c r="I4" s="56"/>
      <c r="J4" s="56"/>
      <c r="K4" s="56"/>
      <c r="L4" s="56"/>
      <c r="M4" s="56" t="s">
        <v>5</v>
      </c>
      <c r="N4" s="58" t="s">
        <v>6</v>
      </c>
      <c r="O4" s="57" t="s">
        <v>7</v>
      </c>
      <c r="P4" s="57"/>
      <c r="Q4" s="57"/>
      <c r="R4" s="57"/>
      <c r="S4" s="57"/>
    </row>
    <row r="5" spans="1:19" s="1" customFormat="1" ht="42.75">
      <c r="A5" s="56"/>
      <c r="B5" s="56"/>
      <c r="C5" s="9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 t="s">
        <v>13</v>
      </c>
      <c r="I5" s="8" t="s">
        <v>14</v>
      </c>
      <c r="J5" s="8" t="s">
        <v>10</v>
      </c>
      <c r="K5" s="8" t="s">
        <v>11</v>
      </c>
      <c r="L5" s="8" t="s">
        <v>12</v>
      </c>
      <c r="M5" s="56"/>
      <c r="N5" s="59"/>
      <c r="O5" s="9" t="s">
        <v>15</v>
      </c>
      <c r="P5" s="8" t="s">
        <v>16</v>
      </c>
      <c r="Q5" s="8" t="s">
        <v>17</v>
      </c>
      <c r="R5" s="8" t="s">
        <v>18</v>
      </c>
      <c r="S5" s="8" t="s">
        <v>19</v>
      </c>
    </row>
    <row r="6" spans="1:19" ht="27.75" customHeight="1">
      <c r="A6" s="10"/>
      <c r="B6" s="11"/>
      <c r="C6" s="12" t="s">
        <v>20</v>
      </c>
      <c r="D6" s="13" t="s">
        <v>21</v>
      </c>
      <c r="E6" s="13" t="s">
        <v>22</v>
      </c>
      <c r="F6" s="13" t="s">
        <v>23</v>
      </c>
      <c r="G6" s="13" t="s">
        <v>24</v>
      </c>
      <c r="H6" s="12" t="s">
        <v>25</v>
      </c>
      <c r="I6" s="13" t="s">
        <v>26</v>
      </c>
      <c r="J6" s="13" t="s">
        <v>27</v>
      </c>
      <c r="K6" s="13" t="s">
        <v>28</v>
      </c>
      <c r="L6" s="13" t="s">
        <v>29</v>
      </c>
      <c r="M6" s="21" t="s">
        <v>30</v>
      </c>
      <c r="N6" s="60"/>
      <c r="O6" s="22" t="s">
        <v>31</v>
      </c>
      <c r="P6" s="21" t="s">
        <v>32</v>
      </c>
      <c r="Q6" s="21" t="s">
        <v>33</v>
      </c>
      <c r="R6" s="21" t="s">
        <v>34</v>
      </c>
      <c r="S6" s="21" t="s">
        <v>35</v>
      </c>
    </row>
    <row r="7" spans="1:19" ht="29.1" hidden="1" customHeight="1">
      <c r="A7" s="61" t="s">
        <v>36</v>
      </c>
      <c r="B7" s="14" t="s">
        <v>37</v>
      </c>
      <c r="C7" s="12"/>
      <c r="D7" s="13"/>
      <c r="E7" s="13"/>
      <c r="F7" s="13"/>
      <c r="G7" s="13"/>
      <c r="H7" s="12"/>
      <c r="I7" s="13"/>
      <c r="J7" s="13"/>
      <c r="K7" s="13"/>
      <c r="L7" s="13"/>
      <c r="M7" s="23"/>
      <c r="N7" s="24"/>
      <c r="O7" s="25"/>
      <c r="P7" s="26"/>
      <c r="Q7" s="26"/>
      <c r="R7" s="26"/>
      <c r="S7" s="26"/>
    </row>
    <row r="8" spans="1:19" ht="29.1" hidden="1" customHeight="1">
      <c r="A8" s="61"/>
      <c r="B8" s="14" t="s">
        <v>38</v>
      </c>
      <c r="C8" s="12"/>
      <c r="D8" s="13"/>
      <c r="E8" s="13"/>
      <c r="F8" s="13"/>
      <c r="G8" s="13"/>
      <c r="H8" s="12"/>
      <c r="I8" s="13"/>
      <c r="J8" s="13"/>
      <c r="K8" s="13"/>
      <c r="L8" s="13"/>
      <c r="M8" s="23"/>
      <c r="N8" s="24"/>
      <c r="O8" s="25"/>
      <c r="P8" s="26"/>
      <c r="Q8" s="26"/>
      <c r="R8" s="26"/>
      <c r="S8" s="26"/>
    </row>
    <row r="9" spans="1:19" ht="29.1" hidden="1" customHeight="1">
      <c r="A9" s="61"/>
      <c r="B9" s="14" t="s">
        <v>39</v>
      </c>
      <c r="C9" s="12"/>
      <c r="D9" s="13"/>
      <c r="E9" s="13"/>
      <c r="F9" s="13"/>
      <c r="G9" s="13"/>
      <c r="H9" s="12"/>
      <c r="I9" s="13"/>
      <c r="J9" s="13"/>
      <c r="K9" s="13"/>
      <c r="L9" s="13"/>
      <c r="M9" s="23"/>
      <c r="N9" s="24"/>
      <c r="O9" s="25"/>
      <c r="P9" s="26"/>
      <c r="Q9" s="26"/>
      <c r="R9" s="26"/>
      <c r="S9" s="26"/>
    </row>
    <row r="10" spans="1:19" ht="29.1" hidden="1" customHeight="1">
      <c r="A10" s="61"/>
      <c r="B10" s="14" t="s">
        <v>40</v>
      </c>
      <c r="C10" s="12"/>
      <c r="D10" s="13"/>
      <c r="E10" s="13"/>
      <c r="F10" s="13"/>
      <c r="G10" s="13"/>
      <c r="H10" s="12"/>
      <c r="I10" s="13"/>
      <c r="J10" s="13"/>
      <c r="K10" s="13"/>
      <c r="L10" s="13"/>
      <c r="M10" s="23"/>
      <c r="N10" s="24"/>
      <c r="O10" s="25"/>
      <c r="P10" s="26"/>
      <c r="Q10" s="26"/>
      <c r="R10" s="26"/>
      <c r="S10" s="26"/>
    </row>
    <row r="11" spans="1:19" ht="29.1" hidden="1" customHeight="1">
      <c r="A11" s="61"/>
      <c r="B11" s="14" t="s">
        <v>41</v>
      </c>
      <c r="C11" s="12"/>
      <c r="D11" s="13"/>
      <c r="E11" s="13"/>
      <c r="F11" s="13"/>
      <c r="G11" s="13"/>
      <c r="H11" s="12"/>
      <c r="I11" s="13"/>
      <c r="J11" s="13"/>
      <c r="K11" s="13"/>
      <c r="L11" s="13"/>
      <c r="M11" s="23"/>
      <c r="N11" s="24"/>
      <c r="O11" s="25"/>
      <c r="P11" s="26"/>
      <c r="Q11" s="26"/>
      <c r="R11" s="26"/>
      <c r="S11" s="26"/>
    </row>
    <row r="12" spans="1:19" ht="29.1" hidden="1" customHeight="1">
      <c r="A12" s="61"/>
      <c r="B12" s="14" t="s">
        <v>42</v>
      </c>
      <c r="C12" s="12"/>
      <c r="D12" s="13"/>
      <c r="E12" s="13"/>
      <c r="F12" s="13"/>
      <c r="G12" s="13"/>
      <c r="H12" s="12"/>
      <c r="I12" s="13"/>
      <c r="J12" s="13"/>
      <c r="K12" s="13"/>
      <c r="L12" s="13"/>
      <c r="M12" s="23"/>
      <c r="N12" s="24"/>
      <c r="O12" s="25"/>
      <c r="P12" s="26"/>
      <c r="Q12" s="26"/>
      <c r="R12" s="26"/>
      <c r="S12" s="26"/>
    </row>
    <row r="13" spans="1:19" ht="29.1" hidden="1" customHeight="1">
      <c r="A13" s="61"/>
      <c r="B13" s="14" t="s">
        <v>43</v>
      </c>
      <c r="C13" s="12"/>
      <c r="D13" s="13"/>
      <c r="E13" s="13"/>
      <c r="F13" s="13"/>
      <c r="G13" s="13"/>
      <c r="H13" s="12"/>
      <c r="I13" s="13"/>
      <c r="J13" s="13"/>
      <c r="K13" s="13"/>
      <c r="L13" s="13"/>
      <c r="M13" s="23"/>
      <c r="N13" s="24"/>
      <c r="O13" s="25"/>
      <c r="P13" s="26"/>
      <c r="Q13" s="26"/>
      <c r="R13" s="26"/>
      <c r="S13" s="26"/>
    </row>
    <row r="14" spans="1:19" ht="29.1" hidden="1" customHeight="1">
      <c r="A14" s="61"/>
      <c r="B14" s="14" t="s">
        <v>44</v>
      </c>
      <c r="C14" s="12"/>
      <c r="D14" s="13"/>
      <c r="E14" s="13"/>
      <c r="F14" s="13"/>
      <c r="G14" s="13"/>
      <c r="H14" s="12"/>
      <c r="I14" s="13"/>
      <c r="J14" s="13"/>
      <c r="K14" s="13"/>
      <c r="L14" s="13"/>
      <c r="M14" s="23"/>
      <c r="N14" s="24"/>
      <c r="O14" s="25"/>
      <c r="P14" s="26"/>
      <c r="Q14" s="26"/>
      <c r="R14" s="26"/>
      <c r="S14" s="26"/>
    </row>
    <row r="15" spans="1:19" ht="29.1" hidden="1" customHeight="1">
      <c r="A15" s="61"/>
      <c r="B15" s="14" t="s">
        <v>45</v>
      </c>
      <c r="C15" s="12"/>
      <c r="D15" s="13"/>
      <c r="E15" s="13"/>
      <c r="F15" s="13"/>
      <c r="G15" s="13"/>
      <c r="H15" s="12"/>
      <c r="I15" s="13"/>
      <c r="J15" s="13"/>
      <c r="K15" s="13"/>
      <c r="L15" s="13"/>
      <c r="M15" s="23"/>
      <c r="N15" s="24"/>
      <c r="O15" s="25"/>
      <c r="P15" s="26"/>
      <c r="Q15" s="26"/>
      <c r="R15" s="26"/>
      <c r="S15" s="26"/>
    </row>
    <row r="16" spans="1:19" ht="29.1" hidden="1" customHeight="1">
      <c r="A16" s="61"/>
      <c r="B16" s="14" t="s">
        <v>46</v>
      </c>
      <c r="C16" s="12"/>
      <c r="D16" s="13"/>
      <c r="E16" s="13"/>
      <c r="F16" s="13"/>
      <c r="G16" s="13"/>
      <c r="H16" s="12"/>
      <c r="I16" s="13"/>
      <c r="J16" s="13"/>
      <c r="K16" s="13"/>
      <c r="L16" s="13"/>
      <c r="M16" s="23"/>
      <c r="N16" s="24"/>
      <c r="O16" s="25"/>
      <c r="P16" s="26"/>
      <c r="Q16" s="26"/>
      <c r="R16" s="26"/>
      <c r="S16" s="26"/>
    </row>
    <row r="17" spans="1:19" ht="29.1" hidden="1" customHeight="1">
      <c r="A17" s="61"/>
      <c r="B17" s="14" t="s">
        <v>47</v>
      </c>
      <c r="C17" s="12"/>
      <c r="D17" s="13"/>
      <c r="E17" s="13"/>
      <c r="F17" s="13"/>
      <c r="G17" s="13"/>
      <c r="H17" s="12"/>
      <c r="I17" s="13"/>
      <c r="J17" s="13"/>
      <c r="K17" s="13"/>
      <c r="L17" s="13"/>
      <c r="M17" s="23"/>
      <c r="N17" s="24"/>
      <c r="O17" s="25"/>
      <c r="P17" s="26"/>
      <c r="Q17" s="26"/>
      <c r="R17" s="26"/>
      <c r="S17" s="26"/>
    </row>
    <row r="18" spans="1:19" ht="29.1" hidden="1" customHeight="1">
      <c r="A18" s="61"/>
      <c r="B18" s="14" t="s">
        <v>48</v>
      </c>
      <c r="C18" s="12"/>
      <c r="D18" s="13"/>
      <c r="E18" s="13"/>
      <c r="F18" s="13"/>
      <c r="G18" s="13"/>
      <c r="H18" s="12"/>
      <c r="I18" s="13"/>
      <c r="J18" s="13"/>
      <c r="K18" s="13"/>
      <c r="L18" s="13"/>
      <c r="M18" s="23"/>
      <c r="N18" s="24"/>
      <c r="O18" s="25"/>
      <c r="P18" s="26"/>
      <c r="Q18" s="26"/>
      <c r="R18" s="26"/>
      <c r="S18" s="26"/>
    </row>
    <row r="19" spans="1:19" ht="39.75" customHeight="1">
      <c r="A19" s="61"/>
      <c r="B19" s="14" t="s">
        <v>49</v>
      </c>
      <c r="C19" s="12">
        <f>D19+E19+F19+G19</f>
        <v>1832.79</v>
      </c>
      <c r="D19" s="15">
        <v>733.44</v>
      </c>
      <c r="E19" s="15">
        <v>1095</v>
      </c>
      <c r="F19" s="15">
        <v>4.3499999999999996</v>
      </c>
      <c r="G19" s="15">
        <v>0</v>
      </c>
      <c r="H19" s="12">
        <f t="shared" ref="H19:H23" si="0">SUM(I19:L19)</f>
        <v>1832.79</v>
      </c>
      <c r="I19" s="19">
        <v>733.44</v>
      </c>
      <c r="J19" s="19">
        <v>1095</v>
      </c>
      <c r="K19" s="19">
        <v>4.3499999999999996</v>
      </c>
      <c r="L19" s="19">
        <v>0</v>
      </c>
      <c r="M19" s="23">
        <f>H19/C19</f>
        <v>1</v>
      </c>
      <c r="N19" s="24"/>
      <c r="O19" s="25">
        <f t="shared" ref="O19:O36" si="1">P19+S19</f>
        <v>3</v>
      </c>
      <c r="P19" s="26">
        <f t="shared" ref="P19:P36" si="2">Q19+R19</f>
        <v>3</v>
      </c>
      <c r="Q19" s="32">
        <v>3</v>
      </c>
      <c r="R19" s="32">
        <v>0</v>
      </c>
      <c r="S19" s="32">
        <v>0</v>
      </c>
    </row>
    <row r="20" spans="1:19" ht="32.1" hidden="1" customHeight="1">
      <c r="A20" s="61"/>
      <c r="B20" s="14" t="s">
        <v>50</v>
      </c>
      <c r="C20" s="12">
        <f>D20+E20+F20+G20</f>
        <v>0</v>
      </c>
      <c r="D20" s="15"/>
      <c r="E20" s="15"/>
      <c r="F20" s="15"/>
      <c r="G20" s="15"/>
      <c r="H20" s="12"/>
      <c r="I20" s="19"/>
      <c r="J20" s="19"/>
      <c r="K20" s="19"/>
      <c r="L20" s="19"/>
      <c r="M20" s="23"/>
      <c r="N20" s="24"/>
      <c r="O20" s="25"/>
      <c r="P20" s="26"/>
      <c r="Q20" s="32"/>
      <c r="R20" s="32"/>
      <c r="S20" s="32"/>
    </row>
    <row r="21" spans="1:19" ht="42" customHeight="1">
      <c r="A21" s="61"/>
      <c r="B21" s="14" t="s">
        <v>51</v>
      </c>
      <c r="C21" s="12">
        <f>D21+E21+F21+G21</f>
        <v>265.85073999999997</v>
      </c>
      <c r="D21" s="15">
        <v>118.996</v>
      </c>
      <c r="E21" s="15">
        <v>109</v>
      </c>
      <c r="F21" s="15">
        <v>37.85474</v>
      </c>
      <c r="G21" s="15">
        <v>0</v>
      </c>
      <c r="H21" s="12">
        <f t="shared" si="0"/>
        <v>265.85073999999997</v>
      </c>
      <c r="I21" s="19">
        <v>118.996</v>
      </c>
      <c r="J21" s="19">
        <v>109</v>
      </c>
      <c r="K21" s="19">
        <v>37.85474</v>
      </c>
      <c r="L21" s="19">
        <v>0</v>
      </c>
      <c r="M21" s="23">
        <f>H21/C21</f>
        <v>1</v>
      </c>
      <c r="N21" s="24"/>
      <c r="O21" s="25">
        <f t="shared" si="1"/>
        <v>1</v>
      </c>
      <c r="P21" s="26">
        <f t="shared" si="2"/>
        <v>1</v>
      </c>
      <c r="Q21" s="32">
        <v>1</v>
      </c>
      <c r="R21" s="32">
        <v>0</v>
      </c>
      <c r="S21" s="32">
        <v>0</v>
      </c>
    </row>
    <row r="22" spans="1:19" ht="32.1" hidden="1" customHeight="1">
      <c r="A22" s="61"/>
      <c r="B22" s="14" t="s">
        <v>52</v>
      </c>
      <c r="C22" s="12">
        <f>D22+E22+F22+G22</f>
        <v>0</v>
      </c>
      <c r="D22" s="15"/>
      <c r="E22" s="15"/>
      <c r="F22" s="15"/>
      <c r="G22" s="15"/>
      <c r="H22" s="12"/>
      <c r="I22" s="19"/>
      <c r="J22" s="19"/>
      <c r="K22" s="19"/>
      <c r="L22" s="19"/>
      <c r="M22" s="23"/>
      <c r="N22" s="24"/>
      <c r="O22" s="25"/>
      <c r="P22" s="26"/>
      <c r="Q22" s="32"/>
      <c r="R22" s="32"/>
      <c r="S22" s="32"/>
    </row>
    <row r="23" spans="1:19" ht="38.25" customHeight="1">
      <c r="A23" s="61"/>
      <c r="B23" s="16" t="s">
        <v>53</v>
      </c>
      <c r="C23" s="12">
        <f>D23+E23+F23+G23</f>
        <v>120</v>
      </c>
      <c r="D23" s="15">
        <v>0</v>
      </c>
      <c r="E23" s="15">
        <v>100</v>
      </c>
      <c r="F23" s="15">
        <v>20</v>
      </c>
      <c r="G23" s="15">
        <v>0</v>
      </c>
      <c r="H23" s="12">
        <f t="shared" si="0"/>
        <v>120</v>
      </c>
      <c r="I23" s="19">
        <v>0</v>
      </c>
      <c r="J23" s="19">
        <v>100</v>
      </c>
      <c r="K23" s="19">
        <v>20</v>
      </c>
      <c r="L23" s="19">
        <v>0</v>
      </c>
      <c r="M23" s="23">
        <f>H23/C23</f>
        <v>1</v>
      </c>
      <c r="N23" s="24"/>
      <c r="O23" s="25">
        <f t="shared" si="1"/>
        <v>1</v>
      </c>
      <c r="P23" s="26">
        <f t="shared" si="2"/>
        <v>1</v>
      </c>
      <c r="Q23" s="32">
        <v>1</v>
      </c>
      <c r="R23" s="32">
        <v>0</v>
      </c>
      <c r="S23" s="32">
        <v>0</v>
      </c>
    </row>
    <row r="24" spans="1:19" ht="32.1" hidden="1" customHeight="1">
      <c r="A24" s="61"/>
      <c r="B24" s="16" t="s">
        <v>54</v>
      </c>
      <c r="C24" s="12"/>
      <c r="D24" s="13"/>
      <c r="E24" s="13"/>
      <c r="F24" s="13"/>
      <c r="G24" s="13"/>
      <c r="H24" s="12"/>
      <c r="I24" s="13"/>
      <c r="J24" s="13"/>
      <c r="K24" s="13"/>
      <c r="L24" s="13"/>
      <c r="M24" s="23"/>
      <c r="N24" s="24"/>
      <c r="O24" s="25"/>
      <c r="P24" s="26"/>
      <c r="Q24" s="26"/>
      <c r="R24" s="26"/>
      <c r="S24" s="26"/>
    </row>
    <row r="25" spans="1:19" ht="32.1" hidden="1" customHeight="1">
      <c r="A25" s="61"/>
      <c r="B25" s="14" t="s">
        <v>55</v>
      </c>
      <c r="C25" s="12"/>
      <c r="D25" s="13"/>
      <c r="E25" s="13"/>
      <c r="F25" s="13"/>
      <c r="G25" s="13"/>
      <c r="H25" s="12"/>
      <c r="I25" s="13"/>
      <c r="J25" s="13"/>
      <c r="K25" s="13"/>
      <c r="L25" s="13"/>
      <c r="M25" s="23"/>
      <c r="N25" s="24"/>
      <c r="O25" s="25"/>
      <c r="P25" s="26"/>
      <c r="Q25" s="26"/>
      <c r="R25" s="26"/>
      <c r="S25" s="26"/>
    </row>
    <row r="26" spans="1:19" ht="32.1" hidden="1" customHeight="1">
      <c r="A26" s="61"/>
      <c r="B26" s="17" t="s">
        <v>56</v>
      </c>
      <c r="C26" s="12"/>
      <c r="D26" s="13"/>
      <c r="E26" s="13"/>
      <c r="F26" s="13"/>
      <c r="G26" s="13"/>
      <c r="H26" s="12"/>
      <c r="I26" s="13"/>
      <c r="J26" s="13"/>
      <c r="K26" s="13"/>
      <c r="L26" s="13"/>
      <c r="M26" s="23"/>
      <c r="N26" s="24"/>
      <c r="O26" s="25"/>
      <c r="P26" s="26"/>
      <c r="Q26" s="26"/>
      <c r="R26" s="26"/>
      <c r="S26" s="26"/>
    </row>
    <row r="27" spans="1:19" ht="32.1" hidden="1" customHeight="1">
      <c r="A27" s="61"/>
      <c r="B27" s="17" t="s">
        <v>57</v>
      </c>
      <c r="C27" s="12"/>
      <c r="D27" s="13"/>
      <c r="E27" s="13"/>
      <c r="F27" s="13"/>
      <c r="G27" s="13"/>
      <c r="H27" s="12"/>
      <c r="I27" s="13"/>
      <c r="J27" s="13"/>
      <c r="K27" s="13"/>
      <c r="L27" s="13"/>
      <c r="M27" s="23"/>
      <c r="N27" s="24"/>
      <c r="O27" s="25"/>
      <c r="P27" s="26"/>
      <c r="Q27" s="26"/>
      <c r="R27" s="26"/>
      <c r="S27" s="26"/>
    </row>
    <row r="28" spans="1:19" ht="32.1" hidden="1" customHeight="1">
      <c r="A28" s="61"/>
      <c r="B28" s="17" t="s">
        <v>58</v>
      </c>
      <c r="C28" s="12"/>
      <c r="D28" s="13"/>
      <c r="E28" s="13"/>
      <c r="F28" s="13"/>
      <c r="G28" s="13"/>
      <c r="H28" s="12"/>
      <c r="I28" s="13"/>
      <c r="J28" s="13"/>
      <c r="K28" s="13"/>
      <c r="L28" s="13"/>
      <c r="M28" s="23"/>
      <c r="N28" s="24"/>
      <c r="O28" s="25"/>
      <c r="P28" s="26"/>
      <c r="Q28" s="26"/>
      <c r="R28" s="26"/>
      <c r="S28" s="26"/>
    </row>
    <row r="29" spans="1:19" ht="32.1" hidden="1" customHeight="1">
      <c r="A29" s="61"/>
      <c r="B29" s="14" t="s">
        <v>59</v>
      </c>
      <c r="C29" s="12"/>
      <c r="D29" s="13"/>
      <c r="E29" s="13"/>
      <c r="F29" s="13"/>
      <c r="G29" s="13"/>
      <c r="H29" s="12"/>
      <c r="I29" s="13"/>
      <c r="J29" s="13"/>
      <c r="K29" s="13"/>
      <c r="L29" s="13"/>
      <c r="M29" s="23"/>
      <c r="N29" s="24"/>
      <c r="O29" s="25"/>
      <c r="P29" s="26"/>
      <c r="Q29" s="26"/>
      <c r="R29" s="26"/>
      <c r="S29" s="26"/>
    </row>
    <row r="30" spans="1:19" ht="32.1" hidden="1" customHeight="1">
      <c r="A30" s="61"/>
      <c r="B30" s="14" t="s">
        <v>60</v>
      </c>
      <c r="C30" s="12"/>
      <c r="D30" s="13"/>
      <c r="E30" s="13"/>
      <c r="F30" s="13"/>
      <c r="G30" s="13"/>
      <c r="H30" s="12"/>
      <c r="I30" s="13"/>
      <c r="J30" s="13"/>
      <c r="K30" s="13"/>
      <c r="L30" s="13"/>
      <c r="M30" s="23"/>
      <c r="N30" s="24"/>
      <c r="O30" s="25"/>
      <c r="P30" s="26"/>
      <c r="Q30" s="26"/>
      <c r="R30" s="26"/>
      <c r="S30" s="26"/>
    </row>
    <row r="31" spans="1:19" ht="32.1" hidden="1" customHeight="1">
      <c r="A31" s="61"/>
      <c r="B31" s="17" t="s">
        <v>61</v>
      </c>
      <c r="C31" s="12"/>
      <c r="D31" s="13"/>
      <c r="E31" s="13"/>
      <c r="F31" s="13"/>
      <c r="G31" s="13"/>
      <c r="H31" s="12"/>
      <c r="I31" s="13"/>
      <c r="J31" s="13"/>
      <c r="K31" s="13"/>
      <c r="L31" s="13"/>
      <c r="M31" s="23"/>
      <c r="N31" s="24"/>
      <c r="O31" s="25"/>
      <c r="P31" s="26"/>
      <c r="Q31" s="26"/>
      <c r="R31" s="26"/>
      <c r="S31" s="26"/>
    </row>
    <row r="32" spans="1:19" ht="32.1" hidden="1" customHeight="1">
      <c r="A32" s="61"/>
      <c r="B32" s="17" t="s">
        <v>62</v>
      </c>
      <c r="C32" s="12"/>
      <c r="D32" s="13"/>
      <c r="E32" s="13"/>
      <c r="F32" s="13"/>
      <c r="G32" s="13"/>
      <c r="H32" s="12"/>
      <c r="I32" s="13"/>
      <c r="J32" s="13"/>
      <c r="K32" s="13"/>
      <c r="L32" s="13"/>
      <c r="M32" s="23"/>
      <c r="N32" s="24"/>
      <c r="O32" s="25"/>
      <c r="P32" s="26"/>
      <c r="Q32" s="26"/>
      <c r="R32" s="26"/>
      <c r="S32" s="26"/>
    </row>
    <row r="33" spans="1:20" ht="32.1" hidden="1" customHeight="1">
      <c r="A33" s="61"/>
      <c r="B33" s="14" t="s">
        <v>63</v>
      </c>
      <c r="C33" s="12"/>
      <c r="D33" s="13"/>
      <c r="E33" s="13"/>
      <c r="F33" s="13"/>
      <c r="G33" s="13"/>
      <c r="H33" s="12"/>
      <c r="I33" s="13"/>
      <c r="J33" s="13"/>
      <c r="K33" s="13"/>
      <c r="L33" s="13"/>
      <c r="M33" s="23"/>
      <c r="N33" s="24"/>
      <c r="O33" s="25"/>
      <c r="P33" s="26"/>
      <c r="Q33" s="26"/>
      <c r="R33" s="26"/>
      <c r="S33" s="26"/>
    </row>
    <row r="34" spans="1:20" ht="32.1" customHeight="1">
      <c r="A34" s="62" t="s">
        <v>64</v>
      </c>
      <c r="B34" s="14" t="s">
        <v>65</v>
      </c>
      <c r="C34" s="12"/>
      <c r="D34" s="13"/>
      <c r="E34" s="13"/>
      <c r="F34" s="13"/>
      <c r="G34" s="13"/>
      <c r="H34" s="12"/>
      <c r="I34" s="13"/>
      <c r="J34" s="13"/>
      <c r="K34" s="13"/>
      <c r="L34" s="13"/>
      <c r="M34" s="23"/>
      <c r="N34" s="24"/>
      <c r="O34" s="25"/>
      <c r="P34" s="26"/>
      <c r="Q34" s="26"/>
      <c r="R34" s="26"/>
      <c r="S34" s="26"/>
    </row>
    <row r="35" spans="1:20" ht="36" customHeight="1">
      <c r="A35" s="62"/>
      <c r="B35" s="14" t="s">
        <v>66</v>
      </c>
      <c r="C35" s="12">
        <f>SUM(D35:G35)</f>
        <v>30754.491467</v>
      </c>
      <c r="D35" s="15">
        <v>5000</v>
      </c>
      <c r="E35" s="15">
        <f>360.05+2034.81</f>
        <v>2394.86</v>
      </c>
      <c r="F35" s="15">
        <f>720.75+347.602974+1291.278493+21000</f>
        <v>23359.631466999999</v>
      </c>
      <c r="G35" s="15"/>
      <c r="H35" s="12">
        <f>SUM(I35:L35)</f>
        <v>30754.491467</v>
      </c>
      <c r="I35" s="15">
        <v>5000</v>
      </c>
      <c r="J35" s="27">
        <v>2394.86</v>
      </c>
      <c r="K35" s="15">
        <f>720.75+347.602974+1291.278493+15000+6000</f>
        <v>23359.631466999999</v>
      </c>
      <c r="L35" s="15"/>
      <c r="M35" s="23">
        <f>H35/C35</f>
        <v>1</v>
      </c>
      <c r="N35" s="24"/>
      <c r="O35" s="25">
        <f t="shared" si="1"/>
        <v>2</v>
      </c>
      <c r="P35" s="48">
        <f t="shared" si="2"/>
        <v>2</v>
      </c>
      <c r="Q35" s="49">
        <v>2</v>
      </c>
      <c r="R35" s="32">
        <v>0</v>
      </c>
      <c r="S35" s="33">
        <v>0</v>
      </c>
    </row>
    <row r="36" spans="1:20" ht="39" customHeight="1">
      <c r="A36" s="62"/>
      <c r="B36" s="14" t="s">
        <v>67</v>
      </c>
      <c r="C36" s="12">
        <f>SUM(D36:G36)</f>
        <v>350</v>
      </c>
      <c r="D36" s="15"/>
      <c r="E36" s="15">
        <v>50</v>
      </c>
      <c r="F36" s="15">
        <v>300</v>
      </c>
      <c r="G36" s="15"/>
      <c r="H36" s="12">
        <f>SUM(I36:L36)</f>
        <v>350</v>
      </c>
      <c r="I36" s="15"/>
      <c r="J36" s="15">
        <v>50</v>
      </c>
      <c r="K36" s="15">
        <v>300</v>
      </c>
      <c r="L36" s="15"/>
      <c r="M36" s="23">
        <f>H36/C36</f>
        <v>1</v>
      </c>
      <c r="N36" s="24"/>
      <c r="O36" s="25">
        <f t="shared" si="1"/>
        <v>1</v>
      </c>
      <c r="P36" s="48">
        <f t="shared" si="2"/>
        <v>1</v>
      </c>
      <c r="Q36" s="49">
        <v>1</v>
      </c>
      <c r="R36" s="32">
        <v>0</v>
      </c>
      <c r="S36" s="33">
        <v>0</v>
      </c>
    </row>
    <row r="37" spans="1:20" ht="32.1" hidden="1" customHeight="1">
      <c r="A37" s="62"/>
      <c r="B37" s="14" t="s">
        <v>68</v>
      </c>
      <c r="C37" s="12"/>
      <c r="D37" s="15"/>
      <c r="E37" s="15"/>
      <c r="F37" s="15"/>
      <c r="G37" s="15"/>
      <c r="H37" s="12"/>
      <c r="I37" s="15"/>
      <c r="J37" s="15"/>
      <c r="K37" s="15"/>
      <c r="L37" s="15"/>
      <c r="M37" s="23"/>
      <c r="N37" s="24"/>
      <c r="O37" s="25"/>
      <c r="P37" s="26"/>
      <c r="Q37" s="32"/>
      <c r="R37" s="32"/>
      <c r="S37" s="33"/>
    </row>
    <row r="38" spans="1:20" ht="32.1" hidden="1" customHeight="1">
      <c r="A38" s="62"/>
      <c r="B38" s="14" t="s">
        <v>69</v>
      </c>
      <c r="C38" s="12"/>
      <c r="D38" s="15"/>
      <c r="E38" s="15"/>
      <c r="F38" s="15"/>
      <c r="G38" s="15"/>
      <c r="H38" s="12"/>
      <c r="I38" s="15"/>
      <c r="J38" s="15"/>
      <c r="K38" s="15"/>
      <c r="L38" s="15"/>
      <c r="M38" s="23"/>
      <c r="N38" s="24"/>
      <c r="O38" s="25"/>
      <c r="P38" s="26"/>
      <c r="Q38" s="32"/>
      <c r="R38" s="32"/>
      <c r="S38" s="33"/>
    </row>
    <row r="39" spans="1:20" ht="32.1" hidden="1" customHeight="1">
      <c r="A39" s="62"/>
      <c r="B39" s="14" t="s">
        <v>70</v>
      </c>
      <c r="C39" s="12"/>
      <c r="D39" s="15"/>
      <c r="E39" s="15"/>
      <c r="F39" s="15"/>
      <c r="G39" s="15"/>
      <c r="H39" s="12"/>
      <c r="I39" s="15"/>
      <c r="J39" s="15"/>
      <c r="K39" s="15"/>
      <c r="L39" s="15"/>
      <c r="M39" s="23"/>
      <c r="N39" s="24"/>
      <c r="O39" s="25"/>
      <c r="P39" s="26"/>
      <c r="Q39" s="32"/>
      <c r="R39" s="32"/>
      <c r="S39" s="33"/>
    </row>
    <row r="40" spans="1:20" ht="32.1" hidden="1" customHeight="1">
      <c r="A40" s="62"/>
      <c r="B40" s="14" t="s">
        <v>71</v>
      </c>
      <c r="C40" s="12"/>
      <c r="D40" s="15"/>
      <c r="E40" s="15"/>
      <c r="F40" s="15"/>
      <c r="G40" s="15"/>
      <c r="H40" s="12"/>
      <c r="I40" s="15"/>
      <c r="J40" s="15"/>
      <c r="K40" s="15"/>
      <c r="L40" s="15"/>
      <c r="M40" s="23"/>
      <c r="N40" s="24"/>
      <c r="O40" s="25"/>
      <c r="P40" s="26"/>
      <c r="Q40" s="32"/>
      <c r="R40" s="32"/>
      <c r="S40" s="33"/>
    </row>
    <row r="41" spans="1:20" ht="32.1" hidden="1" customHeight="1">
      <c r="A41" s="62"/>
      <c r="B41" s="14" t="s">
        <v>72</v>
      </c>
      <c r="C41" s="12"/>
      <c r="D41" s="15"/>
      <c r="E41" s="15"/>
      <c r="F41" s="15"/>
      <c r="G41" s="15"/>
      <c r="H41" s="12"/>
      <c r="I41" s="15"/>
      <c r="J41" s="15"/>
      <c r="K41" s="15"/>
      <c r="L41" s="15"/>
      <c r="M41" s="23"/>
      <c r="N41" s="24"/>
      <c r="O41" s="25"/>
      <c r="P41" s="26"/>
      <c r="Q41" s="32"/>
      <c r="R41" s="32"/>
      <c r="S41" s="33"/>
    </row>
    <row r="42" spans="1:20" ht="35.25" customHeight="1">
      <c r="A42" s="62"/>
      <c r="B42" s="14" t="s">
        <v>73</v>
      </c>
      <c r="C42" s="12">
        <f>SUM(D42:G42)</f>
        <v>250.83107999999999</v>
      </c>
      <c r="D42" s="15">
        <v>132.65405699999999</v>
      </c>
      <c r="E42" s="15">
        <f>9.3+16+35.7</f>
        <v>61</v>
      </c>
      <c r="F42" s="15">
        <v>57.177022999999998</v>
      </c>
      <c r="G42" s="15"/>
      <c r="H42" s="12">
        <f>SUM(I42:L42)</f>
        <v>250.83107999999999</v>
      </c>
      <c r="I42" s="15">
        <v>132.65405699999999</v>
      </c>
      <c r="J42" s="15">
        <f>9.3+16+35.7</f>
        <v>61</v>
      </c>
      <c r="K42" s="15">
        <v>57.177022999999998</v>
      </c>
      <c r="L42" s="15"/>
      <c r="M42" s="23">
        <f>H42/C42</f>
        <v>1</v>
      </c>
      <c r="N42" s="24"/>
      <c r="O42" s="25">
        <f t="shared" ref="O42:O63" si="3">P42+S42</f>
        <v>3</v>
      </c>
      <c r="P42" s="26">
        <f t="shared" ref="P42:P63" si="4">Q42+R42</f>
        <v>3</v>
      </c>
      <c r="Q42" s="32">
        <v>3</v>
      </c>
      <c r="R42" s="32">
        <v>0</v>
      </c>
      <c r="S42" s="33">
        <v>0</v>
      </c>
      <c r="T42" s="5" t="s">
        <v>74</v>
      </c>
    </row>
    <row r="43" spans="1:20" ht="32.1" hidden="1" customHeight="1">
      <c r="A43" s="62"/>
      <c r="B43" s="14" t="s">
        <v>75</v>
      </c>
      <c r="C43" s="12"/>
      <c r="D43" s="13"/>
      <c r="E43" s="13"/>
      <c r="F43" s="13"/>
      <c r="G43" s="13"/>
      <c r="H43" s="12"/>
      <c r="I43" s="13"/>
      <c r="J43" s="13"/>
      <c r="K43" s="13"/>
      <c r="L43" s="13"/>
      <c r="M43" s="23"/>
      <c r="N43" s="24"/>
      <c r="O43" s="25"/>
      <c r="P43" s="26"/>
      <c r="Q43" s="26"/>
      <c r="R43" s="26"/>
      <c r="S43" s="26"/>
    </row>
    <row r="44" spans="1:20" ht="32.1" customHeight="1">
      <c r="A44" s="61" t="s">
        <v>76</v>
      </c>
      <c r="B44" s="18" t="s">
        <v>77</v>
      </c>
      <c r="C44" s="12">
        <v>100</v>
      </c>
      <c r="D44" s="15"/>
      <c r="E44" s="15">
        <v>100</v>
      </c>
      <c r="F44" s="15"/>
      <c r="G44" s="15"/>
      <c r="H44" s="12">
        <v>100</v>
      </c>
      <c r="I44" s="15"/>
      <c r="J44" s="15">
        <v>100</v>
      </c>
      <c r="K44" s="28"/>
      <c r="L44" s="15"/>
      <c r="M44" s="23">
        <f>H44/C44</f>
        <v>1</v>
      </c>
      <c r="N44" s="24"/>
      <c r="O44" s="25">
        <f t="shared" si="3"/>
        <v>1</v>
      </c>
      <c r="P44" s="26">
        <f t="shared" si="4"/>
        <v>1</v>
      </c>
      <c r="Q44" s="33">
        <v>1</v>
      </c>
      <c r="R44" s="33">
        <v>0</v>
      </c>
      <c r="S44" s="33">
        <v>0</v>
      </c>
    </row>
    <row r="45" spans="1:20" ht="32.1" hidden="1" customHeight="1">
      <c r="A45" s="61"/>
      <c r="B45" s="18" t="s">
        <v>78</v>
      </c>
      <c r="C45" s="12"/>
      <c r="D45" s="15"/>
      <c r="E45" s="15"/>
      <c r="F45" s="15"/>
      <c r="G45" s="15"/>
      <c r="H45" s="12"/>
      <c r="I45" s="15"/>
      <c r="J45" s="15"/>
      <c r="K45" s="15"/>
      <c r="L45" s="15"/>
      <c r="M45" s="29"/>
      <c r="N45" s="24"/>
      <c r="O45" s="25"/>
      <c r="P45" s="26"/>
      <c r="Q45" s="33"/>
      <c r="R45" s="33"/>
      <c r="S45" s="33"/>
    </row>
    <row r="46" spans="1:20" ht="32.1" hidden="1" customHeight="1">
      <c r="A46" s="61"/>
      <c r="B46" s="18" t="s">
        <v>79</v>
      </c>
      <c r="C46" s="12"/>
      <c r="D46" s="15"/>
      <c r="E46" s="15"/>
      <c r="F46" s="15"/>
      <c r="G46" s="15"/>
      <c r="H46" s="12"/>
      <c r="I46" s="15"/>
      <c r="J46" s="15"/>
      <c r="K46" s="15"/>
      <c r="L46" s="15"/>
      <c r="M46" s="29"/>
      <c r="N46" s="24"/>
      <c r="O46" s="25"/>
      <c r="P46" s="26"/>
      <c r="Q46" s="33"/>
      <c r="R46" s="33"/>
      <c r="S46" s="33"/>
    </row>
    <row r="47" spans="1:20" ht="32.1" hidden="1" customHeight="1">
      <c r="A47" s="61"/>
      <c r="B47" s="18" t="s">
        <v>80</v>
      </c>
      <c r="C47" s="12"/>
      <c r="D47" s="15"/>
      <c r="E47" s="15"/>
      <c r="F47" s="15"/>
      <c r="G47" s="15"/>
      <c r="H47" s="12"/>
      <c r="I47" s="15"/>
      <c r="J47" s="15"/>
      <c r="K47" s="15"/>
      <c r="L47" s="15"/>
      <c r="M47" s="29"/>
      <c r="N47" s="24"/>
      <c r="O47" s="25"/>
      <c r="P47" s="26"/>
      <c r="Q47" s="33"/>
      <c r="R47" s="33"/>
      <c r="S47" s="33"/>
    </row>
    <row r="48" spans="1:20" ht="32.1" customHeight="1">
      <c r="A48" s="61"/>
      <c r="B48" s="18" t="s">
        <v>81</v>
      </c>
      <c r="C48" s="12">
        <v>50</v>
      </c>
      <c r="D48" s="15"/>
      <c r="E48" s="15">
        <v>50</v>
      </c>
      <c r="F48" s="15"/>
      <c r="G48" s="15"/>
      <c r="H48" s="12">
        <v>50</v>
      </c>
      <c r="I48" s="15"/>
      <c r="J48" s="15">
        <v>50</v>
      </c>
      <c r="K48" s="15"/>
      <c r="L48" s="15"/>
      <c r="M48" s="29">
        <v>1</v>
      </c>
      <c r="N48" s="24"/>
      <c r="O48" s="25">
        <f t="shared" si="3"/>
        <v>1</v>
      </c>
      <c r="P48" s="26">
        <f t="shared" si="4"/>
        <v>1</v>
      </c>
      <c r="Q48" s="33">
        <v>1</v>
      </c>
      <c r="R48" s="33">
        <v>0</v>
      </c>
      <c r="S48" s="33">
        <v>0</v>
      </c>
      <c r="T48" s="5" t="s">
        <v>82</v>
      </c>
    </row>
    <row r="49" spans="1:20" ht="32.1" hidden="1" customHeight="1">
      <c r="A49" s="61"/>
      <c r="B49" s="18" t="s">
        <v>83</v>
      </c>
      <c r="C49" s="12"/>
      <c r="D49" s="13"/>
      <c r="E49" s="13"/>
      <c r="F49" s="13"/>
      <c r="G49" s="13"/>
      <c r="H49" s="12"/>
      <c r="I49" s="13"/>
      <c r="J49" s="13"/>
      <c r="K49" s="13"/>
      <c r="L49" s="13"/>
      <c r="M49" s="23"/>
      <c r="N49" s="24"/>
      <c r="O49" s="25"/>
      <c r="P49" s="26"/>
      <c r="Q49" s="26"/>
      <c r="R49" s="26"/>
      <c r="S49" s="26"/>
    </row>
    <row r="50" spans="1:20" ht="32.1" hidden="1" customHeight="1">
      <c r="A50" s="61"/>
      <c r="B50" s="18" t="s">
        <v>84</v>
      </c>
      <c r="C50" s="12"/>
      <c r="D50" s="13"/>
      <c r="E50" s="13"/>
      <c r="F50" s="13"/>
      <c r="G50" s="13"/>
      <c r="H50" s="12"/>
      <c r="I50" s="13"/>
      <c r="J50" s="13"/>
      <c r="K50" s="13"/>
      <c r="L50" s="13"/>
      <c r="M50" s="23"/>
      <c r="N50" s="24"/>
      <c r="O50" s="25"/>
      <c r="P50" s="26"/>
      <c r="Q50" s="26"/>
      <c r="R50" s="26"/>
      <c r="S50" s="26"/>
    </row>
    <row r="51" spans="1:20" ht="32.1" hidden="1" customHeight="1">
      <c r="A51" s="61"/>
      <c r="B51" s="18" t="s">
        <v>85</v>
      </c>
      <c r="C51" s="12"/>
      <c r="D51" s="13"/>
      <c r="E51" s="13"/>
      <c r="F51" s="13"/>
      <c r="G51" s="13"/>
      <c r="H51" s="12"/>
      <c r="I51" s="13"/>
      <c r="J51" s="13"/>
      <c r="K51" s="13"/>
      <c r="L51" s="13"/>
      <c r="M51" s="23"/>
      <c r="N51" s="24"/>
      <c r="O51" s="25"/>
      <c r="P51" s="26"/>
      <c r="Q51" s="26"/>
      <c r="R51" s="26"/>
      <c r="S51" s="26"/>
    </row>
    <row r="52" spans="1:20" ht="32.1" hidden="1" customHeight="1">
      <c r="A52" s="61"/>
      <c r="B52" s="18" t="s">
        <v>86</v>
      </c>
      <c r="C52" s="12"/>
      <c r="D52" s="13"/>
      <c r="E52" s="13"/>
      <c r="F52" s="13"/>
      <c r="G52" s="13"/>
      <c r="H52" s="12"/>
      <c r="I52" s="13"/>
      <c r="J52" s="13"/>
      <c r="K52" s="13"/>
      <c r="L52" s="13"/>
      <c r="M52" s="23"/>
      <c r="N52" s="24"/>
      <c r="O52" s="25"/>
      <c r="P52" s="26"/>
      <c r="Q52" s="26"/>
      <c r="R52" s="26"/>
      <c r="S52" s="26"/>
    </row>
    <row r="53" spans="1:20" ht="32.1" hidden="1" customHeight="1">
      <c r="A53" s="61"/>
      <c r="B53" s="18" t="s">
        <v>87</v>
      </c>
      <c r="C53" s="12"/>
      <c r="D53" s="13"/>
      <c r="E53" s="13"/>
      <c r="F53" s="13"/>
      <c r="G53" s="13"/>
      <c r="H53" s="12"/>
      <c r="I53" s="13"/>
      <c r="J53" s="13"/>
      <c r="K53" s="13"/>
      <c r="L53" s="13"/>
      <c r="M53" s="23"/>
      <c r="N53" s="24"/>
      <c r="O53" s="25"/>
      <c r="P53" s="26"/>
      <c r="Q53" s="26"/>
      <c r="R53" s="26"/>
      <c r="S53" s="26"/>
    </row>
    <row r="54" spans="1:20" ht="32.1" hidden="1" customHeight="1">
      <c r="A54" s="61"/>
      <c r="B54" s="18" t="s">
        <v>88</v>
      </c>
      <c r="C54" s="12"/>
      <c r="D54" s="13"/>
      <c r="E54" s="13"/>
      <c r="F54" s="13"/>
      <c r="G54" s="13"/>
      <c r="H54" s="12"/>
      <c r="I54" s="13"/>
      <c r="J54" s="13"/>
      <c r="K54" s="13"/>
      <c r="L54" s="13"/>
      <c r="M54" s="23"/>
      <c r="N54" s="24"/>
      <c r="O54" s="25"/>
      <c r="P54" s="26"/>
      <c r="Q54" s="26"/>
      <c r="R54" s="26"/>
      <c r="S54" s="26"/>
    </row>
    <row r="55" spans="1:20" ht="32.1" hidden="1" customHeight="1">
      <c r="A55" s="61"/>
      <c r="B55" s="18" t="s">
        <v>89</v>
      </c>
      <c r="C55" s="12"/>
      <c r="D55" s="13"/>
      <c r="E55" s="13"/>
      <c r="F55" s="13"/>
      <c r="G55" s="13"/>
      <c r="H55" s="12"/>
      <c r="I55" s="13"/>
      <c r="J55" s="13"/>
      <c r="K55" s="13"/>
      <c r="L55" s="13"/>
      <c r="M55" s="23"/>
      <c r="N55" s="24"/>
      <c r="O55" s="25"/>
      <c r="P55" s="26"/>
      <c r="Q55" s="26"/>
      <c r="R55" s="26"/>
      <c r="S55" s="26"/>
    </row>
    <row r="56" spans="1:20" ht="32.1" hidden="1" customHeight="1">
      <c r="A56" s="61"/>
      <c r="B56" s="18" t="s">
        <v>90</v>
      </c>
      <c r="C56" s="12"/>
      <c r="D56" s="13"/>
      <c r="E56" s="13"/>
      <c r="F56" s="13"/>
      <c r="G56" s="13"/>
      <c r="H56" s="12"/>
      <c r="I56" s="13"/>
      <c r="J56" s="13"/>
      <c r="K56" s="13"/>
      <c r="L56" s="13"/>
      <c r="M56" s="23"/>
      <c r="N56" s="24"/>
      <c r="O56" s="25"/>
      <c r="P56" s="26"/>
      <c r="Q56" s="26"/>
      <c r="R56" s="26"/>
      <c r="S56" s="26"/>
    </row>
    <row r="57" spans="1:20" ht="32.1" hidden="1" customHeight="1">
      <c r="A57" s="61"/>
      <c r="B57" s="18" t="s">
        <v>91</v>
      </c>
      <c r="C57" s="12"/>
      <c r="D57" s="13"/>
      <c r="E57" s="19"/>
      <c r="F57" s="19"/>
      <c r="G57" s="13"/>
      <c r="H57" s="12"/>
      <c r="I57" s="19"/>
      <c r="J57" s="19"/>
      <c r="K57" s="19"/>
      <c r="L57" s="19"/>
      <c r="M57" s="23"/>
      <c r="N57" s="24"/>
      <c r="O57" s="25"/>
      <c r="P57" s="26"/>
      <c r="Q57" s="26"/>
      <c r="R57" s="26"/>
      <c r="S57" s="26"/>
    </row>
    <row r="58" spans="1:20" ht="32.1" customHeight="1">
      <c r="A58" s="13" t="s">
        <v>92</v>
      </c>
      <c r="B58" s="18" t="s">
        <v>93</v>
      </c>
      <c r="C58" s="36">
        <f>SUM(D58:G58)</f>
        <v>638.21</v>
      </c>
      <c r="D58" s="52"/>
      <c r="E58" s="64">
        <v>303.01</v>
      </c>
      <c r="F58" s="64">
        <v>335.2</v>
      </c>
      <c r="G58" s="64"/>
      <c r="H58" s="36">
        <f>SUM(I58:L58)</f>
        <v>638.20923599999992</v>
      </c>
      <c r="I58" s="65"/>
      <c r="J58" s="64">
        <v>303.01</v>
      </c>
      <c r="K58" s="64">
        <v>335.19923599999998</v>
      </c>
      <c r="L58" s="51"/>
      <c r="M58" s="29">
        <f>H58/C58</f>
        <v>0.99999880290186594</v>
      </c>
      <c r="N58" s="30"/>
      <c r="O58" s="25">
        <f t="shared" si="3"/>
        <v>1</v>
      </c>
      <c r="P58" s="26">
        <f t="shared" si="4"/>
        <v>1</v>
      </c>
      <c r="Q58" s="34">
        <v>1</v>
      </c>
      <c r="R58" s="26">
        <v>0</v>
      </c>
      <c r="S58" s="26">
        <v>0</v>
      </c>
    </row>
    <row r="59" spans="1:20" ht="32.1" customHeight="1">
      <c r="A59" s="15" t="s">
        <v>94</v>
      </c>
      <c r="B59" s="18" t="s">
        <v>95</v>
      </c>
      <c r="C59" s="12">
        <f>SUM(D59:G59)</f>
        <v>300</v>
      </c>
      <c r="D59" s="15"/>
      <c r="E59" s="19">
        <v>300</v>
      </c>
      <c r="F59" s="15"/>
      <c r="G59" s="15"/>
      <c r="H59" s="12">
        <f>SUM(I59:L59)</f>
        <v>300</v>
      </c>
      <c r="I59" s="15"/>
      <c r="J59" s="15">
        <v>300</v>
      </c>
      <c r="K59" s="15"/>
      <c r="L59" s="15"/>
      <c r="M59" s="29">
        <v>1</v>
      </c>
      <c r="N59" s="24"/>
      <c r="O59" s="25">
        <f t="shared" si="3"/>
        <v>1</v>
      </c>
      <c r="P59" s="26">
        <f t="shared" si="4"/>
        <v>1</v>
      </c>
      <c r="Q59" s="33">
        <v>1</v>
      </c>
      <c r="R59" s="33">
        <v>0</v>
      </c>
      <c r="S59" s="33">
        <v>0</v>
      </c>
      <c r="T59" s="5" t="s">
        <v>96</v>
      </c>
    </row>
    <row r="60" spans="1:20" s="42" customFormat="1" ht="39.950000000000003" customHeight="1">
      <c r="A60" s="63" t="s">
        <v>97</v>
      </c>
      <c r="B60" s="35" t="s">
        <v>98</v>
      </c>
      <c r="C60" s="36">
        <f>D60+E60+F60+G60</f>
        <v>644.07000000000005</v>
      </c>
      <c r="D60" s="37"/>
      <c r="E60" s="37">
        <f>300</f>
        <v>300</v>
      </c>
      <c r="F60" s="37">
        <v>344.07</v>
      </c>
      <c r="G60" s="37"/>
      <c r="H60" s="36">
        <f>I60+J60+K60+L60</f>
        <v>586.79999999999995</v>
      </c>
      <c r="I60" s="37"/>
      <c r="J60" s="37">
        <f>300</f>
        <v>300</v>
      </c>
      <c r="K60" s="37">
        <v>286.8</v>
      </c>
      <c r="L60" s="37"/>
      <c r="M60" s="38">
        <f>H60/C60</f>
        <v>0.91108109366994305</v>
      </c>
      <c r="N60" s="31" t="s">
        <v>99</v>
      </c>
      <c r="O60" s="39">
        <f t="shared" si="3"/>
        <v>4</v>
      </c>
      <c r="P60" s="40">
        <f t="shared" si="4"/>
        <v>4</v>
      </c>
      <c r="Q60" s="41">
        <v>4</v>
      </c>
      <c r="R60" s="40">
        <v>0</v>
      </c>
      <c r="S60" s="40">
        <v>0</v>
      </c>
    </row>
    <row r="61" spans="1:20" s="42" customFormat="1" ht="32.1" customHeight="1">
      <c r="A61" s="63"/>
      <c r="B61" s="35" t="s">
        <v>100</v>
      </c>
      <c r="C61" s="36">
        <f>D61+E61+F61+G61</f>
        <v>624.02909999999997</v>
      </c>
      <c r="D61" s="37"/>
      <c r="E61" s="37">
        <f>160</f>
        <v>160</v>
      </c>
      <c r="F61" s="37">
        <v>464.02910000000003</v>
      </c>
      <c r="G61" s="37"/>
      <c r="H61" s="36">
        <f>I61+J61+K61+L61</f>
        <v>624.029</v>
      </c>
      <c r="I61" s="37"/>
      <c r="J61" s="37">
        <f>160</f>
        <v>160</v>
      </c>
      <c r="K61" s="37">
        <v>464.029</v>
      </c>
      <c r="L61" s="37"/>
      <c r="M61" s="38">
        <f>H61/C61</f>
        <v>0.99999983975106288</v>
      </c>
      <c r="N61" s="31"/>
      <c r="O61" s="39">
        <f t="shared" si="3"/>
        <v>1</v>
      </c>
      <c r="P61" s="40">
        <f t="shared" si="4"/>
        <v>1</v>
      </c>
      <c r="Q61" s="41">
        <v>1</v>
      </c>
      <c r="R61" s="40">
        <v>0</v>
      </c>
      <c r="S61" s="40">
        <v>0</v>
      </c>
    </row>
    <row r="62" spans="1:20" ht="32.1" customHeight="1">
      <c r="A62" s="15" t="s">
        <v>101</v>
      </c>
      <c r="B62" s="14" t="s">
        <v>102</v>
      </c>
      <c r="C62" s="12"/>
      <c r="D62" s="13"/>
      <c r="E62" s="13"/>
      <c r="F62" s="15"/>
      <c r="G62" s="13"/>
      <c r="H62" s="12"/>
      <c r="I62" s="13"/>
      <c r="J62" s="13"/>
      <c r="K62" s="15"/>
      <c r="L62" s="15"/>
      <c r="M62" s="23"/>
      <c r="N62" s="24"/>
      <c r="O62" s="25"/>
      <c r="P62" s="26"/>
      <c r="Q62" s="26"/>
      <c r="R62" s="26"/>
      <c r="S62" s="26"/>
    </row>
    <row r="63" spans="1:20" ht="32.1" customHeight="1">
      <c r="A63" s="62" t="s">
        <v>103</v>
      </c>
      <c r="B63" s="14" t="s">
        <v>104</v>
      </c>
      <c r="C63" s="12">
        <f>D63+E63+F63+G63</f>
        <v>114.13</v>
      </c>
      <c r="D63" s="13"/>
      <c r="E63" s="13">
        <v>114.13</v>
      </c>
      <c r="F63" s="15"/>
      <c r="G63" s="13"/>
      <c r="H63" s="12">
        <f>I63+J63+K63+L63</f>
        <v>114.13</v>
      </c>
      <c r="I63" s="13"/>
      <c r="J63" s="13">
        <v>114.13</v>
      </c>
      <c r="K63" s="15"/>
      <c r="L63" s="15"/>
      <c r="M63" s="23">
        <f>H63/C63</f>
        <v>1</v>
      </c>
      <c r="N63" s="24"/>
      <c r="O63" s="25">
        <f t="shared" si="3"/>
        <v>1</v>
      </c>
      <c r="P63" s="26">
        <f t="shared" si="4"/>
        <v>1</v>
      </c>
      <c r="Q63" s="26">
        <v>1</v>
      </c>
      <c r="R63" s="26">
        <v>0</v>
      </c>
      <c r="S63" s="26">
        <v>0</v>
      </c>
      <c r="T63" s="5" t="s">
        <v>105</v>
      </c>
    </row>
    <row r="64" spans="1:20" ht="32.1" customHeight="1">
      <c r="A64" s="62"/>
      <c r="B64" s="20" t="s">
        <v>106</v>
      </c>
      <c r="C64" s="12"/>
      <c r="D64" s="13"/>
      <c r="E64" s="13"/>
      <c r="F64" s="13"/>
      <c r="G64" s="13"/>
      <c r="H64" s="12"/>
      <c r="I64" s="13"/>
      <c r="J64" s="13"/>
      <c r="K64" s="13"/>
      <c r="L64" s="13"/>
      <c r="M64" s="23"/>
      <c r="N64" s="24"/>
      <c r="O64" s="25"/>
      <c r="P64" s="26"/>
      <c r="Q64" s="26"/>
      <c r="R64" s="26"/>
      <c r="S64" s="26"/>
    </row>
    <row r="65" spans="1:19" s="42" customFormat="1" ht="38.1" customHeight="1">
      <c r="A65" s="43"/>
      <c r="B65" s="43" t="s">
        <v>107</v>
      </c>
      <c r="C65" s="50">
        <f t="shared" ref="C65:E65" si="5">SUM(C19:C63)</f>
        <v>36044.402387000002</v>
      </c>
      <c r="D65" s="44">
        <f t="shared" si="5"/>
        <v>5985.0900569999994</v>
      </c>
      <c r="E65" s="44">
        <f t="shared" si="5"/>
        <v>5137</v>
      </c>
      <c r="F65" s="44">
        <f t="shared" ref="F65:L65" si="6">SUM(F19:F63)</f>
        <v>24922.312330000001</v>
      </c>
      <c r="G65" s="44">
        <f t="shared" si="6"/>
        <v>0</v>
      </c>
      <c r="H65" s="50">
        <f t="shared" si="6"/>
        <v>35987.131523000011</v>
      </c>
      <c r="I65" s="44">
        <f t="shared" si="6"/>
        <v>5985.0900569999994</v>
      </c>
      <c r="J65" s="44">
        <f t="shared" si="6"/>
        <v>5137</v>
      </c>
      <c r="K65" s="44">
        <f t="shared" si="6"/>
        <v>24865.041465999999</v>
      </c>
      <c r="L65" s="44">
        <f t="shared" si="6"/>
        <v>0</v>
      </c>
      <c r="M65" s="45">
        <f>H65/C65</f>
        <v>0.99841110241237774</v>
      </c>
      <c r="N65" s="46"/>
      <c r="O65" s="47">
        <f>SUM(O7:O64)</f>
        <v>21</v>
      </c>
      <c r="P65" s="47">
        <f>SUM(P7:P64)</f>
        <v>21</v>
      </c>
      <c r="Q65" s="47">
        <f>SUM(Q7:Q64)</f>
        <v>21</v>
      </c>
      <c r="R65" s="47">
        <f>SUM(R7:R64)</f>
        <v>0</v>
      </c>
      <c r="S65" s="47">
        <f>SUM(S7:S64)</f>
        <v>0</v>
      </c>
    </row>
  </sheetData>
  <mergeCells count="13">
    <mergeCell ref="A7:A33"/>
    <mergeCell ref="A34:A43"/>
    <mergeCell ref="A44:A57"/>
    <mergeCell ref="A60:A61"/>
    <mergeCell ref="A63:A64"/>
    <mergeCell ref="A2:S2"/>
    <mergeCell ref="C4:G4"/>
    <mergeCell ref="H4:L4"/>
    <mergeCell ref="O4:S4"/>
    <mergeCell ref="A4:A5"/>
    <mergeCell ref="B4:B5"/>
    <mergeCell ref="M4:M5"/>
    <mergeCell ref="N4:N6"/>
  </mergeCells>
  <phoneticPr fontId="7" type="noConversion"/>
  <printOptions horizontalCentered="1"/>
  <pageMargins left="0.74803149606299202" right="0.74803149606299202" top="0.70866141732283505" bottom="0.59055118110236204" header="0.511811023622047" footer="0.511811023622047"/>
  <pageSetup paperSize="9" scale="46" fitToHeight="0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周舟</cp:lastModifiedBy>
  <cp:lastPrinted>2022-03-22T08:20:51Z</cp:lastPrinted>
  <dcterms:created xsi:type="dcterms:W3CDTF">2022-03-09T10:02:00Z</dcterms:created>
  <dcterms:modified xsi:type="dcterms:W3CDTF">2022-03-30T03:15:22Z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DE5755A34BD34016A61C118AF954021F</vt:lpwstr>
  </property>
</Properties>
</file>