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1985" yWindow="15" windowWidth="12030" windowHeight="9690" activeTab="1"/>
  </bookViews>
  <sheets>
    <sheet name="附件1" sheetId="1" r:id="rId1"/>
    <sheet name="附件2" sheetId="2" r:id="rId2"/>
    <sheet name="1-1小学" sheetId="10" state="hidden" r:id="rId3"/>
    <sheet name="1-2初中" sheetId="3" state="hidden" r:id="rId4"/>
    <sheet name="1-3普通高中" sheetId="5" state="hidden" r:id="rId5"/>
    <sheet name="1-4中职" sheetId="6" state="hidden" r:id="rId6"/>
    <sheet name="1-5大专" sheetId="7" state="hidden" r:id="rId7"/>
    <sheet name="1-6本科" sheetId="8" state="hidden" r:id="rId8"/>
    <sheet name="1-7研究生" sheetId="9" state="hidden" r:id="rId9"/>
  </sheets>
  <calcPr calcId="144525"/>
</workbook>
</file>

<file path=xl/calcChain.xml><?xml version="1.0" encoding="utf-8"?>
<calcChain xmlns="http://schemas.openxmlformats.org/spreadsheetml/2006/main">
  <c r="P8" i="2" l="1"/>
  <c r="AF8" i="2"/>
  <c r="Q8" i="2"/>
  <c r="AG8" i="2"/>
  <c r="R8" i="2"/>
  <c r="AH8" i="2"/>
  <c r="S8" i="2"/>
  <c r="AI8" i="2"/>
  <c r="T8" i="2"/>
  <c r="AJ8" i="2"/>
  <c r="U8" i="2"/>
  <c r="AK8" i="2"/>
  <c r="V8" i="2"/>
  <c r="AL8" i="2"/>
  <c r="AE8" i="2"/>
  <c r="AL8" i="1"/>
  <c r="AC8" i="1"/>
  <c r="AK8" i="1"/>
  <c r="AB8" i="1"/>
  <c r="AJ8" i="1"/>
  <c r="AA8" i="1"/>
  <c r="AI8" i="1"/>
  <c r="Z8" i="1"/>
  <c r="AH8" i="1"/>
  <c r="Y8" i="1"/>
  <c r="AG8" i="1"/>
  <c r="X8" i="1"/>
  <c r="AF8" i="1"/>
  <c r="AE8" i="1"/>
  <c r="B8" i="2"/>
  <c r="O8" i="2"/>
  <c r="J8" i="2"/>
  <c r="W8" i="1"/>
  <c r="J8" i="1"/>
  <c r="B8" i="1"/>
  <c r="C7" i="5"/>
  <c r="B7" i="5"/>
  <c r="G7" i="5"/>
  <c r="H7" i="5"/>
  <c r="C7" i="3"/>
  <c r="B7" i="3"/>
  <c r="C7" i="10"/>
  <c r="B7" i="10"/>
</calcChain>
</file>

<file path=xl/sharedStrings.xml><?xml version="1.0" encoding="utf-8"?>
<sst xmlns="http://schemas.openxmlformats.org/spreadsheetml/2006/main" count="348" uniqueCount="180">
  <si>
    <t>附件1</t>
    <phoneticPr fontId="3" type="noConversion"/>
  </si>
  <si>
    <t>小计</t>
    <phoneticPr fontId="3" type="noConversion"/>
  </si>
  <si>
    <t>其中：</t>
    <phoneticPr fontId="3" type="noConversion"/>
  </si>
  <si>
    <r>
      <rPr>
        <sz val="11"/>
        <rFont val="宋体"/>
        <family val="3"/>
        <charset val="134"/>
      </rPr>
      <t>普通
高中</t>
    </r>
  </si>
  <si>
    <t>大专</t>
    <phoneticPr fontId="3" type="noConversion"/>
  </si>
  <si>
    <t>A</t>
    <phoneticPr fontId="3" type="noConversion"/>
  </si>
  <si>
    <t>C</t>
    <phoneticPr fontId="3" type="noConversion"/>
  </si>
  <si>
    <t>D</t>
    <phoneticPr fontId="3" type="noConversion"/>
  </si>
  <si>
    <t>E</t>
    <phoneticPr fontId="3" type="noConversion"/>
  </si>
  <si>
    <t>F</t>
    <phoneticPr fontId="3" type="noConversion"/>
  </si>
  <si>
    <t>G</t>
    <phoneticPr fontId="3" type="noConversion"/>
  </si>
  <si>
    <t>合计</t>
    <phoneticPr fontId="3" type="noConversion"/>
  </si>
  <si>
    <t>台山市</t>
    <phoneticPr fontId="3" type="noConversion"/>
  </si>
  <si>
    <t>开平市</t>
  </si>
  <si>
    <t>鹤山市</t>
    <phoneticPr fontId="3" type="noConversion"/>
  </si>
  <si>
    <t>恩平市</t>
    <phoneticPr fontId="3" type="noConversion"/>
  </si>
  <si>
    <t>小计</t>
    <phoneticPr fontId="2" type="noConversion"/>
  </si>
  <si>
    <t>其中：</t>
    <phoneticPr fontId="2" type="noConversion"/>
  </si>
  <si>
    <t>大专</t>
    <phoneticPr fontId="3" type="noConversion"/>
  </si>
  <si>
    <t>本科</t>
    <phoneticPr fontId="3" type="noConversion"/>
  </si>
  <si>
    <t>研究生</t>
    <phoneticPr fontId="2" type="noConversion"/>
  </si>
  <si>
    <t>大专</t>
    <phoneticPr fontId="2" type="noConversion"/>
  </si>
  <si>
    <t>本科</t>
    <phoneticPr fontId="2" type="noConversion"/>
  </si>
  <si>
    <t>研究生</t>
    <phoneticPr fontId="3" type="noConversion"/>
  </si>
  <si>
    <t>A</t>
    <phoneticPr fontId="3" type="noConversion"/>
  </si>
  <si>
    <t>C</t>
    <phoneticPr fontId="3" type="noConversion"/>
  </si>
  <si>
    <t>D</t>
    <phoneticPr fontId="3" type="noConversion"/>
  </si>
  <si>
    <t>T=G×0.7×50%+L×0.5×50%</t>
    <phoneticPr fontId="3" type="noConversion"/>
  </si>
  <si>
    <t>附件2</t>
    <phoneticPr fontId="3" type="noConversion"/>
  </si>
  <si>
    <t xml:space="preserve">B=C+D+E+F+G+H </t>
    <phoneticPr fontId="3" type="noConversion"/>
  </si>
  <si>
    <t>X</t>
    <phoneticPr fontId="2" type="noConversion"/>
  </si>
  <si>
    <t>Y</t>
    <phoneticPr fontId="2" type="noConversion"/>
  </si>
  <si>
    <t>Z</t>
    <phoneticPr fontId="2" type="noConversion"/>
  </si>
  <si>
    <t>M</t>
    <phoneticPr fontId="2" type="noConversion"/>
  </si>
  <si>
    <t>小计</t>
  </si>
  <si>
    <t>小计</t>
    <phoneticPr fontId="2" type="noConversion"/>
  </si>
  <si>
    <t>普通高中</t>
  </si>
  <si>
    <t>中职</t>
  </si>
  <si>
    <t>其中：</t>
    <phoneticPr fontId="2" type="noConversion"/>
  </si>
  <si>
    <t>单位：人、万元</t>
    <phoneticPr fontId="3" type="noConversion"/>
  </si>
  <si>
    <r>
      <rPr>
        <sz val="11"/>
        <rFont val="宋体"/>
        <family val="3"/>
        <charset val="134"/>
      </rPr>
      <t>市、区名称</t>
    </r>
    <phoneticPr fontId="3" type="noConversion"/>
  </si>
  <si>
    <r>
      <rPr>
        <sz val="11"/>
        <rFont val="宋体"/>
        <family val="3"/>
        <charset val="134"/>
      </rPr>
      <t>小计</t>
    </r>
    <phoneticPr fontId="3" type="noConversion"/>
  </si>
  <si>
    <r>
      <rPr>
        <sz val="11"/>
        <rFont val="宋体"/>
        <family val="3"/>
        <charset val="134"/>
      </rPr>
      <t>其中：</t>
    </r>
    <phoneticPr fontId="3" type="noConversion"/>
  </si>
  <si>
    <r>
      <rPr>
        <b/>
        <sz val="11"/>
        <rFont val="宋体"/>
        <family val="3"/>
        <charset val="134"/>
      </rPr>
      <t>小计</t>
    </r>
    <phoneticPr fontId="3" type="noConversion"/>
  </si>
  <si>
    <r>
      <rPr>
        <sz val="11"/>
        <rFont val="宋体"/>
        <family val="3"/>
        <charset val="134"/>
      </rPr>
      <t>小学</t>
    </r>
    <phoneticPr fontId="3" type="noConversion"/>
  </si>
  <si>
    <r>
      <rPr>
        <sz val="11"/>
        <rFont val="宋体"/>
        <family val="3"/>
        <charset val="134"/>
      </rPr>
      <t>初中</t>
    </r>
    <phoneticPr fontId="3" type="noConversion"/>
  </si>
  <si>
    <r>
      <rPr>
        <sz val="11"/>
        <rFont val="宋体"/>
        <family val="3"/>
        <charset val="134"/>
      </rPr>
      <t>普通
高中</t>
    </r>
    <phoneticPr fontId="3" type="noConversion"/>
  </si>
  <si>
    <r>
      <rPr>
        <sz val="11"/>
        <rFont val="宋体"/>
        <family val="3"/>
        <charset val="134"/>
      </rPr>
      <t>普通高中</t>
    </r>
    <phoneticPr fontId="3" type="noConversion"/>
  </si>
  <si>
    <r>
      <rPr>
        <sz val="11"/>
        <rFont val="宋体"/>
        <family val="3"/>
        <charset val="134"/>
      </rPr>
      <t>中职</t>
    </r>
    <phoneticPr fontId="3" type="noConversion"/>
  </si>
  <si>
    <t>中职</t>
    <phoneticPr fontId="3" type="noConversion"/>
  </si>
  <si>
    <t>附件1-1</t>
    <phoneticPr fontId="3" type="noConversion"/>
  </si>
  <si>
    <t>单位：人、万元</t>
  </si>
  <si>
    <r>
      <rPr>
        <sz val="11"/>
        <rFont val="宋体"/>
        <family val="3"/>
        <charset val="134"/>
      </rPr>
      <t>市、区名称</t>
    </r>
    <phoneticPr fontId="3" type="noConversion"/>
  </si>
  <si>
    <t>本次安排生活费补助金额</t>
    <phoneticPr fontId="3" type="noConversion"/>
  </si>
  <si>
    <r>
      <rPr>
        <sz val="11"/>
        <rFont val="宋体"/>
        <family val="3"/>
        <charset val="134"/>
      </rPr>
      <t>市、区名称</t>
    </r>
    <phoneticPr fontId="3" type="noConversion"/>
  </si>
  <si>
    <t>A</t>
    <phoneticPr fontId="3" type="noConversion"/>
  </si>
  <si>
    <t>B</t>
    <phoneticPr fontId="3" type="noConversion"/>
  </si>
  <si>
    <t>合计</t>
    <phoneticPr fontId="3" type="noConversion"/>
  </si>
  <si>
    <t>台山市</t>
    <phoneticPr fontId="3" type="noConversion"/>
  </si>
  <si>
    <t>鹤山市</t>
    <phoneticPr fontId="3" type="noConversion"/>
  </si>
  <si>
    <t>恩平市</t>
    <phoneticPr fontId="3" type="noConversion"/>
  </si>
  <si>
    <t>已发放金额</t>
    <phoneticPr fontId="3" type="noConversion"/>
  </si>
  <si>
    <t>结余资金金额</t>
    <phoneticPr fontId="3" type="noConversion"/>
  </si>
  <si>
    <t>A</t>
    <phoneticPr fontId="3" type="noConversion"/>
  </si>
  <si>
    <t>B</t>
    <phoneticPr fontId="3" type="noConversion"/>
  </si>
  <si>
    <t>C</t>
    <phoneticPr fontId="3" type="noConversion"/>
  </si>
  <si>
    <t>D</t>
    <phoneticPr fontId="3" type="noConversion"/>
  </si>
  <si>
    <t>E=D-C</t>
    <phoneticPr fontId="3" type="noConversion"/>
  </si>
  <si>
    <r>
      <t>F=B</t>
    </r>
    <r>
      <rPr>
        <sz val="11"/>
        <rFont val="宋体"/>
        <family val="3"/>
        <charset val="134"/>
      </rPr>
      <t>×</t>
    </r>
    <r>
      <rPr>
        <sz val="11"/>
        <rFont val="Times New Roman"/>
        <family val="1"/>
      </rPr>
      <t>0.3</t>
    </r>
    <r>
      <rPr>
        <sz val="11"/>
        <rFont val="宋体"/>
        <family val="3"/>
        <charset val="134"/>
      </rPr>
      <t>×</t>
    </r>
    <r>
      <rPr>
        <sz val="11"/>
        <rFont val="Times New Roman"/>
        <family val="1"/>
      </rPr>
      <t>50%</t>
    </r>
    <phoneticPr fontId="3" type="noConversion"/>
  </si>
  <si>
    <t>G=F-E</t>
    <phoneticPr fontId="3" type="noConversion"/>
  </si>
  <si>
    <t>合计</t>
    <phoneticPr fontId="3" type="noConversion"/>
  </si>
  <si>
    <t>台山市</t>
    <phoneticPr fontId="3" type="noConversion"/>
  </si>
  <si>
    <t>鹤山市</t>
    <phoneticPr fontId="3" type="noConversion"/>
  </si>
  <si>
    <t>恩平市</t>
    <phoneticPr fontId="3" type="noConversion"/>
  </si>
  <si>
    <t>附件1-3</t>
    <phoneticPr fontId="3" type="noConversion"/>
  </si>
  <si>
    <t>本次安排生活费、免学费补助金额</t>
    <phoneticPr fontId="3" type="noConversion"/>
  </si>
  <si>
    <t>附件1-4</t>
    <phoneticPr fontId="3" type="noConversion"/>
  </si>
  <si>
    <t>附件1-5</t>
    <phoneticPr fontId="3" type="noConversion"/>
  </si>
  <si>
    <t>附件1-6</t>
    <phoneticPr fontId="3" type="noConversion"/>
  </si>
  <si>
    <t>V=I×0.7×50%+N×1×50%</t>
    <phoneticPr fontId="3" type="noConversion"/>
  </si>
  <si>
    <t>附件1-7</t>
    <phoneticPr fontId="3" type="noConversion"/>
  </si>
  <si>
    <t>大专</t>
    <phoneticPr fontId="3" type="noConversion"/>
  </si>
  <si>
    <t>本科</t>
    <phoneticPr fontId="2" type="noConversion"/>
  </si>
  <si>
    <t>研究生</t>
    <phoneticPr fontId="3" type="noConversion"/>
  </si>
  <si>
    <t>大专</t>
    <phoneticPr fontId="2" type="noConversion"/>
  </si>
  <si>
    <t>研究生</t>
    <phoneticPr fontId="2" type="noConversion"/>
  </si>
  <si>
    <t>H</t>
    <phoneticPr fontId="2" type="noConversion"/>
  </si>
  <si>
    <t>I</t>
    <phoneticPr fontId="3" type="noConversion"/>
  </si>
  <si>
    <t>J=J+K+L</t>
    <phoneticPr fontId="3" type="noConversion"/>
  </si>
  <si>
    <t>K</t>
    <phoneticPr fontId="3" type="noConversion"/>
  </si>
  <si>
    <t>L</t>
    <phoneticPr fontId="3" type="noConversion"/>
  </si>
  <si>
    <t>M</t>
    <phoneticPr fontId="2" type="noConversion"/>
  </si>
  <si>
    <t>N</t>
    <phoneticPr fontId="3" type="noConversion"/>
  </si>
  <si>
    <t xml:space="preserve">O </t>
    <phoneticPr fontId="2" type="noConversion"/>
  </si>
  <si>
    <t>R=E×0.3×50%+K×0.25×50%</t>
    <phoneticPr fontId="3" type="noConversion"/>
  </si>
  <si>
    <t>U=H×0.7×50%+M×0.5×50%</t>
    <phoneticPr fontId="2" type="noConversion"/>
  </si>
  <si>
    <t>AC</t>
    <phoneticPr fontId="2" type="noConversion"/>
  </si>
  <si>
    <t>AB</t>
    <phoneticPr fontId="2" type="noConversion"/>
  </si>
  <si>
    <t>研究生</t>
    <phoneticPr fontId="2" type="noConversion"/>
  </si>
  <si>
    <t>F=D-E</t>
    <phoneticPr fontId="3" type="noConversion"/>
  </si>
  <si>
    <r>
      <t>G=B</t>
    </r>
    <r>
      <rPr>
        <sz val="11"/>
        <rFont val="宋体"/>
        <family val="3"/>
        <charset val="134"/>
      </rPr>
      <t>×</t>
    </r>
    <r>
      <rPr>
        <sz val="11"/>
        <rFont val="Times New Roman"/>
        <family val="1"/>
      </rPr>
      <t>0.3</t>
    </r>
    <r>
      <rPr>
        <sz val="11"/>
        <rFont val="宋体"/>
        <family val="3"/>
        <charset val="134"/>
      </rPr>
      <t>×</t>
    </r>
    <r>
      <rPr>
        <sz val="11"/>
        <rFont val="Times New Roman"/>
        <family val="1"/>
      </rPr>
      <t>50%+C×0.25×50%</t>
    </r>
    <phoneticPr fontId="3" type="noConversion"/>
  </si>
  <si>
    <t>H=G-F</t>
    <phoneticPr fontId="3" type="noConversion"/>
  </si>
  <si>
    <r>
      <t>G=B</t>
    </r>
    <r>
      <rPr>
        <sz val="11"/>
        <rFont val="宋体"/>
        <family val="3"/>
        <charset val="134"/>
      </rPr>
      <t>×</t>
    </r>
    <r>
      <rPr>
        <sz val="11"/>
        <rFont val="Times New Roman"/>
        <family val="1"/>
      </rPr>
      <t>0.7</t>
    </r>
    <r>
      <rPr>
        <sz val="11"/>
        <rFont val="宋体"/>
        <family val="3"/>
        <charset val="134"/>
      </rPr>
      <t>×</t>
    </r>
    <r>
      <rPr>
        <sz val="11"/>
        <rFont val="Times New Roman"/>
        <family val="1"/>
      </rPr>
      <t>50%+C×0.5×50%</t>
    </r>
    <phoneticPr fontId="3" type="noConversion"/>
  </si>
  <si>
    <t xml:space="preserve">D </t>
    <phoneticPr fontId="3" type="noConversion"/>
  </si>
  <si>
    <t xml:space="preserve">E </t>
    <phoneticPr fontId="3" type="noConversion"/>
  </si>
  <si>
    <t xml:space="preserve">H=G-F </t>
    <phoneticPr fontId="3" type="noConversion"/>
  </si>
  <si>
    <t>G=B×0.7×50%+C×1×50%</t>
    <phoneticPr fontId="3" type="noConversion"/>
  </si>
  <si>
    <t>K</t>
    <phoneticPr fontId="2" type="noConversion"/>
  </si>
  <si>
    <t>L</t>
    <phoneticPr fontId="2" type="noConversion"/>
  </si>
  <si>
    <t>Z</t>
    <phoneticPr fontId="2" type="noConversion"/>
  </si>
  <si>
    <t>AA</t>
    <phoneticPr fontId="3" type="noConversion"/>
  </si>
  <si>
    <t>AA</t>
    <phoneticPr fontId="2" type="noConversion"/>
  </si>
  <si>
    <t>附件1-2</t>
    <phoneticPr fontId="3" type="noConversion"/>
  </si>
  <si>
    <t>小学</t>
    <phoneticPr fontId="2" type="noConversion"/>
  </si>
  <si>
    <t>初中</t>
    <phoneticPr fontId="3" type="noConversion"/>
  </si>
  <si>
    <t>初中</t>
    <phoneticPr fontId="2" type="noConversion"/>
  </si>
  <si>
    <t>I</t>
    <phoneticPr fontId="2" type="noConversion"/>
  </si>
  <si>
    <t>B=C+D+E+F+G+H+I</t>
    <phoneticPr fontId="3" type="noConversion"/>
  </si>
  <si>
    <t>N</t>
    <phoneticPr fontId="2" type="noConversion"/>
  </si>
  <si>
    <t>J=K+L+M+N</t>
    <phoneticPr fontId="3" type="noConversion"/>
  </si>
  <si>
    <t>O=P+Q+R+S+T+U+V</t>
    <phoneticPr fontId="2" type="noConversion"/>
  </si>
  <si>
    <t>P=C×0.3×50%</t>
    <phoneticPr fontId="3" type="noConversion"/>
  </si>
  <si>
    <t>S=F×0.3×50%</t>
    <phoneticPr fontId="3" type="noConversion"/>
  </si>
  <si>
    <t>X</t>
    <phoneticPr fontId="2" type="noConversion"/>
  </si>
  <si>
    <t>Y</t>
    <phoneticPr fontId="3" type="noConversion"/>
  </si>
  <si>
    <t>AC</t>
    <phoneticPr fontId="2" type="noConversion"/>
  </si>
  <si>
    <t>AD</t>
    <phoneticPr fontId="2" type="noConversion"/>
  </si>
  <si>
    <t>W=X+Y+Z+AA+AB+AC+AD</t>
    <phoneticPr fontId="3" type="noConversion"/>
  </si>
  <si>
    <t>AE=AF+AG+AH+AI+AJ+AK+AL</t>
    <phoneticPr fontId="3" type="noConversion"/>
  </si>
  <si>
    <t>AF=P-X</t>
    <phoneticPr fontId="2" type="noConversion"/>
  </si>
  <si>
    <t>AG=Q-Y</t>
    <phoneticPr fontId="3" type="noConversion"/>
  </si>
  <si>
    <t>AH=R-Z</t>
    <phoneticPr fontId="3" type="noConversion"/>
  </si>
  <si>
    <t>AI=S-AA</t>
    <phoneticPr fontId="3" type="noConversion"/>
  </si>
  <si>
    <t>AJ=T-AB</t>
    <phoneticPr fontId="3" type="noConversion"/>
  </si>
  <si>
    <t>AK=U-AC</t>
    <phoneticPr fontId="3" type="noConversion"/>
  </si>
  <si>
    <t>AL=V-AD</t>
    <phoneticPr fontId="3" type="noConversion"/>
  </si>
  <si>
    <t>W=X+Y+Z+AA+AB+AC+AD</t>
    <phoneticPr fontId="2" type="noConversion"/>
  </si>
  <si>
    <t>AE=AF+AG+AH+AI+AJ+AK+AL</t>
    <phoneticPr fontId="2" type="noConversion"/>
  </si>
  <si>
    <t>AJ=T-AB</t>
    <phoneticPr fontId="2" type="noConversion"/>
  </si>
  <si>
    <t>AK=U-AC</t>
    <phoneticPr fontId="2" type="noConversion"/>
  </si>
  <si>
    <t>Q=D×0.3×50%</t>
    <phoneticPr fontId="3" type="noConversion"/>
  </si>
  <si>
    <t>F=E-D</t>
    <phoneticPr fontId="3" type="noConversion"/>
  </si>
  <si>
    <r>
      <rPr>
        <sz val="11"/>
        <rFont val="宋体"/>
        <family val="3"/>
        <charset val="134"/>
      </rPr>
      <t>江财教</t>
    </r>
    <r>
      <rPr>
        <sz val="11"/>
        <rFont val="Times New Roman"/>
        <family val="1"/>
      </rPr>
      <t>[2021]38</t>
    </r>
    <r>
      <rPr>
        <sz val="11"/>
        <rFont val="宋体"/>
        <family val="3"/>
        <charset val="134"/>
      </rPr>
      <t>号已下达</t>
    </r>
    <r>
      <rPr>
        <sz val="11"/>
        <rFont val="Times New Roman"/>
        <family val="1"/>
      </rPr>
      <t>2020-2021</t>
    </r>
    <r>
      <rPr>
        <sz val="11"/>
        <rFont val="宋体"/>
        <family val="3"/>
        <charset val="134"/>
      </rPr>
      <t>学年市财政补助资金金额</t>
    </r>
    <phoneticPr fontId="3" type="noConversion"/>
  </si>
  <si>
    <r>
      <t>2022</t>
    </r>
    <r>
      <rPr>
        <sz val="11"/>
        <rFont val="宋体"/>
        <family val="3"/>
        <charset val="134"/>
      </rPr>
      <t>年安排市财政补助资金金额</t>
    </r>
    <phoneticPr fontId="2" type="noConversion"/>
  </si>
  <si>
    <t>下达2021-2022学年、2022年秋季学期并清算2020-2021学年江门市22个生态镇建档立卡学生市补助资金安排表
（小学）</t>
    <phoneticPr fontId="3" type="noConversion"/>
  </si>
  <si>
    <r>
      <t>2020-2021</t>
    </r>
    <r>
      <rPr>
        <sz val="11"/>
        <rFont val="宋体"/>
        <family val="3"/>
        <charset val="134"/>
      </rPr>
      <t>学年市财政补助清算</t>
    </r>
    <phoneticPr fontId="3" type="noConversion"/>
  </si>
  <si>
    <r>
      <rPr>
        <sz val="11"/>
        <rFont val="宋体"/>
        <family val="3"/>
        <charset val="134"/>
      </rPr>
      <t>已下达金额（江财教</t>
    </r>
    <r>
      <rPr>
        <sz val="11"/>
        <rFont val="Times New Roman"/>
        <family val="1"/>
      </rPr>
      <t>[2021]38</t>
    </r>
    <r>
      <rPr>
        <sz val="11"/>
        <rFont val="宋体"/>
        <family val="3"/>
        <charset val="134"/>
      </rPr>
      <t>号）</t>
    </r>
    <phoneticPr fontId="3" type="noConversion"/>
  </si>
  <si>
    <t>2021-2022学年、2022年秋季学期市财政补助资金需求数</t>
    <phoneticPr fontId="3" type="noConversion"/>
  </si>
  <si>
    <t>下达2021-2022学年、2022年秋季学期并清算2020-2021学年江门市22个生态镇建档立卡学生市补助资金安排表（普通高中）</t>
    <phoneticPr fontId="3" type="noConversion"/>
  </si>
  <si>
    <r>
      <t>2021-2022</t>
    </r>
    <r>
      <rPr>
        <sz val="11"/>
        <rFont val="宋体"/>
        <family val="3"/>
        <charset val="134"/>
      </rPr>
      <t>学年、</t>
    </r>
    <r>
      <rPr>
        <sz val="11"/>
        <rFont val="Times New Roman"/>
        <family val="1"/>
      </rPr>
      <t>2022</t>
    </r>
    <r>
      <rPr>
        <sz val="11"/>
        <rFont val="宋体"/>
        <family val="3"/>
        <charset val="134"/>
      </rPr>
      <t>年秋季生活费补助学生需求人数</t>
    </r>
    <phoneticPr fontId="3" type="noConversion"/>
  </si>
  <si>
    <r>
      <t>2021-2022</t>
    </r>
    <r>
      <rPr>
        <sz val="11"/>
        <rFont val="宋体"/>
        <family val="3"/>
        <charset val="134"/>
      </rPr>
      <t>学年、</t>
    </r>
    <r>
      <rPr>
        <sz val="11"/>
        <rFont val="Times New Roman"/>
        <family val="1"/>
      </rPr>
      <t>2022</t>
    </r>
    <r>
      <rPr>
        <sz val="11"/>
        <rFont val="宋体"/>
        <family val="3"/>
        <charset val="134"/>
      </rPr>
      <t>年秋季免学费学生需求人数</t>
    </r>
    <phoneticPr fontId="2" type="noConversion"/>
  </si>
  <si>
    <t>2021-2022学年、2022年秋季市财政补助资金需求数</t>
    <phoneticPr fontId="3" type="noConversion"/>
  </si>
  <si>
    <t>下达2021-2022学年、2022年秋季学期并清算2020-2021学年江门市22个生态镇建档立卡学生市补助资金安排表
（初中）</t>
    <phoneticPr fontId="3" type="noConversion"/>
  </si>
  <si>
    <r>
      <t>2021-2022</t>
    </r>
    <r>
      <rPr>
        <sz val="11"/>
        <rFont val="宋体"/>
        <family val="3"/>
        <charset val="134"/>
      </rPr>
      <t>学年、</t>
    </r>
    <r>
      <rPr>
        <sz val="11"/>
        <rFont val="Times New Roman"/>
        <family val="1"/>
      </rPr>
      <t>2022</t>
    </r>
    <r>
      <rPr>
        <sz val="11"/>
        <rFont val="宋体"/>
        <family val="3"/>
        <charset val="134"/>
      </rPr>
      <t>年秋季学期生活费补助学生需求人数</t>
    </r>
    <phoneticPr fontId="3" type="noConversion"/>
  </si>
  <si>
    <t>下达2021-2022学年、2022年秋季学期并清算2020-2021学年江门市22个生态镇建档立卡学生市补助资金安排表（中职）</t>
    <phoneticPr fontId="3" type="noConversion"/>
  </si>
  <si>
    <t>2020-2021学年、2022年秋季学期市财政补助资金需求数</t>
    <phoneticPr fontId="3" type="noConversion"/>
  </si>
  <si>
    <t>下达2021-2022学年、2022年秋季学期并清算2020-2021学年江门市22个生态镇建档立卡学生市补助资金安排表
（大专）</t>
    <phoneticPr fontId="3" type="noConversion"/>
  </si>
  <si>
    <r>
      <t>2021-2022</t>
    </r>
    <r>
      <rPr>
        <sz val="11"/>
        <rFont val="宋体"/>
        <family val="3"/>
        <charset val="134"/>
      </rPr>
      <t>学年、</t>
    </r>
    <r>
      <rPr>
        <sz val="11"/>
        <rFont val="Times New Roman"/>
        <family val="1"/>
      </rPr>
      <t>2022</t>
    </r>
    <r>
      <rPr>
        <sz val="11"/>
        <rFont val="宋体"/>
        <family val="3"/>
        <charset val="134"/>
      </rPr>
      <t>年秋季学共用免学费学生需求人数</t>
    </r>
    <phoneticPr fontId="2" type="noConversion"/>
  </si>
  <si>
    <t>下达2021-2022学年、2022年秋季学期并清算2020-2021学年江门市22个生态镇建档立卡学生市补助资金安排表（本科）</t>
    <phoneticPr fontId="3" type="noConversion"/>
  </si>
  <si>
    <r>
      <t>2021-2022</t>
    </r>
    <r>
      <rPr>
        <sz val="11"/>
        <rFont val="宋体"/>
        <family val="3"/>
        <charset val="134"/>
      </rPr>
      <t>学年免学费、</t>
    </r>
    <r>
      <rPr>
        <sz val="11"/>
        <rFont val="Times New Roman"/>
        <family val="1"/>
      </rPr>
      <t>2022</t>
    </r>
    <r>
      <rPr>
        <sz val="11"/>
        <rFont val="宋体"/>
        <family val="3"/>
        <charset val="134"/>
      </rPr>
      <t>年秋季学期学生需求人数</t>
    </r>
    <phoneticPr fontId="2" type="noConversion"/>
  </si>
  <si>
    <t>2021-2022学年、2022学年秋季学期市财政补助资金需求数</t>
    <phoneticPr fontId="3" type="noConversion"/>
  </si>
  <si>
    <t>下达2021-2022学年、2022年秋季并清算2020-2021学年江门市22个生态镇建档立卡学生市补助资金安排表（研究生）</t>
    <phoneticPr fontId="3" type="noConversion"/>
  </si>
  <si>
    <r>
      <t>2021-2022</t>
    </r>
    <r>
      <rPr>
        <sz val="11"/>
        <rFont val="宋体"/>
        <family val="3"/>
        <charset val="134"/>
      </rPr>
      <t>学年、</t>
    </r>
    <r>
      <rPr>
        <sz val="11"/>
        <rFont val="Times New Roman"/>
        <family val="1"/>
      </rPr>
      <t>2022</t>
    </r>
    <r>
      <rPr>
        <sz val="11"/>
        <rFont val="宋体"/>
        <family val="3"/>
        <charset val="134"/>
      </rPr>
      <t>年秋季学期免学费学生需求人数</t>
    </r>
    <phoneticPr fontId="2" type="noConversion"/>
  </si>
  <si>
    <t>P</t>
    <phoneticPr fontId="3" type="noConversion"/>
  </si>
  <si>
    <t>Q</t>
    <phoneticPr fontId="3" type="noConversion"/>
  </si>
  <si>
    <t>R</t>
    <phoneticPr fontId="3" type="noConversion"/>
  </si>
  <si>
    <t>S</t>
    <phoneticPr fontId="3" type="noConversion"/>
  </si>
  <si>
    <t>T</t>
    <phoneticPr fontId="3" type="noConversion"/>
  </si>
  <si>
    <t>U</t>
    <phoneticPr fontId="2" type="noConversion"/>
  </si>
  <si>
    <t>V</t>
    <phoneticPr fontId="3" type="noConversion"/>
  </si>
  <si>
    <t>2020-2021学年、2021年秋季学期江门市22个生态镇易返贫致贫家庭经济困难学生市财政补助资金下达、发放及结余情况统计表</t>
    <phoneticPr fontId="3" type="noConversion"/>
  </si>
  <si>
    <r>
      <t>2020-2021</t>
    </r>
    <r>
      <rPr>
        <sz val="11"/>
        <rFont val="宋体"/>
        <family val="3"/>
        <charset val="134"/>
      </rPr>
      <t>学年、</t>
    </r>
    <r>
      <rPr>
        <sz val="11"/>
        <rFont val="Times New Roman"/>
        <family val="1"/>
      </rPr>
      <t>2021</t>
    </r>
    <r>
      <rPr>
        <sz val="11"/>
        <rFont val="宋体"/>
        <family val="3"/>
        <charset val="134"/>
      </rPr>
      <t>年秋季学期实际发放生活费补助学生人数</t>
    </r>
    <phoneticPr fontId="3" type="noConversion"/>
  </si>
  <si>
    <r>
      <t>2020-2021</t>
    </r>
    <r>
      <rPr>
        <sz val="11"/>
        <rFont val="宋体"/>
        <family val="3"/>
        <charset val="134"/>
      </rPr>
      <t>学年、</t>
    </r>
    <r>
      <rPr>
        <sz val="11"/>
        <rFont val="Times New Roman"/>
        <family val="1"/>
      </rPr>
      <t>2021</t>
    </r>
    <r>
      <rPr>
        <sz val="11"/>
        <rFont val="宋体"/>
        <family val="3"/>
        <charset val="134"/>
      </rPr>
      <t>年秋季学期实际发放免学费学生人数</t>
    </r>
    <phoneticPr fontId="3" type="noConversion"/>
  </si>
  <si>
    <r>
      <t>2020-2021</t>
    </r>
    <r>
      <rPr>
        <sz val="11"/>
        <rFont val="宋体"/>
        <family val="3"/>
        <charset val="134"/>
      </rPr>
      <t>学年、</t>
    </r>
    <r>
      <rPr>
        <sz val="11"/>
        <rFont val="Times New Roman"/>
        <family val="1"/>
      </rPr>
      <t>2021</t>
    </r>
    <r>
      <rPr>
        <sz val="11"/>
        <rFont val="宋体"/>
        <family val="3"/>
        <charset val="134"/>
      </rPr>
      <t>年秋季学期实际发放生活费和免学费市财政补助金额</t>
    </r>
    <phoneticPr fontId="3" type="noConversion"/>
  </si>
  <si>
    <r>
      <t>2020-2021</t>
    </r>
    <r>
      <rPr>
        <sz val="11"/>
        <rFont val="宋体"/>
        <family val="3"/>
        <charset val="134"/>
      </rPr>
      <t>学年、</t>
    </r>
    <r>
      <rPr>
        <sz val="11"/>
        <rFont val="Times New Roman"/>
        <family val="1"/>
      </rPr>
      <t>2021</t>
    </r>
    <r>
      <rPr>
        <sz val="11"/>
        <rFont val="宋体"/>
        <family val="3"/>
        <charset val="134"/>
      </rPr>
      <t>年秋季学期市财政补助结余资金金额</t>
    </r>
    <phoneticPr fontId="3" type="noConversion"/>
  </si>
  <si>
    <t>2022年江门市22个生态镇易返贫致贫家庭经济困难学生市财政补助资金需求及安排市财政补助资金情况统计表</t>
    <phoneticPr fontId="3" type="noConversion"/>
  </si>
  <si>
    <r>
      <t>2022</t>
    </r>
    <r>
      <rPr>
        <sz val="11"/>
        <rFont val="宋体"/>
        <family val="3"/>
        <charset val="134"/>
      </rPr>
      <t>年生活费补助学生需求人数</t>
    </r>
    <phoneticPr fontId="3" type="noConversion"/>
  </si>
  <si>
    <r>
      <t>2022</t>
    </r>
    <r>
      <rPr>
        <sz val="11"/>
        <rFont val="宋体"/>
        <family val="3"/>
        <charset val="134"/>
      </rPr>
      <t>年免学费学生需求人数</t>
    </r>
    <phoneticPr fontId="2" type="noConversion"/>
  </si>
  <si>
    <r>
      <t>2022</t>
    </r>
    <r>
      <rPr>
        <sz val="11"/>
        <rFont val="宋体"/>
        <family val="3"/>
        <charset val="134"/>
      </rPr>
      <t>年生活费和免学费市财政补助资金需求金额</t>
    </r>
    <phoneticPr fontId="2" type="noConversion"/>
  </si>
  <si>
    <t>鹤山市</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</si>
</sst>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2"/>
      <name val="宋体"/>
      <charset val="134"/>
    </font>
    <font>
      <sz val="12"/>
      <name val="黑体"/>
      <family val="3"/>
      <charset val="134"/>
    </font>
    <font>
      <sz val="9"/>
      <name val="宋体"/>
      <family val="3"/>
      <charset val="134"/>
    </font>
    <font>
      <sz val="9"/>
      <name val="宋体"/>
      <family val="3"/>
      <charset val="134"/>
    </font>
    <font>
      <b/>
      <sz val="12"/>
      <name val="宋体"/>
      <family val="3"/>
      <charset val="134"/>
    </font>
    <font>
      <sz val="10"/>
      <name val="宋体"/>
      <family val="3"/>
      <charset val="134"/>
    </font>
    <font>
      <sz val="14"/>
      <name val="方正小标宋简体"/>
      <family val="4"/>
      <charset val="134"/>
    </font>
    <font>
      <sz val="11"/>
      <name val="Times New Roman"/>
      <family val="1"/>
    </font>
    <font>
      <sz val="11"/>
      <name val="宋体"/>
      <family val="3"/>
      <charset val="134"/>
    </font>
    <font>
      <b/>
      <sz val="11"/>
      <name val="Times New Roman"/>
      <family val="1"/>
    </font>
    <font>
      <b/>
      <sz val="11"/>
      <name val="宋体"/>
      <family val="3"/>
      <charset val="134"/>
    </font>
    <font>
      <sz val="12"/>
      <name val="宋体"/>
      <family val="3"/>
      <charset val="134"/>
    </font>
    <font>
      <sz val="11"/>
      <color indexed="8"/>
      <name val="宋体"/>
      <family val="3"/>
      <charset val="134"/>
    </font>
    <font>
      <sz val="11"/>
      <color indexed="9"/>
      <name val="宋体"/>
      <family val="3"/>
      <charset val="134"/>
    </font>
    <font>
      <sz val="11"/>
      <color theme="1"/>
      <name val="宋体"/>
      <family val="3"/>
      <charset val="134"/>
      <scheme val="minor"/>
    </font>
    <font>
      <sz val="10"/>
      <name val="Times New Roman"/>
      <family val="1"/>
    </font>
    <font>
      <sz val="12"/>
      <name val="方正小标宋简体"/>
      <family val="4"/>
      <charset val="134"/>
    </font>
    <font>
      <sz val="16"/>
      <name val="方正小标宋简体"/>
      <family val="4"/>
      <charset val="134"/>
    </font>
    <font>
      <sz val="10"/>
      <name val="方正小标宋简体"/>
      <family val="3"/>
      <charset val="134"/>
    </font>
    <font>
      <b/>
      <sz val="12"/>
      <name val="Times New Roman"/>
      <family val="1"/>
    </font>
    <font>
      <sz val="12"/>
      <name val="Times New Roman"/>
      <family val="1"/>
    </font>
  </fonts>
  <fills count="2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4">
    <xf numFmtId="0" fontId="0" fillId="0" borderId="0">
      <alignment vertical="center"/>
    </xf>
    <xf numFmtId="0" fontId="11"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2" fillId="0" borderId="0">
      <alignment vertical="center"/>
    </xf>
    <xf numFmtId="0" fontId="11" fillId="0" borderId="0">
      <alignment vertical="center"/>
    </xf>
    <xf numFmtId="0" fontId="11" fillId="0" borderId="0">
      <alignment vertical="center"/>
    </xf>
    <xf numFmtId="0" fontId="14" fillId="0" borderId="0">
      <alignment vertical="center"/>
    </xf>
    <xf numFmtId="0" fontId="12" fillId="0" borderId="0">
      <alignment vertical="center"/>
    </xf>
    <xf numFmtId="0" fontId="12" fillId="0" borderId="0">
      <alignment vertical="center"/>
    </xf>
    <xf numFmtId="0" fontId="11" fillId="0" borderId="0">
      <alignment vertical="center"/>
    </xf>
    <xf numFmtId="0" fontId="12" fillId="0" borderId="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cellStyleXfs>
  <cellXfs count="84">
    <xf numFmtId="0" fontId="0" fillId="0" borderId="0" xfId="0">
      <alignment vertical="center"/>
    </xf>
    <xf numFmtId="0" fontId="1" fillId="0" borderId="0" xfId="0" applyFont="1" applyAlignment="1">
      <alignment horizontal="left" vertical="center"/>
    </xf>
    <xf numFmtId="0" fontId="4" fillId="0" borderId="0" xfId="0" applyFont="1">
      <alignment vertical="center"/>
    </xf>
    <xf numFmtId="0" fontId="5"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2" xfId="0" applyFont="1" applyBorder="1" applyAlignment="1">
      <alignment horizontal="center" vertical="center"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righ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0" xfId="0" applyFont="1">
      <alignment vertical="center"/>
    </xf>
    <xf numFmtId="0" fontId="10" fillId="0" borderId="2" xfId="0" applyFont="1" applyBorder="1" applyAlignment="1">
      <alignment horizontal="center" vertical="center"/>
    </xf>
    <xf numFmtId="0" fontId="9" fillId="0" borderId="2" xfId="0" applyFont="1" applyBorder="1" applyAlignment="1">
      <alignment vertical="center"/>
    </xf>
    <xf numFmtId="0" fontId="16" fillId="0" borderId="0" xfId="0" applyFont="1" applyBorder="1" applyAlignment="1">
      <alignment horizontal="right" vertical="center"/>
    </xf>
    <xf numFmtId="0" fontId="9" fillId="0" borderId="2" xfId="0" applyFont="1" applyFill="1" applyBorder="1" applyAlignment="1">
      <alignment horizontal="right" vertical="center"/>
    </xf>
    <xf numFmtId="0" fontId="8" fillId="0" borderId="0" xfId="0" applyFont="1">
      <alignment vertical="center"/>
    </xf>
    <xf numFmtId="0" fontId="9" fillId="0" borderId="2" xfId="0" applyFont="1" applyBorder="1" applyAlignment="1">
      <alignment horizontal="right" vertical="center"/>
    </xf>
    <xf numFmtId="0" fontId="15" fillId="0" borderId="2" xfId="0" applyFont="1" applyFill="1" applyBorder="1" applyAlignment="1">
      <alignment horizontal="center" vertical="center" wrapText="1"/>
    </xf>
    <xf numFmtId="0" fontId="15" fillId="0" borderId="2" xfId="0" applyFont="1" applyBorder="1" applyAlignment="1">
      <alignment horizontal="center" vertical="center"/>
    </xf>
    <xf numFmtId="0" fontId="7" fillId="0" borderId="2" xfId="0" applyNumberFormat="1" applyFont="1" applyFill="1" applyBorder="1" applyAlignment="1">
      <alignment horizontal="right" vertical="center"/>
    </xf>
    <xf numFmtId="0" fontId="7" fillId="0" borderId="0" xfId="0" applyFont="1" applyFill="1" applyBorder="1" applyAlignment="1">
      <alignment horizontal="right" vertical="center"/>
    </xf>
    <xf numFmtId="0" fontId="18" fillId="0" borderId="1" xfId="26" applyFont="1" applyBorder="1" applyAlignment="1">
      <alignment horizontal="right" vertical="center"/>
    </xf>
    <xf numFmtId="0" fontId="19" fillId="0" borderId="2" xfId="0" applyFont="1" applyBorder="1" applyAlignment="1">
      <alignment horizontal="center" vertical="center"/>
    </xf>
    <xf numFmtId="0" fontId="7" fillId="0" borderId="2" xfId="0" applyFont="1" applyFill="1" applyBorder="1" applyAlignment="1">
      <alignment horizontal="center" vertical="center"/>
    </xf>
    <xf numFmtId="0" fontId="8" fillId="0" borderId="6" xfId="0" applyFont="1" applyBorder="1" applyAlignment="1">
      <alignment horizontal="center" vertical="center" wrapText="1"/>
    </xf>
    <xf numFmtId="0" fontId="6" fillId="0" borderId="0" xfId="0" applyFont="1" applyBorder="1" applyAlignment="1">
      <alignment horizontal="center" vertical="center"/>
    </xf>
    <xf numFmtId="0" fontId="10"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6" fillId="0" borderId="0" xfId="0" applyFont="1" applyBorder="1" applyAlignment="1">
      <alignment horizontal="center" vertical="center"/>
    </xf>
    <xf numFmtId="0" fontId="10" fillId="0" borderId="6" xfId="0" applyFont="1" applyBorder="1" applyAlignment="1">
      <alignment horizontal="center" vertical="center"/>
    </xf>
    <xf numFmtId="0" fontId="8" fillId="0" borderId="6" xfId="0" applyFont="1" applyBorder="1" applyAlignment="1">
      <alignment horizontal="center" vertical="center"/>
    </xf>
    <xf numFmtId="0" fontId="15" fillId="0" borderId="2" xfId="0" applyFont="1" applyBorder="1">
      <alignment vertical="center"/>
    </xf>
    <xf numFmtId="0" fontId="7" fillId="0" borderId="2" xfId="0" applyFont="1" applyBorder="1" applyAlignment="1">
      <alignment horizontal="right" vertical="center"/>
    </xf>
    <xf numFmtId="0" fontId="7" fillId="0" borderId="2" xfId="0" applyFont="1" applyFill="1" applyBorder="1" applyAlignment="1">
      <alignment vertical="center"/>
    </xf>
    <xf numFmtId="0" fontId="7" fillId="0" borderId="2" xfId="1" applyFont="1" applyFill="1" applyBorder="1" applyAlignment="1">
      <alignment vertical="center"/>
    </xf>
    <xf numFmtId="0" fontId="7" fillId="0" borderId="2" xfId="1" applyNumberFormat="1" applyFont="1" applyFill="1" applyBorder="1" applyAlignment="1">
      <alignment vertical="center"/>
    </xf>
    <xf numFmtId="0" fontId="7" fillId="0" borderId="2" xfId="1" applyFont="1" applyBorder="1" applyAlignment="1">
      <alignment vertical="center"/>
    </xf>
    <xf numFmtId="0" fontId="20" fillId="0" borderId="2" xfId="0" applyFont="1" applyBorder="1" applyAlignment="1">
      <alignment horizontal="center" vertical="center"/>
    </xf>
    <xf numFmtId="0" fontId="7" fillId="0" borderId="2" xfId="1" applyFont="1" applyFill="1" applyBorder="1" applyAlignment="1">
      <alignment horizontal="right" vertical="center"/>
    </xf>
    <xf numFmtId="0" fontId="7" fillId="0" borderId="2" xfId="1" applyNumberFormat="1" applyFont="1" applyFill="1" applyBorder="1" applyAlignment="1">
      <alignment horizontal="right" vertical="center"/>
    </xf>
    <xf numFmtId="0" fontId="0" fillId="0" borderId="0" xfId="0" applyFill="1">
      <alignment vertical="center"/>
    </xf>
    <xf numFmtId="0" fontId="9" fillId="0" borderId="2" xfId="0" applyNumberFormat="1" applyFont="1" applyFill="1" applyBorder="1" applyAlignment="1">
      <alignment horizontal="right" vertical="center"/>
    </xf>
    <xf numFmtId="0" fontId="10" fillId="0" borderId="0" xfId="0" applyFont="1" applyFill="1">
      <alignment vertical="center"/>
    </xf>
    <xf numFmtId="0" fontId="9" fillId="0" borderId="2" xfId="1" applyFont="1" applyFill="1" applyBorder="1" applyAlignment="1">
      <alignment horizontal="center" vertical="center"/>
    </xf>
    <xf numFmtId="0" fontId="7" fillId="0" borderId="2" xfId="1" applyFont="1" applyFill="1" applyBorder="1" applyAlignment="1">
      <alignment horizontal="center" vertical="center"/>
    </xf>
    <xf numFmtId="0" fontId="9" fillId="0" borderId="2" xfId="0" applyFont="1" applyFill="1" applyBorder="1" applyAlignment="1">
      <alignmen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7" fillId="0" borderId="0"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6"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34">
    <cellStyle name="20% - 着色 1" xfId="2"/>
    <cellStyle name="20% - 着色 2" xfId="3"/>
    <cellStyle name="20% - 着色 3" xfId="4"/>
    <cellStyle name="20% - 着色 4" xfId="5"/>
    <cellStyle name="20% - 着色 5" xfId="6"/>
    <cellStyle name="20% - 着色 6" xfId="7"/>
    <cellStyle name="40% - 着色 1" xfId="8"/>
    <cellStyle name="40% - 着色 2" xfId="9"/>
    <cellStyle name="40% - 着色 3" xfId="10"/>
    <cellStyle name="40% - 着色 4" xfId="11"/>
    <cellStyle name="40% - 着色 5" xfId="12"/>
    <cellStyle name="40% - 着色 6" xfId="13"/>
    <cellStyle name="60% - 着色 1" xfId="14"/>
    <cellStyle name="60% - 着色 2" xfId="15"/>
    <cellStyle name="60% - 着色 3" xfId="16"/>
    <cellStyle name="60% - 着色 4" xfId="17"/>
    <cellStyle name="60% - 着色 5" xfId="18"/>
    <cellStyle name="60% - 着色 6" xfId="19"/>
    <cellStyle name="常规" xfId="0" builtinId="0"/>
    <cellStyle name="常规 2" xfId="20"/>
    <cellStyle name="常规 2 2" xfId="21"/>
    <cellStyle name="常规 2 2 2" xfId="22"/>
    <cellStyle name="常规 3" xfId="23"/>
    <cellStyle name="常规 4" xfId="24"/>
    <cellStyle name="常规 4 2" xfId="25"/>
    <cellStyle name="常规 5" xfId="26"/>
    <cellStyle name="常规 6" xfId="27"/>
    <cellStyle name="常规_6.4.1.2江门市近三年助学统计总表 2" xfId="1"/>
    <cellStyle name="着色 1" xfId="28"/>
    <cellStyle name="着色 2" xfId="29"/>
    <cellStyle name="着色 3" xfId="30"/>
    <cellStyle name="着色 4" xfId="31"/>
    <cellStyle name="着色 5" xfId="32"/>
    <cellStyle name="着色 6"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8"/>
  <sheetViews>
    <sheetView workbookViewId="0">
      <pane xSplit="1" ySplit="7" topLeftCell="B8" activePane="bottomRight" state="frozen"/>
      <selection pane="topRight" activeCell="B1" sqref="B1"/>
      <selection pane="bottomLeft" activeCell="A9" sqref="A9"/>
      <selection pane="bottomRight" activeCell="J11" sqref="J11"/>
    </sheetView>
  </sheetViews>
  <sheetFormatPr defaultRowHeight="14.25"/>
  <cols>
    <col min="1" max="1" width="9" style="8" customWidth="1"/>
    <col min="2" max="2" width="5.625" style="8" customWidth="1"/>
    <col min="3" max="9" width="4.625" style="8" customWidth="1"/>
    <col min="10" max="14" width="4.625" customWidth="1"/>
    <col min="15" max="15" width="7.625" style="2" customWidth="1"/>
    <col min="16" max="20" width="6.625" customWidth="1"/>
    <col min="21" max="21" width="7.5" customWidth="1"/>
    <col min="22" max="22" width="6.625" customWidth="1"/>
    <col min="23" max="25" width="9.625" customWidth="1"/>
    <col min="26" max="26" width="8.625" customWidth="1"/>
    <col min="27" max="28" width="6.625" customWidth="1"/>
    <col min="29" max="29" width="7.5" customWidth="1"/>
    <col min="30" max="30" width="6.625" customWidth="1"/>
    <col min="31" max="33" width="8.625" customWidth="1"/>
    <col min="34" max="38" width="6.625" customWidth="1"/>
  </cols>
  <sheetData>
    <row r="1" spans="1:38" ht="21.75" customHeight="1">
      <c r="A1" s="1" t="s">
        <v>0</v>
      </c>
      <c r="B1" s="1"/>
      <c r="C1" s="1"/>
      <c r="D1" s="1"/>
      <c r="E1" s="1"/>
      <c r="F1" s="1"/>
      <c r="G1" s="1"/>
      <c r="H1" s="1"/>
      <c r="I1" s="1"/>
      <c r="P1" s="3"/>
      <c r="Q1" s="3"/>
    </row>
    <row r="2" spans="1:38" ht="24.75" customHeight="1">
      <c r="A2" s="61" t="s">
        <v>170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ht="21" customHeight="1">
      <c r="A3" s="4"/>
      <c r="B3" s="4"/>
      <c r="C3" s="4"/>
      <c r="D3" s="4"/>
      <c r="E3" s="4"/>
      <c r="F3" s="4"/>
      <c r="G3" s="4"/>
      <c r="H3" s="30"/>
      <c r="I3" s="4"/>
      <c r="J3" s="4"/>
      <c r="K3" s="4"/>
      <c r="L3" s="4"/>
      <c r="M3" s="30"/>
      <c r="N3" s="4"/>
      <c r="O3" s="4"/>
      <c r="P3" s="4"/>
      <c r="Q3" s="4"/>
      <c r="R3" s="4"/>
      <c r="S3" s="62"/>
      <c r="T3" s="62"/>
      <c r="U3" s="30"/>
      <c r="V3" s="4"/>
      <c r="W3" s="4"/>
      <c r="X3" s="35"/>
      <c r="Y3" s="4"/>
      <c r="Z3" s="4"/>
      <c r="AA3" s="4"/>
      <c r="AB3" s="30"/>
      <c r="AC3" s="30"/>
      <c r="AD3" s="4"/>
      <c r="AL3" s="18" t="s">
        <v>39</v>
      </c>
    </row>
    <row r="4" spans="1:38" s="20" customFormat="1" ht="45" customHeight="1">
      <c r="A4" s="63" t="s">
        <v>40</v>
      </c>
      <c r="B4" s="53" t="s">
        <v>171</v>
      </c>
      <c r="C4" s="54"/>
      <c r="D4" s="54"/>
      <c r="E4" s="54"/>
      <c r="F4" s="54"/>
      <c r="G4" s="54"/>
      <c r="H4" s="54"/>
      <c r="I4" s="55"/>
      <c r="J4" s="53" t="s">
        <v>172</v>
      </c>
      <c r="K4" s="54"/>
      <c r="L4" s="54"/>
      <c r="M4" s="54"/>
      <c r="N4" s="55"/>
      <c r="O4" s="63" t="s">
        <v>142</v>
      </c>
      <c r="P4" s="63"/>
      <c r="Q4" s="63"/>
      <c r="R4" s="63"/>
      <c r="S4" s="63"/>
      <c r="T4" s="63"/>
      <c r="U4" s="63"/>
      <c r="V4" s="63"/>
      <c r="W4" s="53" t="s">
        <v>173</v>
      </c>
      <c r="X4" s="54"/>
      <c r="Y4" s="54"/>
      <c r="Z4" s="54"/>
      <c r="AA4" s="54"/>
      <c r="AB4" s="54"/>
      <c r="AC4" s="54"/>
      <c r="AD4" s="55"/>
      <c r="AE4" s="63" t="s">
        <v>174</v>
      </c>
      <c r="AF4" s="63"/>
      <c r="AG4" s="63"/>
      <c r="AH4" s="63"/>
      <c r="AI4" s="63"/>
      <c r="AJ4" s="63"/>
      <c r="AK4" s="63"/>
      <c r="AL4" s="63"/>
    </row>
    <row r="5" spans="1:38" s="20" customFormat="1" ht="24.95" customHeight="1">
      <c r="A5" s="63"/>
      <c r="B5" s="64" t="s">
        <v>1</v>
      </c>
      <c r="C5" s="66" t="s">
        <v>2</v>
      </c>
      <c r="D5" s="54"/>
      <c r="E5" s="54"/>
      <c r="F5" s="54"/>
      <c r="G5" s="54"/>
      <c r="H5" s="54"/>
      <c r="I5" s="55"/>
      <c r="J5" s="64" t="s">
        <v>1</v>
      </c>
      <c r="K5" s="67" t="s">
        <v>2</v>
      </c>
      <c r="L5" s="68"/>
      <c r="M5" s="68"/>
      <c r="N5" s="69"/>
      <c r="O5" s="60" t="s">
        <v>43</v>
      </c>
      <c r="P5" s="63" t="s">
        <v>42</v>
      </c>
      <c r="Q5" s="63"/>
      <c r="R5" s="63"/>
      <c r="S5" s="63"/>
      <c r="T5" s="63"/>
      <c r="U5" s="63"/>
      <c r="V5" s="63"/>
      <c r="W5" s="60" t="s">
        <v>43</v>
      </c>
      <c r="X5" s="53" t="s">
        <v>42</v>
      </c>
      <c r="Y5" s="54"/>
      <c r="Z5" s="54"/>
      <c r="AA5" s="54"/>
      <c r="AB5" s="54"/>
      <c r="AC5" s="54"/>
      <c r="AD5" s="55"/>
      <c r="AE5" s="59" t="s">
        <v>35</v>
      </c>
      <c r="AF5" s="56"/>
      <c r="AG5" s="57"/>
      <c r="AH5" s="57"/>
      <c r="AI5" s="57"/>
      <c r="AJ5" s="57"/>
      <c r="AK5" s="57"/>
      <c r="AL5" s="58"/>
    </row>
    <row r="6" spans="1:38" s="20" customFormat="1" ht="53.25" customHeight="1">
      <c r="A6" s="63"/>
      <c r="B6" s="65"/>
      <c r="C6" s="5" t="s">
        <v>44</v>
      </c>
      <c r="D6" s="5" t="s">
        <v>45</v>
      </c>
      <c r="E6" s="5" t="s">
        <v>46</v>
      </c>
      <c r="F6" s="5" t="s">
        <v>48</v>
      </c>
      <c r="G6" s="10" t="s">
        <v>81</v>
      </c>
      <c r="H6" s="10" t="s">
        <v>82</v>
      </c>
      <c r="I6" s="10" t="s">
        <v>83</v>
      </c>
      <c r="J6" s="65"/>
      <c r="K6" s="7" t="s">
        <v>3</v>
      </c>
      <c r="L6" s="29" t="s">
        <v>84</v>
      </c>
      <c r="M6" s="29" t="s">
        <v>82</v>
      </c>
      <c r="N6" s="29" t="s">
        <v>85</v>
      </c>
      <c r="O6" s="60"/>
      <c r="P6" s="7" t="s">
        <v>44</v>
      </c>
      <c r="Q6" s="7" t="s">
        <v>45</v>
      </c>
      <c r="R6" s="7" t="s">
        <v>47</v>
      </c>
      <c r="S6" s="7" t="s">
        <v>48</v>
      </c>
      <c r="T6" s="6" t="s">
        <v>81</v>
      </c>
      <c r="U6" s="29" t="s">
        <v>82</v>
      </c>
      <c r="V6" s="6" t="s">
        <v>83</v>
      </c>
      <c r="W6" s="60"/>
      <c r="X6" s="36" t="s">
        <v>113</v>
      </c>
      <c r="Y6" s="29" t="s">
        <v>114</v>
      </c>
      <c r="Z6" s="7" t="s">
        <v>47</v>
      </c>
      <c r="AA6" s="7" t="s">
        <v>48</v>
      </c>
      <c r="AB6" s="29" t="s">
        <v>84</v>
      </c>
      <c r="AC6" s="29" t="s">
        <v>82</v>
      </c>
      <c r="AD6" s="6" t="s">
        <v>83</v>
      </c>
      <c r="AE6" s="60"/>
      <c r="AF6" s="36" t="s">
        <v>113</v>
      </c>
      <c r="AG6" s="29" t="s">
        <v>114</v>
      </c>
      <c r="AH6" s="7" t="s">
        <v>47</v>
      </c>
      <c r="AI6" s="7" t="s">
        <v>48</v>
      </c>
      <c r="AJ6" s="29" t="s">
        <v>84</v>
      </c>
      <c r="AK6" s="29" t="s">
        <v>82</v>
      </c>
      <c r="AL6" s="6" t="s">
        <v>83</v>
      </c>
    </row>
    <row r="7" spans="1:38" s="15" customFormat="1" ht="54.75" customHeight="1">
      <c r="A7" s="14" t="s">
        <v>5</v>
      </c>
      <c r="B7" s="14" t="s">
        <v>29</v>
      </c>
      <c r="C7" s="14" t="s">
        <v>6</v>
      </c>
      <c r="D7" s="14" t="s">
        <v>7</v>
      </c>
      <c r="E7" s="14" t="s">
        <v>8</v>
      </c>
      <c r="F7" s="14" t="s">
        <v>9</v>
      </c>
      <c r="G7" s="14" t="s">
        <v>10</v>
      </c>
      <c r="H7" s="14" t="s">
        <v>86</v>
      </c>
      <c r="I7" s="14" t="s">
        <v>87</v>
      </c>
      <c r="J7" s="14" t="s">
        <v>88</v>
      </c>
      <c r="K7" s="14" t="s">
        <v>89</v>
      </c>
      <c r="L7" s="14" t="s">
        <v>90</v>
      </c>
      <c r="M7" s="14" t="s">
        <v>91</v>
      </c>
      <c r="N7" s="14" t="s">
        <v>92</v>
      </c>
      <c r="O7" s="14" t="s">
        <v>93</v>
      </c>
      <c r="P7" s="14" t="s">
        <v>163</v>
      </c>
      <c r="Q7" s="14" t="s">
        <v>164</v>
      </c>
      <c r="R7" s="14" t="s">
        <v>165</v>
      </c>
      <c r="S7" s="14" t="s">
        <v>166</v>
      </c>
      <c r="T7" s="14" t="s">
        <v>167</v>
      </c>
      <c r="U7" s="14" t="s">
        <v>168</v>
      </c>
      <c r="V7" s="14" t="s">
        <v>169</v>
      </c>
      <c r="W7" s="14" t="s">
        <v>136</v>
      </c>
      <c r="X7" s="14" t="s">
        <v>30</v>
      </c>
      <c r="Y7" s="14" t="s">
        <v>31</v>
      </c>
      <c r="Z7" s="14" t="s">
        <v>32</v>
      </c>
      <c r="AA7" s="14" t="s">
        <v>111</v>
      </c>
      <c r="AB7" s="14" t="s">
        <v>97</v>
      </c>
      <c r="AC7" s="14" t="s">
        <v>96</v>
      </c>
      <c r="AD7" s="38" t="s">
        <v>126</v>
      </c>
      <c r="AE7" s="14" t="s">
        <v>137</v>
      </c>
      <c r="AF7" s="14" t="s">
        <v>129</v>
      </c>
      <c r="AG7" s="14" t="s">
        <v>130</v>
      </c>
      <c r="AH7" s="14" t="s">
        <v>131</v>
      </c>
      <c r="AI7" s="14" t="s">
        <v>132</v>
      </c>
      <c r="AJ7" s="14" t="s">
        <v>138</v>
      </c>
      <c r="AK7" s="14" t="s">
        <v>139</v>
      </c>
      <c r="AL7" s="14" t="s">
        <v>135</v>
      </c>
    </row>
    <row r="8" spans="1:38" s="49" customFormat="1" ht="24.95" customHeight="1">
      <c r="A8" s="10" t="s">
        <v>179</v>
      </c>
      <c r="B8" s="19">
        <f t="shared" ref="B8" si="0">C8+D8+E8+F8+G8+H8+I8</f>
        <v>389</v>
      </c>
      <c r="C8" s="24">
        <v>99</v>
      </c>
      <c r="D8" s="24">
        <v>93</v>
      </c>
      <c r="E8" s="24">
        <v>33</v>
      </c>
      <c r="F8" s="24">
        <v>90</v>
      </c>
      <c r="G8" s="24">
        <v>23</v>
      </c>
      <c r="H8" s="24">
        <v>51</v>
      </c>
      <c r="I8" s="24">
        <v>0</v>
      </c>
      <c r="J8" s="19">
        <f t="shared" ref="J8" si="1">K8+L8+M8+N8</f>
        <v>86</v>
      </c>
      <c r="K8" s="24">
        <v>12</v>
      </c>
      <c r="L8" s="24">
        <v>24</v>
      </c>
      <c r="M8" s="24">
        <v>50</v>
      </c>
      <c r="N8" s="24">
        <v>0</v>
      </c>
      <c r="O8" s="48">
        <v>54.649999999999991</v>
      </c>
      <c r="P8" s="24">
        <v>9.75</v>
      </c>
      <c r="Q8" s="24">
        <v>8.25</v>
      </c>
      <c r="R8" s="24">
        <v>4.25</v>
      </c>
      <c r="S8" s="24">
        <v>8.4</v>
      </c>
      <c r="T8" s="24">
        <v>7.8</v>
      </c>
      <c r="U8" s="24">
        <v>16.2</v>
      </c>
      <c r="V8" s="24">
        <v>0</v>
      </c>
      <c r="W8" s="19">
        <f t="shared" ref="W8" si="2">X8+Y8+Z8+AA8+AB8+AC8+AD8</f>
        <v>68.868750000000006</v>
      </c>
      <c r="X8" s="11">
        <f>21.125*0.5</f>
        <v>10.5625</v>
      </c>
      <c r="Y8" s="45">
        <f>13.6875*0.5</f>
        <v>6.84375</v>
      </c>
      <c r="Z8" s="11">
        <f>10.725*0.5</f>
        <v>5.3624999999999998</v>
      </c>
      <c r="AA8" s="11">
        <f>21.9*0.5</f>
        <v>10.95</v>
      </c>
      <c r="AB8" s="11">
        <f>23.4*0.5</f>
        <v>11.7</v>
      </c>
      <c r="AC8" s="11">
        <f>46.9*0.5</f>
        <v>23.45</v>
      </c>
      <c r="AD8" s="11">
        <v>0</v>
      </c>
      <c r="AE8" s="21">
        <f t="shared" ref="AE8" si="3">AF8+AG8+AH8+AI8+AJ8+AK8+AL8</f>
        <v>-14.218749999999998</v>
      </c>
      <c r="AF8" s="39">
        <f t="shared" ref="AF8" si="4">P8-X8</f>
        <v>-0.8125</v>
      </c>
      <c r="AG8" s="39">
        <f t="shared" ref="AG8:AL8" si="5">Q8-Y8</f>
        <v>1.40625</v>
      </c>
      <c r="AH8" s="39">
        <f t="shared" si="5"/>
        <v>-1.1124999999999998</v>
      </c>
      <c r="AI8" s="39">
        <f t="shared" si="5"/>
        <v>-2.5499999999999989</v>
      </c>
      <c r="AJ8" s="39">
        <f t="shared" si="5"/>
        <v>-3.8999999999999995</v>
      </c>
      <c r="AK8" s="39">
        <f t="shared" si="5"/>
        <v>-7.25</v>
      </c>
      <c r="AL8" s="39">
        <f t="shared" si="5"/>
        <v>0</v>
      </c>
    </row>
    <row r="10" spans="1:38" ht="15">
      <c r="AE10" s="25"/>
      <c r="AF10" s="25"/>
    </row>
    <row r="18" spans="11:11">
      <c r="K18" s="47"/>
    </row>
  </sheetData>
  <mergeCells count="18">
    <mergeCell ref="P5:V5"/>
    <mergeCell ref="W5:W6"/>
    <mergeCell ref="X5:AD5"/>
    <mergeCell ref="AF5:AL5"/>
    <mergeCell ref="J4:N4"/>
    <mergeCell ref="AE5:AE6"/>
    <mergeCell ref="A2:AL2"/>
    <mergeCell ref="S3:T3"/>
    <mergeCell ref="A4:A6"/>
    <mergeCell ref="B4:I4"/>
    <mergeCell ref="O4:V4"/>
    <mergeCell ref="W4:AD4"/>
    <mergeCell ref="AE4:AL4"/>
    <mergeCell ref="B5:B6"/>
    <mergeCell ref="C5:I5"/>
    <mergeCell ref="J5:J6"/>
    <mergeCell ref="K5:N5"/>
    <mergeCell ref="O5:O6"/>
  </mergeCells>
  <phoneticPr fontId="2" type="noConversion"/>
  <printOptions horizontalCentered="1"/>
  <pageMargins left="0.35433070866141736" right="0.35433070866141736" top="0.86614173228346458" bottom="0.70866141732283472" header="0.51181102362204722" footer="0.51181102362204722"/>
  <pageSetup paperSize="9" scale="5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
  <sheetViews>
    <sheetView tabSelected="1" zoomScaleNormal="100" workbookViewId="0">
      <pane xSplit="1" ySplit="7" topLeftCell="E8" activePane="bottomRight" state="frozen"/>
      <selection pane="topRight" activeCell="B1" sqref="B1"/>
      <selection pane="bottomLeft" activeCell="A9" sqref="A9"/>
      <selection pane="bottomRight" activeCell="Q9" sqref="Q9"/>
    </sheetView>
  </sheetViews>
  <sheetFormatPr defaultRowHeight="14.25"/>
  <cols>
    <col min="1" max="1" width="7.75" style="8" customWidth="1"/>
    <col min="2" max="3" width="5.625" style="2" customWidth="1"/>
    <col min="4" max="9" width="4.625" customWidth="1"/>
    <col min="10" max="10" width="4.875" customWidth="1"/>
    <col min="11" max="14" width="4.625" customWidth="1"/>
    <col min="15" max="15" width="7.625" style="2" customWidth="1"/>
    <col min="16" max="16" width="5.625" style="2" customWidth="1"/>
    <col min="17" max="22" width="7.625" customWidth="1"/>
    <col min="23" max="23" width="9.625" customWidth="1"/>
    <col min="24" max="24" width="7.125" customWidth="1"/>
    <col min="25" max="25" width="5.875" customWidth="1"/>
    <col min="26" max="30" width="6.625" customWidth="1"/>
    <col min="31" max="33" width="9.625" customWidth="1"/>
    <col min="34" max="38" width="6.625" customWidth="1"/>
  </cols>
  <sheetData>
    <row r="1" spans="1:38" ht="21.75" customHeight="1">
      <c r="A1" s="1" t="s">
        <v>28</v>
      </c>
      <c r="Q1" s="3"/>
    </row>
    <row r="2" spans="1:38" ht="24.75" customHeight="1">
      <c r="A2" s="61" t="s">
        <v>175</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ht="21" customHeight="1">
      <c r="A3" s="4"/>
      <c r="B3" s="4"/>
      <c r="C3" s="35"/>
      <c r="D3" s="4"/>
      <c r="E3" s="4"/>
      <c r="F3" s="4"/>
      <c r="G3" s="4"/>
      <c r="H3" s="4"/>
      <c r="I3" s="4"/>
      <c r="J3" s="4"/>
      <c r="K3" s="4"/>
      <c r="L3" s="4"/>
      <c r="M3" s="4"/>
      <c r="N3" s="4"/>
      <c r="O3" s="4"/>
      <c r="P3" s="35"/>
      <c r="Q3" s="4"/>
      <c r="R3" s="4"/>
      <c r="S3" s="4"/>
      <c r="T3" s="4"/>
      <c r="U3" s="4"/>
      <c r="V3" s="4"/>
      <c r="AL3" s="18" t="s">
        <v>39</v>
      </c>
    </row>
    <row r="4" spans="1:38" s="20" customFormat="1" ht="34.5" customHeight="1">
      <c r="A4" s="63" t="s">
        <v>40</v>
      </c>
      <c r="B4" s="53" t="s">
        <v>176</v>
      </c>
      <c r="C4" s="54"/>
      <c r="D4" s="54"/>
      <c r="E4" s="54"/>
      <c r="F4" s="54"/>
      <c r="G4" s="54"/>
      <c r="H4" s="54"/>
      <c r="I4" s="55"/>
      <c r="J4" s="53" t="s">
        <v>177</v>
      </c>
      <c r="K4" s="54"/>
      <c r="L4" s="54"/>
      <c r="M4" s="54"/>
      <c r="N4" s="55"/>
      <c r="O4" s="53" t="s">
        <v>178</v>
      </c>
      <c r="P4" s="54"/>
      <c r="Q4" s="54"/>
      <c r="R4" s="54"/>
      <c r="S4" s="54"/>
      <c r="T4" s="54"/>
      <c r="U4" s="54"/>
      <c r="V4" s="55"/>
      <c r="W4" s="63" t="s">
        <v>174</v>
      </c>
      <c r="X4" s="63"/>
      <c r="Y4" s="63"/>
      <c r="Z4" s="63"/>
      <c r="AA4" s="63"/>
      <c r="AB4" s="63"/>
      <c r="AC4" s="63"/>
      <c r="AD4" s="63"/>
      <c r="AE4" s="75" t="s">
        <v>143</v>
      </c>
      <c r="AF4" s="75"/>
      <c r="AG4" s="75"/>
      <c r="AH4" s="75"/>
      <c r="AI4" s="75"/>
      <c r="AJ4" s="75"/>
      <c r="AK4" s="75"/>
      <c r="AL4" s="75"/>
    </row>
    <row r="5" spans="1:38" s="20" customFormat="1" ht="24.95" customHeight="1">
      <c r="A5" s="63"/>
      <c r="B5" s="63" t="s">
        <v>41</v>
      </c>
      <c r="C5" s="53" t="s">
        <v>42</v>
      </c>
      <c r="D5" s="54"/>
      <c r="E5" s="54"/>
      <c r="F5" s="54"/>
      <c r="G5" s="54"/>
      <c r="H5" s="54"/>
      <c r="I5" s="55"/>
      <c r="J5" s="64" t="s">
        <v>16</v>
      </c>
      <c r="K5" s="71" t="s">
        <v>17</v>
      </c>
      <c r="L5" s="72"/>
      <c r="M5" s="72"/>
      <c r="N5" s="73"/>
      <c r="O5" s="60" t="s">
        <v>43</v>
      </c>
      <c r="P5" s="53" t="s">
        <v>42</v>
      </c>
      <c r="Q5" s="54"/>
      <c r="R5" s="54"/>
      <c r="S5" s="54"/>
      <c r="T5" s="54"/>
      <c r="U5" s="54"/>
      <c r="V5" s="55"/>
      <c r="W5" s="74" t="s">
        <v>34</v>
      </c>
      <c r="X5" s="71" t="s">
        <v>38</v>
      </c>
      <c r="Y5" s="72"/>
      <c r="Z5" s="72"/>
      <c r="AA5" s="72"/>
      <c r="AB5" s="72"/>
      <c r="AC5" s="72"/>
      <c r="AD5" s="73"/>
      <c r="AE5" s="75" t="s">
        <v>41</v>
      </c>
      <c r="AF5" s="33"/>
      <c r="AG5" s="63" t="s">
        <v>42</v>
      </c>
      <c r="AH5" s="63"/>
      <c r="AI5" s="63"/>
      <c r="AJ5" s="63"/>
      <c r="AK5" s="63"/>
      <c r="AL5" s="63"/>
    </row>
    <row r="6" spans="1:38" s="20" customFormat="1" ht="73.5" customHeight="1">
      <c r="A6" s="63"/>
      <c r="B6" s="63"/>
      <c r="C6" s="9" t="s">
        <v>113</v>
      </c>
      <c r="D6" s="9" t="s">
        <v>114</v>
      </c>
      <c r="E6" s="5" t="s">
        <v>46</v>
      </c>
      <c r="F6" s="9" t="s">
        <v>49</v>
      </c>
      <c r="G6" s="10" t="s">
        <v>18</v>
      </c>
      <c r="H6" s="10" t="s">
        <v>19</v>
      </c>
      <c r="I6" s="10" t="s">
        <v>20</v>
      </c>
      <c r="J6" s="70"/>
      <c r="K6" s="7" t="s">
        <v>3</v>
      </c>
      <c r="L6" s="6" t="s">
        <v>21</v>
      </c>
      <c r="M6" s="6" t="s">
        <v>22</v>
      </c>
      <c r="N6" s="6" t="s">
        <v>20</v>
      </c>
      <c r="O6" s="60"/>
      <c r="P6" s="37" t="s">
        <v>113</v>
      </c>
      <c r="Q6" s="29" t="s">
        <v>114</v>
      </c>
      <c r="R6" s="7" t="s">
        <v>47</v>
      </c>
      <c r="S6" s="7" t="s">
        <v>48</v>
      </c>
      <c r="T6" s="6" t="s">
        <v>18</v>
      </c>
      <c r="U6" s="6" t="s">
        <v>22</v>
      </c>
      <c r="V6" s="6" t="s">
        <v>23</v>
      </c>
      <c r="W6" s="74"/>
      <c r="X6" s="34" t="s">
        <v>113</v>
      </c>
      <c r="Y6" s="9" t="s">
        <v>115</v>
      </c>
      <c r="Z6" s="9" t="s">
        <v>36</v>
      </c>
      <c r="AA6" s="9" t="s">
        <v>37</v>
      </c>
      <c r="AB6" s="9" t="s">
        <v>84</v>
      </c>
      <c r="AC6" s="9" t="s">
        <v>82</v>
      </c>
      <c r="AD6" s="9" t="s">
        <v>98</v>
      </c>
      <c r="AE6" s="75"/>
      <c r="AF6" s="34" t="s">
        <v>113</v>
      </c>
      <c r="AG6" s="9" t="s">
        <v>114</v>
      </c>
      <c r="AH6" s="5" t="s">
        <v>47</v>
      </c>
      <c r="AI6" s="5" t="s">
        <v>48</v>
      </c>
      <c r="AJ6" s="9" t="s">
        <v>4</v>
      </c>
      <c r="AK6" s="9" t="s">
        <v>22</v>
      </c>
      <c r="AL6" s="9" t="s">
        <v>23</v>
      </c>
    </row>
    <row r="7" spans="1:38" s="15" customFormat="1" ht="52.5" customHeight="1">
      <c r="A7" s="14" t="s">
        <v>24</v>
      </c>
      <c r="B7" s="14" t="s">
        <v>117</v>
      </c>
      <c r="C7" s="14" t="s">
        <v>6</v>
      </c>
      <c r="D7" s="14" t="s">
        <v>7</v>
      </c>
      <c r="E7" s="14" t="s">
        <v>8</v>
      </c>
      <c r="F7" s="14" t="s">
        <v>9</v>
      </c>
      <c r="G7" s="22" t="s">
        <v>10</v>
      </c>
      <c r="H7" s="22" t="s">
        <v>86</v>
      </c>
      <c r="I7" s="22" t="s">
        <v>116</v>
      </c>
      <c r="J7" s="14" t="s">
        <v>119</v>
      </c>
      <c r="K7" s="23" t="s">
        <v>107</v>
      </c>
      <c r="L7" s="23" t="s">
        <v>108</v>
      </c>
      <c r="M7" s="23" t="s">
        <v>33</v>
      </c>
      <c r="N7" s="23" t="s">
        <v>118</v>
      </c>
      <c r="O7" s="14" t="s">
        <v>120</v>
      </c>
      <c r="P7" s="14" t="s">
        <v>121</v>
      </c>
      <c r="Q7" s="14" t="s">
        <v>140</v>
      </c>
      <c r="R7" s="14" t="s">
        <v>94</v>
      </c>
      <c r="S7" s="14" t="s">
        <v>122</v>
      </c>
      <c r="T7" s="14" t="s">
        <v>27</v>
      </c>
      <c r="U7" s="14" t="s">
        <v>95</v>
      </c>
      <c r="V7" s="14" t="s">
        <v>79</v>
      </c>
      <c r="W7" s="14" t="s">
        <v>127</v>
      </c>
      <c r="X7" s="14" t="s">
        <v>123</v>
      </c>
      <c r="Y7" s="14" t="s">
        <v>124</v>
      </c>
      <c r="Z7" s="14" t="s">
        <v>109</v>
      </c>
      <c r="AA7" s="14" t="s">
        <v>110</v>
      </c>
      <c r="AB7" s="14" t="s">
        <v>97</v>
      </c>
      <c r="AC7" s="38" t="s">
        <v>125</v>
      </c>
      <c r="AD7" s="38" t="s">
        <v>126</v>
      </c>
      <c r="AE7" s="14" t="s">
        <v>128</v>
      </c>
      <c r="AF7" s="14" t="s">
        <v>129</v>
      </c>
      <c r="AG7" s="14" t="s">
        <v>130</v>
      </c>
      <c r="AH7" s="14" t="s">
        <v>131</v>
      </c>
      <c r="AI7" s="14" t="s">
        <v>132</v>
      </c>
      <c r="AJ7" s="14" t="s">
        <v>133</v>
      </c>
      <c r="AK7" s="14" t="s">
        <v>134</v>
      </c>
      <c r="AL7" s="14" t="s">
        <v>135</v>
      </c>
    </row>
    <row r="8" spans="1:38" s="49" customFormat="1" ht="24.95" customHeight="1">
      <c r="A8" s="10" t="s">
        <v>179</v>
      </c>
      <c r="B8" s="50">
        <f>C8+D8+E8+F8+G8+H8+I8</f>
        <v>264</v>
      </c>
      <c r="C8" s="50">
        <v>68</v>
      </c>
      <c r="D8" s="51">
        <v>68</v>
      </c>
      <c r="E8" s="51">
        <v>20</v>
      </c>
      <c r="F8" s="51">
        <v>58</v>
      </c>
      <c r="G8" s="51">
        <v>10</v>
      </c>
      <c r="H8" s="51">
        <v>40</v>
      </c>
      <c r="I8" s="51">
        <v>0</v>
      </c>
      <c r="J8" s="50">
        <f>K8+L8+M8+N8</f>
        <v>50</v>
      </c>
      <c r="K8" s="51">
        <v>2</v>
      </c>
      <c r="L8" s="51">
        <v>8</v>
      </c>
      <c r="M8" s="51">
        <v>40</v>
      </c>
      <c r="N8" s="51">
        <v>0</v>
      </c>
      <c r="O8" s="52">
        <f t="shared" ref="O8" si="0">P8+Q8+R8+S8+T8+U8+V8</f>
        <v>61.849999999999994</v>
      </c>
      <c r="P8" s="11">
        <f t="shared" ref="P8:Q8" si="1">C8*0.3*0.5</f>
        <v>10.199999999999999</v>
      </c>
      <c r="Q8" s="11">
        <f t="shared" si="1"/>
        <v>10.199999999999999</v>
      </c>
      <c r="R8" s="11">
        <f t="shared" ref="R8" si="2">E8*0.3*0.5+K8*0.25*0.5</f>
        <v>3.25</v>
      </c>
      <c r="S8" s="11">
        <f t="shared" ref="S8" si="3">F8*0.3*0.5</f>
        <v>8.6999999999999993</v>
      </c>
      <c r="T8" s="11">
        <f t="shared" ref="T8" si="4">G8*0.7*0.5+L8*0.5*0.5</f>
        <v>5.5</v>
      </c>
      <c r="U8" s="11">
        <f t="shared" ref="U8" si="5">H8*0.7*0.5+M8*0.5*0.5</f>
        <v>24</v>
      </c>
      <c r="V8" s="11">
        <f t="shared" ref="V8" si="6">I8*0.7*0.5+N8*1*0.5</f>
        <v>0</v>
      </c>
      <c r="W8" s="19">
        <v>-14.218749999999998</v>
      </c>
      <c r="X8" s="11">
        <v>-0.8125</v>
      </c>
      <c r="Y8" s="11">
        <v>1.40625</v>
      </c>
      <c r="Z8" s="11">
        <v>-1.1124999999999998</v>
      </c>
      <c r="AA8" s="11">
        <v>-2.5499999999999989</v>
      </c>
      <c r="AB8" s="11">
        <v>-3.8999999999999995</v>
      </c>
      <c r="AC8" s="11">
        <v>-7.25</v>
      </c>
      <c r="AD8" s="11">
        <v>0</v>
      </c>
      <c r="AE8" s="21">
        <f t="shared" ref="AE8" si="7">AF8+AG8+AH8+AI8+AJ8+AK8+AL8</f>
        <v>76.068749999999994</v>
      </c>
      <c r="AF8" s="39">
        <f t="shared" ref="AF8" si="8">P8-X8</f>
        <v>11.012499999999999</v>
      </c>
      <c r="AG8" s="39">
        <f t="shared" ref="AG8:AL8" si="9">Q8-Y8</f>
        <v>8.7937499999999993</v>
      </c>
      <c r="AH8" s="39">
        <f t="shared" si="9"/>
        <v>4.3624999999999998</v>
      </c>
      <c r="AI8" s="39">
        <f t="shared" si="9"/>
        <v>11.249999999999998</v>
      </c>
      <c r="AJ8" s="39">
        <f t="shared" si="9"/>
        <v>9.3999999999999986</v>
      </c>
      <c r="AK8" s="39">
        <f t="shared" si="9"/>
        <v>31.25</v>
      </c>
      <c r="AL8" s="39">
        <f t="shared" si="9"/>
        <v>0</v>
      </c>
    </row>
    <row r="9" spans="1:38" ht="37.5" customHeight="1"/>
  </sheetData>
  <mergeCells count="17">
    <mergeCell ref="AG5:AL5"/>
    <mergeCell ref="A2:AL2"/>
    <mergeCell ref="A4:A6"/>
    <mergeCell ref="B4:I4"/>
    <mergeCell ref="J4:N4"/>
    <mergeCell ref="O4:V4"/>
    <mergeCell ref="B5:B6"/>
    <mergeCell ref="J5:J6"/>
    <mergeCell ref="K5:N5"/>
    <mergeCell ref="O5:O6"/>
    <mergeCell ref="W4:AD4"/>
    <mergeCell ref="W5:W6"/>
    <mergeCell ref="C5:I5"/>
    <mergeCell ref="P5:V5"/>
    <mergeCell ref="X5:AD5"/>
    <mergeCell ref="AE4:AL4"/>
    <mergeCell ref="AE5:AE6"/>
  </mergeCells>
  <phoneticPr fontId="2" type="noConversion"/>
  <printOptions horizontalCentered="1"/>
  <pageMargins left="0.35433070866141736" right="0.35433070866141736" top="0.86614173228346458" bottom="0.70866141732283472" header="0.51181102362204722" footer="0.51181102362204722"/>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B6" sqref="B6"/>
    </sheetView>
  </sheetViews>
  <sheetFormatPr defaultRowHeight="14.25"/>
  <cols>
    <col min="2" max="2" width="15.375" customWidth="1"/>
    <col min="3" max="3" width="12.125" customWidth="1"/>
    <col min="4" max="4" width="12" customWidth="1"/>
    <col min="5" max="5" width="9.875" customWidth="1"/>
    <col min="6" max="6" width="13.875" customWidth="1"/>
    <col min="7" max="7" width="15.25" customWidth="1"/>
  </cols>
  <sheetData>
    <row r="1" spans="1:7">
      <c r="A1" s="1" t="s">
        <v>50</v>
      </c>
      <c r="D1" s="3"/>
      <c r="E1" s="3"/>
    </row>
    <row r="2" spans="1:7" ht="32.25" customHeight="1">
      <c r="A2" s="76" t="s">
        <v>144</v>
      </c>
      <c r="B2" s="76"/>
      <c r="C2" s="76"/>
      <c r="D2" s="76"/>
      <c r="E2" s="76"/>
      <c r="F2" s="76"/>
      <c r="G2" s="76"/>
    </row>
    <row r="3" spans="1:7" ht="26.25" customHeight="1">
      <c r="A3" s="35"/>
      <c r="B3" s="35"/>
      <c r="C3" s="35"/>
      <c r="D3" s="35"/>
      <c r="E3" s="35"/>
      <c r="F3" s="26" t="s">
        <v>51</v>
      </c>
      <c r="G3" s="35"/>
    </row>
    <row r="4" spans="1:7" ht="30" customHeight="1">
      <c r="A4" s="77" t="s">
        <v>40</v>
      </c>
      <c r="B4" s="63" t="s">
        <v>153</v>
      </c>
      <c r="C4" s="75" t="s">
        <v>145</v>
      </c>
      <c r="D4" s="75"/>
      <c r="E4" s="75"/>
      <c r="F4" s="64" t="s">
        <v>147</v>
      </c>
      <c r="G4" s="64" t="s">
        <v>53</v>
      </c>
    </row>
    <row r="5" spans="1:7" ht="42">
      <c r="A5" s="78"/>
      <c r="B5" s="63"/>
      <c r="C5" s="9" t="s">
        <v>61</v>
      </c>
      <c r="D5" s="32" t="s">
        <v>146</v>
      </c>
      <c r="E5" s="9" t="s">
        <v>62</v>
      </c>
      <c r="F5" s="78"/>
      <c r="G5" s="79"/>
    </row>
    <row r="6" spans="1:7" ht="36" customHeight="1">
      <c r="A6" s="32" t="s">
        <v>5</v>
      </c>
      <c r="B6" s="32" t="s">
        <v>56</v>
      </c>
      <c r="C6" s="33" t="s">
        <v>6</v>
      </c>
      <c r="D6" s="32" t="s">
        <v>7</v>
      </c>
      <c r="E6" s="32" t="s">
        <v>67</v>
      </c>
      <c r="F6" s="32" t="s">
        <v>68</v>
      </c>
      <c r="G6" s="32" t="s">
        <v>69</v>
      </c>
    </row>
    <row r="7" spans="1:7" ht="24.75" customHeight="1">
      <c r="A7" s="31" t="s">
        <v>11</v>
      </c>
      <c r="B7" s="17">
        <f>B8+B9+B10+B11</f>
        <v>0</v>
      </c>
      <c r="C7" s="21">
        <f>C8+C9+C10+C11</f>
        <v>0</v>
      </c>
      <c r="D7" s="21"/>
      <c r="E7" s="27"/>
      <c r="F7" s="27"/>
      <c r="G7" s="27"/>
    </row>
    <row r="8" spans="1:7" ht="24" customHeight="1">
      <c r="A8" s="10" t="s">
        <v>12</v>
      </c>
      <c r="B8" s="40"/>
      <c r="C8" s="11"/>
      <c r="D8" s="24"/>
      <c r="E8" s="44"/>
      <c r="F8" s="44"/>
      <c r="G8" s="44"/>
    </row>
    <row r="9" spans="1:7" ht="21" customHeight="1">
      <c r="A9" s="9" t="s">
        <v>13</v>
      </c>
      <c r="B9" s="40"/>
      <c r="C9" s="11"/>
      <c r="D9" s="24"/>
      <c r="E9" s="44"/>
      <c r="F9" s="44"/>
      <c r="G9" s="44"/>
    </row>
    <row r="10" spans="1:7" ht="24" customHeight="1">
      <c r="A10" s="9" t="s">
        <v>14</v>
      </c>
      <c r="B10" s="40"/>
      <c r="C10" s="11"/>
      <c r="D10" s="24"/>
      <c r="E10" s="44"/>
      <c r="F10" s="44"/>
      <c r="G10" s="44"/>
    </row>
    <row r="11" spans="1:7" ht="22.5" customHeight="1">
      <c r="A11" s="9" t="s">
        <v>15</v>
      </c>
      <c r="B11" s="40"/>
      <c r="C11" s="11"/>
      <c r="D11" s="24"/>
      <c r="E11" s="44"/>
      <c r="F11" s="44"/>
      <c r="G11" s="44"/>
    </row>
  </sheetData>
  <mergeCells count="6">
    <mergeCell ref="A2:G2"/>
    <mergeCell ref="A4:A5"/>
    <mergeCell ref="B4:B5"/>
    <mergeCell ref="C4:E4"/>
    <mergeCell ref="F4:F5"/>
    <mergeCell ref="G4:G5"/>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B7" sqref="B7"/>
    </sheetView>
  </sheetViews>
  <sheetFormatPr defaultRowHeight="14.25"/>
  <cols>
    <col min="1" max="1" width="15.375" customWidth="1"/>
    <col min="2" max="2" width="17.375" customWidth="1"/>
    <col min="3" max="3" width="12.25" customWidth="1"/>
    <col min="4" max="4" width="14.625" customWidth="1"/>
    <col min="5" max="5" width="12.375" customWidth="1"/>
    <col min="6" max="6" width="15.375" customWidth="1"/>
    <col min="7" max="7" width="18.875" customWidth="1"/>
  </cols>
  <sheetData>
    <row r="1" spans="1:7" ht="24" customHeight="1">
      <c r="A1" s="1" t="s">
        <v>112</v>
      </c>
      <c r="D1" s="3"/>
      <c r="E1" s="3"/>
    </row>
    <row r="2" spans="1:7" ht="70.5" customHeight="1">
      <c r="A2" s="76" t="s">
        <v>152</v>
      </c>
      <c r="B2" s="76"/>
      <c r="C2" s="76"/>
      <c r="D2" s="76"/>
      <c r="E2" s="76"/>
      <c r="F2" s="76"/>
      <c r="G2" s="76"/>
    </row>
    <row r="3" spans="1:7" ht="18.75">
      <c r="A3" s="4"/>
      <c r="B3" s="4"/>
      <c r="C3" s="4"/>
      <c r="D3" s="4"/>
      <c r="E3" s="4"/>
      <c r="F3" s="26" t="s">
        <v>51</v>
      </c>
      <c r="G3" s="4"/>
    </row>
    <row r="4" spans="1:7" ht="26.25" customHeight="1">
      <c r="A4" s="77" t="s">
        <v>52</v>
      </c>
      <c r="B4" s="63" t="s">
        <v>153</v>
      </c>
      <c r="C4" s="75" t="s">
        <v>145</v>
      </c>
      <c r="D4" s="75"/>
      <c r="E4" s="75"/>
      <c r="F4" s="64" t="s">
        <v>147</v>
      </c>
      <c r="G4" s="64" t="s">
        <v>53</v>
      </c>
    </row>
    <row r="5" spans="1:7" ht="28.5">
      <c r="A5" s="78"/>
      <c r="B5" s="63"/>
      <c r="C5" s="9" t="s">
        <v>61</v>
      </c>
      <c r="D5" s="12" t="s">
        <v>146</v>
      </c>
      <c r="E5" s="9" t="s">
        <v>62</v>
      </c>
      <c r="F5" s="78"/>
      <c r="G5" s="79"/>
    </row>
    <row r="6" spans="1:7" ht="23.25" customHeight="1">
      <c r="A6" s="12" t="s">
        <v>63</v>
      </c>
      <c r="B6" s="12" t="s">
        <v>64</v>
      </c>
      <c r="C6" s="13" t="s">
        <v>65</v>
      </c>
      <c r="D6" s="12" t="s">
        <v>66</v>
      </c>
      <c r="E6" s="12" t="s">
        <v>67</v>
      </c>
      <c r="F6" s="12" t="s">
        <v>68</v>
      </c>
      <c r="G6" s="12" t="s">
        <v>69</v>
      </c>
    </row>
    <row r="7" spans="1:7" ht="22.5" customHeight="1">
      <c r="A7" s="16" t="s">
        <v>70</v>
      </c>
      <c r="B7" s="17">
        <f t="shared" ref="B7:C7" si="0">B8+B9+B10+B11</f>
        <v>0</v>
      </c>
      <c r="C7" s="21">
        <f t="shared" si="0"/>
        <v>0</v>
      </c>
      <c r="D7" s="21"/>
      <c r="E7" s="27"/>
      <c r="F7" s="27"/>
      <c r="G7" s="27"/>
    </row>
    <row r="8" spans="1:7" ht="21.75" customHeight="1">
      <c r="A8" s="10" t="s">
        <v>71</v>
      </c>
      <c r="B8" s="41"/>
      <c r="C8" s="45"/>
      <c r="D8" s="24"/>
      <c r="E8" s="44"/>
      <c r="F8" s="44"/>
      <c r="G8" s="44"/>
    </row>
    <row r="9" spans="1:7" ht="20.25" customHeight="1">
      <c r="A9" s="9" t="s">
        <v>13</v>
      </c>
      <c r="B9" s="42"/>
      <c r="C9" s="46"/>
      <c r="D9" s="24"/>
      <c r="E9" s="44"/>
      <c r="F9" s="44"/>
      <c r="G9" s="44"/>
    </row>
    <row r="10" spans="1:7" ht="20.25" customHeight="1">
      <c r="A10" s="9" t="s">
        <v>72</v>
      </c>
      <c r="B10" s="41"/>
      <c r="C10" s="45"/>
      <c r="D10" s="24"/>
      <c r="E10" s="44"/>
      <c r="F10" s="44"/>
      <c r="G10" s="44"/>
    </row>
    <row r="11" spans="1:7" ht="21.75" customHeight="1">
      <c r="A11" s="9" t="s">
        <v>73</v>
      </c>
      <c r="B11" s="43"/>
      <c r="C11" s="45"/>
      <c r="D11" s="24"/>
      <c r="E11" s="44"/>
      <c r="F11" s="44"/>
      <c r="G11" s="44"/>
    </row>
  </sheetData>
  <mergeCells count="6">
    <mergeCell ref="A2:G2"/>
    <mergeCell ref="A4:A5"/>
    <mergeCell ref="B4:B5"/>
    <mergeCell ref="C4:E4"/>
    <mergeCell ref="F4:F5"/>
    <mergeCell ref="G4:G5"/>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F15" sqref="F15"/>
    </sheetView>
  </sheetViews>
  <sheetFormatPr defaultRowHeight="14.25"/>
  <cols>
    <col min="1" max="2" width="13" customWidth="1"/>
    <col min="3" max="3" width="13.625" customWidth="1"/>
    <col min="4" max="4" width="14.125" customWidth="1"/>
    <col min="5" max="5" width="16.875" customWidth="1"/>
    <col min="6" max="6" width="15.875" customWidth="1"/>
    <col min="7" max="7" width="20.125" customWidth="1"/>
    <col min="8" max="8" width="16" customWidth="1"/>
  </cols>
  <sheetData>
    <row r="1" spans="1:8" ht="20.25" customHeight="1">
      <c r="A1" s="1" t="s">
        <v>74</v>
      </c>
      <c r="E1" s="3"/>
      <c r="F1" s="3"/>
    </row>
    <row r="2" spans="1:8" ht="60" customHeight="1">
      <c r="A2" s="76" t="s">
        <v>148</v>
      </c>
      <c r="B2" s="80"/>
      <c r="C2" s="80"/>
      <c r="D2" s="80"/>
      <c r="E2" s="80"/>
      <c r="F2" s="80"/>
      <c r="G2" s="80"/>
      <c r="H2" s="80"/>
    </row>
    <row r="3" spans="1:8" ht="25.5" customHeight="1">
      <c r="A3" s="4"/>
      <c r="B3" s="4"/>
      <c r="C3" s="4"/>
      <c r="D3" s="4"/>
      <c r="E3" s="4"/>
      <c r="F3" s="4"/>
      <c r="G3" s="26" t="s">
        <v>51</v>
      </c>
      <c r="H3" s="4"/>
    </row>
    <row r="4" spans="1:8" ht="31.5" customHeight="1">
      <c r="A4" s="77" t="s">
        <v>54</v>
      </c>
      <c r="B4" s="63" t="s">
        <v>149</v>
      </c>
      <c r="C4" s="77" t="s">
        <v>150</v>
      </c>
      <c r="D4" s="81" t="s">
        <v>145</v>
      </c>
      <c r="E4" s="82"/>
      <c r="F4" s="83"/>
      <c r="G4" s="64" t="s">
        <v>151</v>
      </c>
      <c r="H4" s="64" t="s">
        <v>75</v>
      </c>
    </row>
    <row r="5" spans="1:8" ht="55.5" customHeight="1">
      <c r="A5" s="78"/>
      <c r="B5" s="63"/>
      <c r="C5" s="78"/>
      <c r="D5" s="9" t="s">
        <v>61</v>
      </c>
      <c r="E5" s="12" t="s">
        <v>146</v>
      </c>
      <c r="F5" s="9" t="s">
        <v>62</v>
      </c>
      <c r="G5" s="78"/>
      <c r="H5" s="79"/>
    </row>
    <row r="6" spans="1:8" ht="30">
      <c r="A6" s="12" t="s">
        <v>55</v>
      </c>
      <c r="B6" s="12" t="s">
        <v>56</v>
      </c>
      <c r="C6" s="12" t="s">
        <v>25</v>
      </c>
      <c r="D6" s="13" t="s">
        <v>26</v>
      </c>
      <c r="E6" s="12" t="s">
        <v>8</v>
      </c>
      <c r="F6" s="12" t="s">
        <v>99</v>
      </c>
      <c r="G6" s="12" t="s">
        <v>100</v>
      </c>
      <c r="H6" s="12" t="s">
        <v>101</v>
      </c>
    </row>
    <row r="7" spans="1:8" ht="23.25" customHeight="1">
      <c r="A7" s="16" t="s">
        <v>57</v>
      </c>
      <c r="B7" s="17">
        <f t="shared" ref="B7" si="0">B8+B9+B10+B11</f>
        <v>0</v>
      </c>
      <c r="C7" s="17">
        <f>C8+C9+C10+C11</f>
        <v>0</v>
      </c>
      <c r="D7" s="27">
        <v>51.602500000000006</v>
      </c>
      <c r="E7" s="27">
        <v>58.274999999999999</v>
      </c>
      <c r="F7" s="27">
        <v>6.6724999999999923</v>
      </c>
      <c r="G7" s="27">
        <f>B7*0.3*0.5+C7*0.25*0.5</f>
        <v>0</v>
      </c>
      <c r="H7" s="27">
        <f>G7-F7</f>
        <v>-6.6724999999999923</v>
      </c>
    </row>
    <row r="8" spans="1:8" ht="24" customHeight="1">
      <c r="A8" s="10" t="s">
        <v>58</v>
      </c>
      <c r="B8" s="41"/>
      <c r="C8" s="41"/>
      <c r="D8" s="28"/>
      <c r="E8" s="28"/>
      <c r="F8" s="28"/>
      <c r="G8" s="44"/>
      <c r="H8" s="44"/>
    </row>
    <row r="9" spans="1:8" ht="24.75" customHeight="1">
      <c r="A9" s="9" t="s">
        <v>13</v>
      </c>
      <c r="B9" s="43"/>
      <c r="C9" s="43"/>
      <c r="D9" s="28"/>
      <c r="E9" s="28"/>
      <c r="F9" s="28"/>
      <c r="G9" s="44"/>
      <c r="H9" s="44"/>
    </row>
    <row r="10" spans="1:8" ht="23.25" customHeight="1">
      <c r="A10" s="9" t="s">
        <v>59</v>
      </c>
      <c r="B10" s="41"/>
      <c r="C10" s="41"/>
      <c r="D10" s="28"/>
      <c r="E10" s="28"/>
      <c r="F10" s="28"/>
      <c r="G10" s="44"/>
      <c r="H10" s="44"/>
    </row>
    <row r="11" spans="1:8" ht="24.75" customHeight="1">
      <c r="A11" s="9" t="s">
        <v>60</v>
      </c>
      <c r="B11" s="43"/>
      <c r="C11" s="43"/>
      <c r="D11" s="28"/>
      <c r="E11" s="28"/>
      <c r="F11" s="28"/>
      <c r="G11" s="44"/>
      <c r="H11" s="44"/>
    </row>
  </sheetData>
  <mergeCells count="7">
    <mergeCell ref="A2:H2"/>
    <mergeCell ref="A4:A5"/>
    <mergeCell ref="B4:B5"/>
    <mergeCell ref="C4:C5"/>
    <mergeCell ref="D4:F4"/>
    <mergeCell ref="G4:G5"/>
    <mergeCell ref="H4:H5"/>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14" sqref="E14"/>
    </sheetView>
  </sheetViews>
  <sheetFormatPr defaultRowHeight="14.25"/>
  <cols>
    <col min="1" max="1" width="15" customWidth="1"/>
    <col min="2" max="2" width="16.875" customWidth="1"/>
    <col min="3" max="3" width="12.875" customWidth="1"/>
    <col min="4" max="4" width="18.875" customWidth="1"/>
    <col min="5" max="5" width="14.875" customWidth="1"/>
    <col min="6" max="6" width="17.25" customWidth="1"/>
    <col min="7" max="7" width="19" customWidth="1"/>
  </cols>
  <sheetData>
    <row r="1" spans="1:7" ht="24" customHeight="1">
      <c r="A1" s="1" t="s">
        <v>76</v>
      </c>
      <c r="D1" s="3"/>
      <c r="E1" s="3"/>
    </row>
    <row r="2" spans="1:7" ht="37.5" customHeight="1">
      <c r="A2" s="76" t="s">
        <v>154</v>
      </c>
      <c r="B2" s="76"/>
      <c r="C2" s="76"/>
      <c r="D2" s="76"/>
      <c r="E2" s="76"/>
      <c r="F2" s="76"/>
      <c r="G2" s="76"/>
    </row>
    <row r="3" spans="1:7" ht="29.25" customHeight="1">
      <c r="A3" s="4"/>
      <c r="B3" s="4"/>
      <c r="C3" s="4"/>
      <c r="D3" s="4"/>
      <c r="E3" s="4"/>
      <c r="F3" s="26" t="s">
        <v>51</v>
      </c>
      <c r="G3" s="4"/>
    </row>
    <row r="4" spans="1:7" ht="29.25" customHeight="1">
      <c r="A4" s="77" t="s">
        <v>52</v>
      </c>
      <c r="B4" s="63" t="s">
        <v>153</v>
      </c>
      <c r="C4" s="81" t="s">
        <v>145</v>
      </c>
      <c r="D4" s="82"/>
      <c r="E4" s="83"/>
      <c r="F4" s="64" t="s">
        <v>155</v>
      </c>
      <c r="G4" s="64" t="s">
        <v>53</v>
      </c>
    </row>
    <row r="5" spans="1:7" ht="28.5">
      <c r="A5" s="78"/>
      <c r="B5" s="63"/>
      <c r="C5" s="9" t="s">
        <v>61</v>
      </c>
      <c r="D5" s="12" t="s">
        <v>146</v>
      </c>
      <c r="E5" s="9" t="s">
        <v>62</v>
      </c>
      <c r="F5" s="78"/>
      <c r="G5" s="79"/>
    </row>
    <row r="6" spans="1:7" ht="17.25" customHeight="1">
      <c r="A6" s="12" t="s">
        <v>63</v>
      </c>
      <c r="B6" s="12" t="s">
        <v>64</v>
      </c>
      <c r="C6" s="13" t="s">
        <v>65</v>
      </c>
      <c r="D6" s="12" t="s">
        <v>66</v>
      </c>
      <c r="E6" s="12" t="s">
        <v>67</v>
      </c>
      <c r="F6" s="12" t="s">
        <v>68</v>
      </c>
      <c r="G6" s="12" t="s">
        <v>69</v>
      </c>
    </row>
    <row r="7" spans="1:7" ht="20.25" customHeight="1">
      <c r="A7" s="16" t="s">
        <v>70</v>
      </c>
      <c r="B7" s="27"/>
      <c r="C7" s="27"/>
      <c r="D7" s="27"/>
      <c r="E7" s="27"/>
      <c r="F7" s="27"/>
      <c r="G7" s="27"/>
    </row>
    <row r="8" spans="1:7" ht="20.25" customHeight="1">
      <c r="A8" s="10" t="s">
        <v>71</v>
      </c>
      <c r="B8" s="28"/>
      <c r="C8" s="28"/>
      <c r="D8" s="28"/>
      <c r="E8" s="28"/>
      <c r="F8" s="44"/>
      <c r="G8" s="44"/>
    </row>
    <row r="9" spans="1:7" ht="22.5" customHeight="1">
      <c r="A9" s="9" t="s">
        <v>13</v>
      </c>
      <c r="B9" s="28"/>
      <c r="C9" s="28"/>
      <c r="D9" s="28"/>
      <c r="E9" s="28"/>
      <c r="F9" s="44"/>
      <c r="G9" s="44"/>
    </row>
    <row r="10" spans="1:7" ht="21.75" customHeight="1">
      <c r="A10" s="9" t="s">
        <v>72</v>
      </c>
      <c r="B10" s="28"/>
      <c r="C10" s="28"/>
      <c r="D10" s="28"/>
      <c r="E10" s="28"/>
      <c r="F10" s="44"/>
      <c r="G10" s="44"/>
    </row>
    <row r="11" spans="1:7" ht="21.75" customHeight="1">
      <c r="A11" s="9" t="s">
        <v>73</v>
      </c>
      <c r="B11" s="28"/>
      <c r="C11" s="28"/>
      <c r="D11" s="28"/>
      <c r="E11" s="28"/>
      <c r="F11" s="44"/>
      <c r="G11" s="44"/>
    </row>
  </sheetData>
  <mergeCells count="6">
    <mergeCell ref="A2:G2"/>
    <mergeCell ref="A4:A5"/>
    <mergeCell ref="B4:B5"/>
    <mergeCell ref="C4:E4"/>
    <mergeCell ref="F4:F5"/>
    <mergeCell ref="G4:G5"/>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4" sqref="G4:G5"/>
    </sheetView>
  </sheetViews>
  <sheetFormatPr defaultRowHeight="14.25"/>
  <cols>
    <col min="1" max="1" width="14.375" customWidth="1"/>
    <col min="2" max="2" width="16.25" customWidth="1"/>
    <col min="3" max="3" width="13.5" customWidth="1"/>
    <col min="4" max="4" width="13.875" customWidth="1"/>
    <col min="5" max="5" width="15.375" customWidth="1"/>
    <col min="6" max="6" width="13" customWidth="1"/>
    <col min="7" max="7" width="14.875" customWidth="1"/>
    <col min="8" max="8" width="15.75" customWidth="1"/>
  </cols>
  <sheetData>
    <row r="1" spans="1:8" ht="26.25" customHeight="1">
      <c r="A1" s="1" t="s">
        <v>77</v>
      </c>
      <c r="E1" s="3"/>
      <c r="F1" s="3"/>
    </row>
    <row r="2" spans="1:8" ht="53.25" customHeight="1">
      <c r="A2" s="76" t="s">
        <v>156</v>
      </c>
      <c r="B2" s="76"/>
      <c r="C2" s="76"/>
      <c r="D2" s="76"/>
      <c r="E2" s="76"/>
      <c r="F2" s="76"/>
      <c r="G2" s="76"/>
      <c r="H2" s="76"/>
    </row>
    <row r="3" spans="1:8" ht="36" customHeight="1">
      <c r="A3" s="4"/>
      <c r="B3" s="4"/>
      <c r="C3" s="4"/>
      <c r="D3" s="4"/>
      <c r="E3" s="4"/>
      <c r="F3" s="4"/>
      <c r="G3" s="26" t="s">
        <v>51</v>
      </c>
      <c r="H3" s="4"/>
    </row>
    <row r="4" spans="1:8" ht="31.5" customHeight="1">
      <c r="A4" s="77" t="s">
        <v>54</v>
      </c>
      <c r="B4" s="63" t="s">
        <v>153</v>
      </c>
      <c r="C4" s="77" t="s">
        <v>157</v>
      </c>
      <c r="D4" s="81" t="s">
        <v>145</v>
      </c>
      <c r="E4" s="82"/>
      <c r="F4" s="83"/>
      <c r="G4" s="64" t="s">
        <v>147</v>
      </c>
      <c r="H4" s="64" t="s">
        <v>75</v>
      </c>
    </row>
    <row r="5" spans="1:8" ht="28.5">
      <c r="A5" s="78"/>
      <c r="B5" s="63"/>
      <c r="C5" s="78"/>
      <c r="D5" s="9" t="s">
        <v>61</v>
      </c>
      <c r="E5" s="12" t="s">
        <v>146</v>
      </c>
      <c r="F5" s="9" t="s">
        <v>62</v>
      </c>
      <c r="G5" s="78"/>
      <c r="H5" s="79"/>
    </row>
    <row r="6" spans="1:8" ht="30">
      <c r="A6" s="12" t="s">
        <v>55</v>
      </c>
      <c r="B6" s="12" t="s">
        <v>56</v>
      </c>
      <c r="C6" s="12" t="s">
        <v>25</v>
      </c>
      <c r="D6" s="13" t="s">
        <v>103</v>
      </c>
      <c r="E6" s="12" t="s">
        <v>104</v>
      </c>
      <c r="F6" s="12" t="s">
        <v>141</v>
      </c>
      <c r="G6" s="12" t="s">
        <v>102</v>
      </c>
      <c r="H6" s="12" t="s">
        <v>105</v>
      </c>
    </row>
    <row r="7" spans="1:8" ht="25.5" customHeight="1">
      <c r="A7" s="16" t="s">
        <v>57</v>
      </c>
      <c r="B7" s="27"/>
      <c r="C7" s="27"/>
      <c r="D7" s="27"/>
      <c r="E7" s="27"/>
      <c r="F7" s="27"/>
      <c r="G7" s="27"/>
      <c r="H7" s="27"/>
    </row>
    <row r="8" spans="1:8" ht="24.75" customHeight="1">
      <c r="A8" s="10" t="s">
        <v>58</v>
      </c>
      <c r="B8" s="28"/>
      <c r="C8" s="28"/>
      <c r="D8" s="28"/>
      <c r="E8" s="28"/>
      <c r="F8" s="44"/>
      <c r="G8" s="44"/>
      <c r="H8" s="44"/>
    </row>
    <row r="9" spans="1:8" ht="23.25" customHeight="1">
      <c r="A9" s="9" t="s">
        <v>13</v>
      </c>
      <c r="B9" s="28"/>
      <c r="C9" s="28"/>
      <c r="D9" s="28"/>
      <c r="E9" s="28"/>
      <c r="F9" s="44"/>
      <c r="G9" s="44"/>
      <c r="H9" s="44"/>
    </row>
    <row r="10" spans="1:8" ht="21.75" customHeight="1">
      <c r="A10" s="9" t="s">
        <v>59</v>
      </c>
      <c r="B10" s="28"/>
      <c r="C10" s="28"/>
      <c r="D10" s="28"/>
      <c r="E10" s="28"/>
      <c r="F10" s="44"/>
      <c r="G10" s="44"/>
      <c r="H10" s="44"/>
    </row>
    <row r="11" spans="1:8" ht="25.5" customHeight="1">
      <c r="A11" s="9" t="s">
        <v>60</v>
      </c>
      <c r="B11" s="28"/>
      <c r="C11" s="28"/>
      <c r="D11" s="28"/>
      <c r="E11" s="28"/>
      <c r="F11" s="44"/>
      <c r="G11" s="44"/>
      <c r="H11" s="44"/>
    </row>
  </sheetData>
  <mergeCells count="7">
    <mergeCell ref="A2:H2"/>
    <mergeCell ref="A4:A5"/>
    <mergeCell ref="B4:B5"/>
    <mergeCell ref="C4:C5"/>
    <mergeCell ref="D4:F4"/>
    <mergeCell ref="G4:G5"/>
    <mergeCell ref="H4:H5"/>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F10" sqref="F10"/>
    </sheetView>
  </sheetViews>
  <sheetFormatPr defaultRowHeight="14.25"/>
  <cols>
    <col min="1" max="1" width="14.75" customWidth="1"/>
    <col min="2" max="2" width="15.75" customWidth="1"/>
    <col min="3" max="3" width="15.25" customWidth="1"/>
    <col min="4" max="4" width="12.25" customWidth="1"/>
    <col min="5" max="5" width="17.125" customWidth="1"/>
    <col min="6" max="6" width="11.75" customWidth="1"/>
    <col min="7" max="7" width="16.875" customWidth="1"/>
    <col min="8" max="8" width="14.25" customWidth="1"/>
  </cols>
  <sheetData>
    <row r="1" spans="1:8" ht="24.75" customHeight="1">
      <c r="A1" s="1" t="s">
        <v>78</v>
      </c>
      <c r="E1" s="3"/>
      <c r="F1" s="3"/>
    </row>
    <row r="2" spans="1:8" ht="47.25" customHeight="1">
      <c r="A2" s="76" t="s">
        <v>158</v>
      </c>
      <c r="B2" s="80"/>
      <c r="C2" s="80"/>
      <c r="D2" s="80"/>
      <c r="E2" s="80"/>
      <c r="F2" s="80"/>
      <c r="G2" s="80"/>
      <c r="H2" s="80"/>
    </row>
    <row r="3" spans="1:8" ht="24.75" customHeight="1">
      <c r="A3" s="4"/>
      <c r="B3" s="4"/>
      <c r="C3" s="4"/>
      <c r="D3" s="4"/>
      <c r="E3" s="4"/>
      <c r="F3" s="4"/>
      <c r="G3" s="26" t="s">
        <v>51</v>
      </c>
      <c r="H3" s="4"/>
    </row>
    <row r="4" spans="1:8" ht="24" customHeight="1">
      <c r="A4" s="77" t="s">
        <v>54</v>
      </c>
      <c r="B4" s="63" t="s">
        <v>153</v>
      </c>
      <c r="C4" s="77" t="s">
        <v>159</v>
      </c>
      <c r="D4" s="81" t="s">
        <v>145</v>
      </c>
      <c r="E4" s="82"/>
      <c r="F4" s="83"/>
      <c r="G4" s="64" t="s">
        <v>160</v>
      </c>
      <c r="H4" s="64" t="s">
        <v>75</v>
      </c>
    </row>
    <row r="5" spans="1:8" ht="35.25" customHeight="1">
      <c r="A5" s="78"/>
      <c r="B5" s="63"/>
      <c r="C5" s="78"/>
      <c r="D5" s="9" t="s">
        <v>61</v>
      </c>
      <c r="E5" s="12" t="s">
        <v>146</v>
      </c>
      <c r="F5" s="9" t="s">
        <v>62</v>
      </c>
      <c r="G5" s="78"/>
      <c r="H5" s="79"/>
    </row>
    <row r="6" spans="1:8" ht="30">
      <c r="A6" s="12" t="s">
        <v>55</v>
      </c>
      <c r="B6" s="12" t="s">
        <v>56</v>
      </c>
      <c r="C6" s="12" t="s">
        <v>25</v>
      </c>
      <c r="D6" s="13" t="s">
        <v>26</v>
      </c>
      <c r="E6" s="12" t="s">
        <v>8</v>
      </c>
      <c r="F6" s="12" t="s">
        <v>141</v>
      </c>
      <c r="G6" s="12" t="s">
        <v>102</v>
      </c>
      <c r="H6" s="12" t="s">
        <v>101</v>
      </c>
    </row>
    <row r="7" spans="1:8" ht="24.75" customHeight="1">
      <c r="A7" s="16" t="s">
        <v>57</v>
      </c>
      <c r="B7" s="27"/>
      <c r="C7" s="27"/>
      <c r="D7" s="27"/>
      <c r="E7" s="27"/>
      <c r="F7" s="27"/>
      <c r="G7" s="27"/>
      <c r="H7" s="27"/>
    </row>
    <row r="8" spans="1:8" ht="24" customHeight="1">
      <c r="A8" s="10" t="s">
        <v>58</v>
      </c>
      <c r="B8" s="28"/>
      <c r="C8" s="28"/>
      <c r="D8" s="28"/>
      <c r="E8" s="28"/>
      <c r="F8" s="44"/>
      <c r="G8" s="44"/>
      <c r="H8" s="44"/>
    </row>
    <row r="9" spans="1:8" ht="22.5" customHeight="1">
      <c r="A9" s="9" t="s">
        <v>13</v>
      </c>
      <c r="B9" s="28"/>
      <c r="C9" s="28"/>
      <c r="D9" s="28"/>
      <c r="E9" s="28"/>
      <c r="F9" s="44"/>
      <c r="G9" s="44"/>
      <c r="H9" s="44"/>
    </row>
    <row r="10" spans="1:8" ht="24" customHeight="1">
      <c r="A10" s="9" t="s">
        <v>59</v>
      </c>
      <c r="B10" s="28"/>
      <c r="C10" s="28"/>
      <c r="D10" s="28"/>
      <c r="E10" s="28"/>
      <c r="F10" s="44"/>
      <c r="G10" s="44"/>
      <c r="H10" s="44"/>
    </row>
    <row r="11" spans="1:8" ht="24.75" customHeight="1">
      <c r="A11" s="9" t="s">
        <v>60</v>
      </c>
      <c r="B11" s="28"/>
      <c r="C11" s="28"/>
      <c r="D11" s="28"/>
      <c r="E11" s="28"/>
      <c r="F11" s="44"/>
      <c r="G11" s="44"/>
      <c r="H11" s="44"/>
    </row>
  </sheetData>
  <mergeCells count="7">
    <mergeCell ref="A2:H2"/>
    <mergeCell ref="A4:A5"/>
    <mergeCell ref="B4:B5"/>
    <mergeCell ref="C4:C5"/>
    <mergeCell ref="D4:F4"/>
    <mergeCell ref="G4:G5"/>
    <mergeCell ref="H4:H5"/>
  </mergeCells>
  <phoneticPr fontId="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13" sqref="G13"/>
    </sheetView>
  </sheetViews>
  <sheetFormatPr defaultRowHeight="14.25"/>
  <cols>
    <col min="1" max="1" width="11.625" customWidth="1"/>
    <col min="2" max="2" width="15.5" customWidth="1"/>
    <col min="3" max="3" width="12.625" customWidth="1"/>
    <col min="4" max="4" width="12" customWidth="1"/>
    <col min="5" max="5" width="16.625" customWidth="1"/>
    <col min="6" max="6" width="14" customWidth="1"/>
    <col min="7" max="8" width="15.5" customWidth="1"/>
  </cols>
  <sheetData>
    <row r="1" spans="1:8" ht="24" customHeight="1">
      <c r="A1" s="1" t="s">
        <v>80</v>
      </c>
      <c r="E1" s="3"/>
      <c r="F1" s="3"/>
    </row>
    <row r="2" spans="1:8" ht="40.5" customHeight="1">
      <c r="A2" s="76" t="s">
        <v>161</v>
      </c>
      <c r="B2" s="80"/>
      <c r="C2" s="80"/>
      <c r="D2" s="80"/>
      <c r="E2" s="80"/>
      <c r="F2" s="80"/>
      <c r="G2" s="80"/>
      <c r="H2" s="80"/>
    </row>
    <row r="3" spans="1:8" ht="31.5" customHeight="1">
      <c r="A3" s="4"/>
      <c r="B3" s="4"/>
      <c r="C3" s="4"/>
      <c r="D3" s="4"/>
      <c r="E3" s="4"/>
      <c r="F3" s="4"/>
      <c r="G3" s="26" t="s">
        <v>51</v>
      </c>
      <c r="H3" s="4"/>
    </row>
    <row r="4" spans="1:8" ht="30.75" customHeight="1">
      <c r="A4" s="77" t="s">
        <v>54</v>
      </c>
      <c r="B4" s="63" t="s">
        <v>153</v>
      </c>
      <c r="C4" s="77" t="s">
        <v>162</v>
      </c>
      <c r="D4" s="81" t="s">
        <v>145</v>
      </c>
      <c r="E4" s="82"/>
      <c r="F4" s="83"/>
      <c r="G4" s="64" t="s">
        <v>147</v>
      </c>
      <c r="H4" s="64" t="s">
        <v>75</v>
      </c>
    </row>
    <row r="5" spans="1:8" ht="35.25" customHeight="1">
      <c r="A5" s="78"/>
      <c r="B5" s="63"/>
      <c r="C5" s="78"/>
      <c r="D5" s="9" t="s">
        <v>61</v>
      </c>
      <c r="E5" s="12" t="s">
        <v>146</v>
      </c>
      <c r="F5" s="9" t="s">
        <v>62</v>
      </c>
      <c r="G5" s="78"/>
      <c r="H5" s="79"/>
    </row>
    <row r="6" spans="1:8" ht="30">
      <c r="A6" s="12" t="s">
        <v>55</v>
      </c>
      <c r="B6" s="12" t="s">
        <v>56</v>
      </c>
      <c r="C6" s="12" t="s">
        <v>25</v>
      </c>
      <c r="D6" s="13" t="s">
        <v>26</v>
      </c>
      <c r="E6" s="12" t="s">
        <v>8</v>
      </c>
      <c r="F6" s="12" t="s">
        <v>141</v>
      </c>
      <c r="G6" s="12" t="s">
        <v>106</v>
      </c>
      <c r="H6" s="12" t="s">
        <v>101</v>
      </c>
    </row>
    <row r="7" spans="1:8" ht="21.75" customHeight="1">
      <c r="A7" s="16" t="s">
        <v>57</v>
      </c>
      <c r="B7" s="27"/>
      <c r="C7" s="27"/>
      <c r="D7" s="27"/>
      <c r="E7" s="27"/>
      <c r="F7" s="27"/>
      <c r="G7" s="27"/>
      <c r="H7" s="27"/>
    </row>
    <row r="8" spans="1:8" ht="21.75" customHeight="1">
      <c r="A8" s="10" t="s">
        <v>58</v>
      </c>
      <c r="B8" s="28"/>
      <c r="C8" s="28"/>
      <c r="D8" s="28"/>
      <c r="E8" s="28"/>
      <c r="F8" s="44"/>
      <c r="G8" s="44"/>
      <c r="H8" s="44"/>
    </row>
    <row r="9" spans="1:8" ht="21" customHeight="1">
      <c r="A9" s="9" t="s">
        <v>13</v>
      </c>
      <c r="B9" s="28"/>
      <c r="C9" s="28"/>
      <c r="D9" s="28"/>
      <c r="E9" s="28"/>
      <c r="F9" s="44"/>
      <c r="G9" s="44"/>
      <c r="H9" s="44"/>
    </row>
    <row r="10" spans="1:8" ht="19.5" customHeight="1">
      <c r="A10" s="9" t="s">
        <v>59</v>
      </c>
      <c r="B10" s="28"/>
      <c r="C10" s="28"/>
      <c r="D10" s="28"/>
      <c r="E10" s="28"/>
      <c r="F10" s="44"/>
      <c r="G10" s="44"/>
      <c r="H10" s="44"/>
    </row>
    <row r="11" spans="1:8" ht="21" customHeight="1">
      <c r="A11" s="9" t="s">
        <v>60</v>
      </c>
      <c r="B11" s="28"/>
      <c r="C11" s="28"/>
      <c r="D11" s="28"/>
      <c r="E11" s="28"/>
      <c r="F11" s="44"/>
      <c r="G11" s="44"/>
      <c r="H11" s="44"/>
    </row>
  </sheetData>
  <mergeCells count="7">
    <mergeCell ref="A2:H2"/>
    <mergeCell ref="A4:A5"/>
    <mergeCell ref="B4:B5"/>
    <mergeCell ref="C4:C5"/>
    <mergeCell ref="D4:F4"/>
    <mergeCell ref="G4:G5"/>
    <mergeCell ref="H4:H5"/>
  </mergeCells>
  <phoneticPr fontId="3" type="noConversion"/>
  <pageMargins left="0.7" right="0.7" top="0.75" bottom="0.75" header="0.3" footer="0.3"/>
  <pageSetup paperSize="9"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附件1</vt:lpstr>
      <vt:lpstr>附件2</vt:lpstr>
      <vt:lpstr>1-1小学</vt:lpstr>
      <vt:lpstr>1-2初中</vt:lpstr>
      <vt:lpstr>1-3普通高中</vt:lpstr>
      <vt:lpstr>1-4中职</vt:lpstr>
      <vt:lpstr>1-5大专</vt:lpstr>
      <vt:lpstr>1-6本科</vt:lpstr>
      <vt:lpstr>1-7研究生</vt:lpstr>
    </vt:vector>
  </TitlesOfParts>
  <Company>Chinese 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穆  馨</dc:creator>
  <cp:lastModifiedBy>冯小珊</cp:lastModifiedBy>
  <cp:lastPrinted>2022-05-07T00:40:17Z</cp:lastPrinted>
  <dcterms:created xsi:type="dcterms:W3CDTF">2020-04-02T02:50:15Z</dcterms:created>
  <dcterms:modified xsi:type="dcterms:W3CDTF">2022-05-07T00:40:22Z</dcterms:modified>
</cp:coreProperties>
</file>