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28800" windowHeight="12450" tabRatio="748"/>
  </bookViews>
  <sheets>
    <sheet name="镇收支总表" sheetId="13" r:id="rId1"/>
    <sheet name="镇一般预算收入" sheetId="14" r:id="rId2"/>
    <sheet name="镇一般预算支出-功能" sheetId="15" r:id="rId3"/>
    <sheet name="镇一般预算支出-经济" sheetId="16" r:id="rId4"/>
    <sheet name="Sheet2" sheetId="18" state="hidden" r:id="rId5"/>
  </sheets>
  <externalReferences>
    <externalReference r:id="rId6"/>
    <externalReference r:id="rId7"/>
  </externalReferences>
  <definedNames>
    <definedName name="_xlnm._FilterDatabase" localSheetId="1" hidden="1">镇一般预算收入!$A$5:$D$79</definedName>
    <definedName name="_xlnm._FilterDatabase" localSheetId="2" hidden="1">'镇一般预算支出-功能'!$A$6:$C$1344</definedName>
    <definedName name="_xlnm._FilterDatabase" localSheetId="3" hidden="1">'镇一般预算支出-经济'!$A$7:$C$83</definedName>
  </definedNames>
  <calcPr calcId="144525"/>
</workbook>
</file>

<file path=xl/calcChain.xml><?xml version="1.0" encoding="utf-8"?>
<calcChain xmlns="http://schemas.openxmlformats.org/spreadsheetml/2006/main">
  <c r="C81" i="16" l="1"/>
  <c r="C1338" i="15"/>
  <c r="C1342" i="15"/>
  <c r="C1341" i="15" s="1"/>
  <c r="C12" i="13" l="1"/>
  <c r="F32" i="13" l="1"/>
  <c r="C17" i="13"/>
  <c r="C16" i="13"/>
  <c r="C15" i="13"/>
  <c r="C14" i="13"/>
  <c r="D4" i="18" l="1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I4" i="18"/>
  <c r="I6" i="18"/>
  <c r="I8" i="18"/>
  <c r="I9" i="18"/>
  <c r="I10" i="18"/>
  <c r="I11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C93" i="18" l="1"/>
  <c r="C16" i="16" l="1"/>
  <c r="C19" i="16"/>
  <c r="C22" i="16"/>
  <c r="C24" i="16"/>
  <c r="C25" i="16"/>
  <c r="C27" i="16"/>
  <c r="C28" i="16"/>
  <c r="C29" i="16"/>
  <c r="C30" i="16"/>
  <c r="C32" i="16"/>
  <c r="C33" i="16"/>
  <c r="C34" i="16"/>
  <c r="C35" i="16"/>
  <c r="C36" i="16"/>
  <c r="C37" i="16"/>
  <c r="C41" i="16"/>
  <c r="C43" i="16"/>
  <c r="C44" i="16"/>
  <c r="C46" i="16"/>
  <c r="C47" i="16"/>
  <c r="C50" i="16"/>
  <c r="C51" i="16"/>
  <c r="C59" i="16"/>
  <c r="C60" i="16"/>
  <c r="C62" i="16"/>
  <c r="C63" i="16"/>
  <c r="C64" i="16"/>
  <c r="C65" i="16"/>
  <c r="C67" i="16"/>
  <c r="C68" i="16"/>
  <c r="C70" i="16"/>
  <c r="C71" i="16"/>
  <c r="C72" i="16"/>
  <c r="C73" i="16"/>
  <c r="H4" i="18"/>
  <c r="C9" i="16" s="1"/>
  <c r="H5" i="18"/>
  <c r="C10" i="16" s="1"/>
  <c r="H6" i="18"/>
  <c r="C11" i="16" s="1"/>
  <c r="H7" i="18"/>
  <c r="C13" i="16" s="1"/>
  <c r="H8" i="18"/>
  <c r="C14" i="16" s="1"/>
  <c r="H9" i="18"/>
  <c r="C15" i="16"/>
  <c r="H10" i="18"/>
  <c r="C17" i="16" s="1"/>
  <c r="H11" i="18"/>
  <c r="C18" i="16" s="1"/>
  <c r="H12" i="18"/>
  <c r="C20" i="16" s="1"/>
  <c r="H13" i="18"/>
  <c r="C21" i="16" s="1"/>
  <c r="H14" i="18"/>
  <c r="H15" i="18"/>
  <c r="C26" i="16" s="1"/>
  <c r="H16" i="18"/>
  <c r="H17" i="18"/>
  <c r="C39" i="16" s="1"/>
  <c r="H18" i="18"/>
  <c r="C40" i="16" s="1"/>
  <c r="H19" i="18"/>
  <c r="C48" i="16" s="1"/>
  <c r="H20" i="18"/>
  <c r="C53" i="16" s="1"/>
  <c r="H21" i="18"/>
  <c r="C54" i="16" s="1"/>
  <c r="H22" i="18"/>
  <c r="C55" i="16" s="1"/>
  <c r="H23" i="18"/>
  <c r="C56" i="16"/>
  <c r="H24" i="18"/>
  <c r="C57" i="16" s="1"/>
  <c r="H3" i="18"/>
  <c r="I3" i="18" s="1"/>
  <c r="C8" i="16" s="1"/>
  <c r="C10" i="15"/>
  <c r="C11" i="15"/>
  <c r="C13" i="15"/>
  <c r="C14" i="15"/>
  <c r="C16" i="15"/>
  <c r="C17" i="15"/>
  <c r="C18" i="15"/>
  <c r="C21" i="15"/>
  <c r="C22" i="15"/>
  <c r="C23" i="15"/>
  <c r="C24" i="15"/>
  <c r="C25" i="15"/>
  <c r="C26" i="15"/>
  <c r="C27" i="15"/>
  <c r="C28" i="15"/>
  <c r="C32" i="15"/>
  <c r="C33" i="15"/>
  <c r="C34" i="15"/>
  <c r="C35" i="15"/>
  <c r="C36" i="15"/>
  <c r="C37" i="15"/>
  <c r="C41" i="15"/>
  <c r="C42" i="15"/>
  <c r="C43" i="15"/>
  <c r="C44" i="15"/>
  <c r="C45" i="15"/>
  <c r="C46" i="15"/>
  <c r="C47" i="15"/>
  <c r="C48" i="15"/>
  <c r="C49" i="15"/>
  <c r="C50" i="15"/>
  <c r="C52" i="15"/>
  <c r="C53" i="15"/>
  <c r="C54" i="15"/>
  <c r="C55" i="15"/>
  <c r="C56" i="15"/>
  <c r="C57" i="15"/>
  <c r="C58" i="15"/>
  <c r="C59" i="15"/>
  <c r="C60" i="15"/>
  <c r="C61" i="15"/>
  <c r="C65" i="15"/>
  <c r="C66" i="15"/>
  <c r="C67" i="15"/>
  <c r="C68" i="15"/>
  <c r="C69" i="15"/>
  <c r="C70" i="15"/>
  <c r="C71" i="15"/>
  <c r="C72" i="15"/>
  <c r="C74" i="15"/>
  <c r="C75" i="15"/>
  <c r="C76" i="15"/>
  <c r="C77" i="15"/>
  <c r="C78" i="15"/>
  <c r="C79" i="15"/>
  <c r="C80" i="15"/>
  <c r="C82" i="15"/>
  <c r="C83" i="15"/>
  <c r="C84" i="15"/>
  <c r="C85" i="15"/>
  <c r="C86" i="15"/>
  <c r="C87" i="15"/>
  <c r="C88" i="15"/>
  <c r="C89" i="15"/>
  <c r="C91" i="15"/>
  <c r="C92" i="15"/>
  <c r="C93" i="15"/>
  <c r="C94" i="15"/>
  <c r="C95" i="15"/>
  <c r="C96" i="15"/>
  <c r="C97" i="15"/>
  <c r="C98" i="15"/>
  <c r="C99" i="15"/>
  <c r="C100" i="15"/>
  <c r="C101" i="15"/>
  <c r="C102" i="15"/>
  <c r="C104" i="15"/>
  <c r="C105" i="15"/>
  <c r="C106" i="15"/>
  <c r="C107" i="15"/>
  <c r="C108" i="15"/>
  <c r="C109" i="15"/>
  <c r="C110" i="15"/>
  <c r="C113" i="15"/>
  <c r="C114" i="15"/>
  <c r="C115" i="15"/>
  <c r="C116" i="15"/>
  <c r="C117" i="15"/>
  <c r="C118" i="15"/>
  <c r="C119" i="15"/>
  <c r="C120" i="15"/>
  <c r="C121" i="15"/>
  <c r="C124" i="15"/>
  <c r="C125" i="15"/>
  <c r="C126" i="15"/>
  <c r="C127" i="15"/>
  <c r="C128" i="15"/>
  <c r="C129" i="15"/>
  <c r="C130" i="15"/>
  <c r="C131" i="15"/>
  <c r="C132" i="15"/>
  <c r="C133" i="15"/>
  <c r="C134" i="15"/>
  <c r="C136" i="15"/>
  <c r="C137" i="15"/>
  <c r="C138" i="15"/>
  <c r="C139" i="15"/>
  <c r="C140" i="15"/>
  <c r="C141" i="15"/>
  <c r="C143" i="15"/>
  <c r="C144" i="15"/>
  <c r="C145" i="15"/>
  <c r="C146" i="15"/>
  <c r="C147" i="15"/>
  <c r="C148" i="15"/>
  <c r="C149" i="15"/>
  <c r="C151" i="15"/>
  <c r="C152" i="15"/>
  <c r="C153" i="15"/>
  <c r="C154" i="15"/>
  <c r="C157" i="15"/>
  <c r="C158" i="15"/>
  <c r="C159" i="15"/>
  <c r="C160" i="15"/>
  <c r="C161" i="15"/>
  <c r="C162" i="15"/>
  <c r="C164" i="15"/>
  <c r="C165" i="15"/>
  <c r="C166" i="15"/>
  <c r="C167" i="15"/>
  <c r="C168" i="15"/>
  <c r="C171" i="15"/>
  <c r="C172" i="15"/>
  <c r="C173" i="15"/>
  <c r="C174" i="15"/>
  <c r="C175" i="15"/>
  <c r="C176" i="15"/>
  <c r="C178" i="15"/>
  <c r="C179" i="15"/>
  <c r="C180" i="15"/>
  <c r="C181" i="15"/>
  <c r="C182" i="15"/>
  <c r="C185" i="15"/>
  <c r="C186" i="15"/>
  <c r="C187" i="15"/>
  <c r="C188" i="15"/>
  <c r="C189" i="15"/>
  <c r="C192" i="15"/>
  <c r="C193" i="15"/>
  <c r="C194" i="15"/>
  <c r="C195" i="15"/>
  <c r="C196" i="15"/>
  <c r="C197" i="15"/>
  <c r="C198" i="15"/>
  <c r="C200" i="15"/>
  <c r="C201" i="15"/>
  <c r="C202" i="15"/>
  <c r="C203" i="15"/>
  <c r="C204" i="15"/>
  <c r="C206" i="15"/>
  <c r="C207" i="15"/>
  <c r="C208" i="15"/>
  <c r="C209" i="15"/>
  <c r="C210" i="15"/>
  <c r="C212" i="15"/>
  <c r="C213" i="15"/>
  <c r="C214" i="15"/>
  <c r="C215" i="15"/>
  <c r="C216" i="15"/>
  <c r="C217" i="15"/>
  <c r="C219" i="15"/>
  <c r="C220" i="15"/>
  <c r="C221" i="15"/>
  <c r="C222" i="15"/>
  <c r="C223" i="15"/>
  <c r="C224" i="15"/>
  <c r="C225" i="15"/>
  <c r="C226" i="15"/>
  <c r="C227" i="15"/>
  <c r="C228" i="15"/>
  <c r="C229" i="15"/>
  <c r="C231" i="15"/>
  <c r="C232" i="15"/>
  <c r="C234" i="15"/>
  <c r="C238" i="15"/>
  <c r="C239" i="15"/>
  <c r="C240" i="15"/>
  <c r="C241" i="15"/>
  <c r="C242" i="15"/>
  <c r="C243" i="15"/>
  <c r="C245" i="15"/>
  <c r="C246" i="15"/>
  <c r="C248" i="15"/>
  <c r="C249" i="15"/>
  <c r="C251" i="15"/>
  <c r="C252" i="15"/>
  <c r="C253" i="15"/>
  <c r="C254" i="15"/>
  <c r="C255" i="15"/>
  <c r="C257" i="15"/>
  <c r="C258" i="15"/>
  <c r="C259" i="15"/>
  <c r="C260" i="15"/>
  <c r="C262" i="15"/>
  <c r="C264" i="15"/>
  <c r="C265" i="15"/>
  <c r="C266" i="15"/>
  <c r="C267" i="15"/>
  <c r="C269" i="15"/>
  <c r="C270" i="15"/>
  <c r="C271" i="15"/>
  <c r="C272" i="15"/>
  <c r="C273" i="15"/>
  <c r="C275" i="15"/>
  <c r="C278" i="15"/>
  <c r="C280" i="15"/>
  <c r="C282" i="15"/>
  <c r="C284" i="15"/>
  <c r="C285" i="15"/>
  <c r="C286" i="15"/>
  <c r="C287" i="15"/>
  <c r="C288" i="15"/>
  <c r="C289" i="15"/>
  <c r="C290" i="15"/>
  <c r="C291" i="15"/>
  <c r="C297" i="15"/>
  <c r="C298" i="15"/>
  <c r="C302" i="15"/>
  <c r="C303" i="15"/>
  <c r="C304" i="15"/>
  <c r="C305" i="15"/>
  <c r="C306" i="15"/>
  <c r="C307" i="15"/>
  <c r="C308" i="15"/>
  <c r="C311" i="15"/>
  <c r="C312" i="15"/>
  <c r="C313" i="15"/>
  <c r="C314" i="15"/>
  <c r="C315" i="15"/>
  <c r="C316" i="15"/>
  <c r="C318" i="15"/>
  <c r="C319" i="15"/>
  <c r="C320" i="15"/>
  <c r="C321" i="15"/>
  <c r="C322" i="15"/>
  <c r="C323" i="15"/>
  <c r="C324" i="15"/>
  <c r="C326" i="15"/>
  <c r="C327" i="15"/>
  <c r="C328" i="15"/>
  <c r="C329" i="15"/>
  <c r="C330" i="15"/>
  <c r="C331" i="15"/>
  <c r="C332" i="15"/>
  <c r="C333" i="15"/>
  <c r="C337" i="15"/>
  <c r="C339" i="15"/>
  <c r="C340" i="15"/>
  <c r="C341" i="15"/>
  <c r="C342" i="15"/>
  <c r="C344" i="15"/>
  <c r="C345" i="15"/>
  <c r="C346" i="15"/>
  <c r="C349" i="15"/>
  <c r="C350" i="15"/>
  <c r="C351" i="15"/>
  <c r="C352" i="15"/>
  <c r="C353" i="15"/>
  <c r="C354" i="15"/>
  <c r="C355" i="15"/>
  <c r="C356" i="15"/>
  <c r="C357" i="15"/>
  <c r="C359" i="15"/>
  <c r="C360" i="15"/>
  <c r="C361" i="15"/>
  <c r="C362" i="15"/>
  <c r="C363" i="15"/>
  <c r="C364" i="15"/>
  <c r="C365" i="15"/>
  <c r="C366" i="15"/>
  <c r="C367" i="15"/>
  <c r="C369" i="15"/>
  <c r="C370" i="15"/>
  <c r="C371" i="15"/>
  <c r="C372" i="15"/>
  <c r="C373" i="15"/>
  <c r="C374" i="15"/>
  <c r="C375" i="15"/>
  <c r="C377" i="15"/>
  <c r="C378" i="15"/>
  <c r="C379" i="15"/>
  <c r="C380" i="15"/>
  <c r="C381" i="15"/>
  <c r="C383" i="15"/>
  <c r="C387" i="15"/>
  <c r="C388" i="15"/>
  <c r="C389" i="15"/>
  <c r="C390" i="15"/>
  <c r="C396" i="15"/>
  <c r="C399" i="15"/>
  <c r="C401" i="15"/>
  <c r="C402" i="15"/>
  <c r="C403" i="15"/>
  <c r="C405" i="15"/>
  <c r="C406" i="15"/>
  <c r="C407" i="15"/>
  <c r="C408" i="15"/>
  <c r="C409" i="15"/>
  <c r="C411" i="15"/>
  <c r="C412" i="15"/>
  <c r="C413" i="15"/>
  <c r="C415" i="15"/>
  <c r="C416" i="15"/>
  <c r="C417" i="15"/>
  <c r="C420" i="15"/>
  <c r="C421" i="15"/>
  <c r="C423" i="15"/>
  <c r="C424" i="15"/>
  <c r="C425" i="15"/>
  <c r="C426" i="15"/>
  <c r="C430" i="15"/>
  <c r="C431" i="15"/>
  <c r="C432" i="15"/>
  <c r="C433" i="15"/>
  <c r="C439" i="15"/>
  <c r="C440" i="15"/>
  <c r="C441" i="15"/>
  <c r="C442" i="15"/>
  <c r="C444" i="15"/>
  <c r="C445" i="15"/>
  <c r="C446" i="15"/>
  <c r="C447" i="15"/>
  <c r="C448" i="15"/>
  <c r="C449" i="15"/>
  <c r="C450" i="15"/>
  <c r="C451" i="15"/>
  <c r="C453" i="15"/>
  <c r="C454" i="15"/>
  <c r="C455" i="15"/>
  <c r="C456" i="15"/>
  <c r="C457" i="15"/>
  <c r="C459" i="15"/>
  <c r="C460" i="15"/>
  <c r="C461" i="15"/>
  <c r="C462" i="15"/>
  <c r="C464" i="15"/>
  <c r="C465" i="15"/>
  <c r="C466" i="15"/>
  <c r="C467" i="15"/>
  <c r="C469" i="15"/>
  <c r="C470" i="15"/>
  <c r="C471" i="15"/>
  <c r="C472" i="15"/>
  <c r="C474" i="15"/>
  <c r="C475" i="15"/>
  <c r="C476" i="15"/>
  <c r="C477" i="15"/>
  <c r="C478" i="15"/>
  <c r="C479" i="15"/>
  <c r="C481" i="15"/>
  <c r="C482" i="15"/>
  <c r="C483" i="15"/>
  <c r="C485" i="15"/>
  <c r="C486" i="15"/>
  <c r="C487" i="15"/>
  <c r="C489" i="15"/>
  <c r="C490" i="15"/>
  <c r="C491" i="15"/>
  <c r="C492" i="15"/>
  <c r="C495" i="15"/>
  <c r="C496" i="15"/>
  <c r="C497" i="15"/>
  <c r="C498" i="15"/>
  <c r="C499" i="15"/>
  <c r="C500" i="15"/>
  <c r="C501" i="15"/>
  <c r="C502" i="15"/>
  <c r="C503" i="15"/>
  <c r="C504" i="15"/>
  <c r="C505" i="15"/>
  <c r="C506" i="15"/>
  <c r="C507" i="15"/>
  <c r="C508" i="15"/>
  <c r="C511" i="15"/>
  <c r="C512" i="15"/>
  <c r="C513" i="15"/>
  <c r="C514" i="15"/>
  <c r="C515" i="15"/>
  <c r="C516" i="15"/>
  <c r="C517" i="15"/>
  <c r="C519" i="15"/>
  <c r="C520" i="15"/>
  <c r="C521" i="15"/>
  <c r="C522" i="15"/>
  <c r="C523" i="15"/>
  <c r="C524" i="15"/>
  <c r="C525" i="15"/>
  <c r="C526" i="15"/>
  <c r="C527" i="15"/>
  <c r="C528" i="15"/>
  <c r="C530" i="15"/>
  <c r="C531" i="15"/>
  <c r="C532" i="15"/>
  <c r="C533" i="15"/>
  <c r="C534" i="15"/>
  <c r="C535" i="15"/>
  <c r="C536" i="15"/>
  <c r="C537" i="15"/>
  <c r="C539" i="15"/>
  <c r="C540" i="15"/>
  <c r="C541" i="15"/>
  <c r="C542" i="15"/>
  <c r="C543" i="15"/>
  <c r="C544" i="15"/>
  <c r="C545" i="15"/>
  <c r="C547" i="15"/>
  <c r="C548" i="15"/>
  <c r="C552" i="15"/>
  <c r="C553" i="15"/>
  <c r="C554" i="15"/>
  <c r="C555" i="15"/>
  <c r="C556" i="15"/>
  <c r="C558" i="15"/>
  <c r="C559" i="15"/>
  <c r="C560" i="15"/>
  <c r="C561" i="15"/>
  <c r="C562" i="15"/>
  <c r="C563" i="15"/>
  <c r="C564" i="15"/>
  <c r="C565" i="15"/>
  <c r="C566" i="15"/>
  <c r="C567" i="15"/>
  <c r="C568" i="15"/>
  <c r="C571" i="15"/>
  <c r="C572" i="15"/>
  <c r="C573" i="15"/>
  <c r="C574" i="15"/>
  <c r="C575" i="15"/>
  <c r="C579" i="15"/>
  <c r="C585" i="15"/>
  <c r="C588" i="15"/>
  <c r="C589" i="15"/>
  <c r="C590" i="15"/>
  <c r="C592" i="15"/>
  <c r="C593" i="15"/>
  <c r="C594" i="15"/>
  <c r="C596" i="15"/>
  <c r="C597" i="15"/>
  <c r="C598" i="15"/>
  <c r="C599" i="15"/>
  <c r="C600" i="15"/>
  <c r="C601" i="15"/>
  <c r="C603" i="15"/>
  <c r="C607" i="15"/>
  <c r="C608" i="15"/>
  <c r="C609" i="15"/>
  <c r="C611" i="15"/>
  <c r="C615" i="15"/>
  <c r="C616" i="15"/>
  <c r="C618" i="15"/>
  <c r="C619" i="15"/>
  <c r="C623" i="15"/>
  <c r="C626" i="15"/>
  <c r="C627" i="15"/>
  <c r="C629" i="15"/>
  <c r="C630" i="15"/>
  <c r="C631" i="15"/>
  <c r="C632" i="15"/>
  <c r="C633" i="15"/>
  <c r="C634" i="15"/>
  <c r="C635" i="15"/>
  <c r="C638" i="15"/>
  <c r="C639" i="15"/>
  <c r="C640" i="15"/>
  <c r="C641" i="15"/>
  <c r="C647" i="15"/>
  <c r="C652" i="15"/>
  <c r="C653" i="15"/>
  <c r="C658" i="15"/>
  <c r="C660" i="15"/>
  <c r="C662" i="15"/>
  <c r="C663" i="15"/>
  <c r="C664" i="15"/>
  <c r="C666" i="15"/>
  <c r="C667" i="15"/>
  <c r="C668" i="15"/>
  <c r="C669" i="15"/>
  <c r="C670" i="15"/>
  <c r="C671" i="15"/>
  <c r="C674" i="15"/>
  <c r="C675" i="15"/>
  <c r="C680" i="15"/>
  <c r="C681" i="15"/>
  <c r="C682" i="15"/>
  <c r="C683" i="15"/>
  <c r="C685" i="15"/>
  <c r="C686" i="15"/>
  <c r="C687" i="15"/>
  <c r="C688" i="15"/>
  <c r="C689" i="15"/>
  <c r="C690" i="15"/>
  <c r="C691" i="15"/>
  <c r="C692" i="15"/>
  <c r="C693" i="15"/>
  <c r="C694" i="15"/>
  <c r="C695" i="15"/>
  <c r="C696" i="15"/>
  <c r="C697" i="15"/>
  <c r="C699" i="15"/>
  <c r="C703" i="15"/>
  <c r="C704" i="15"/>
  <c r="C705" i="15"/>
  <c r="C706" i="15"/>
  <c r="C707" i="15"/>
  <c r="C708" i="15"/>
  <c r="C709" i="15"/>
  <c r="C712" i="15"/>
  <c r="C715" i="15"/>
  <c r="C716" i="15"/>
  <c r="C718" i="15"/>
  <c r="C725" i="15"/>
  <c r="C727" i="15"/>
  <c r="C729" i="15"/>
  <c r="C732" i="15"/>
  <c r="C735" i="15"/>
  <c r="C736" i="15"/>
  <c r="C738" i="15"/>
  <c r="C739" i="15"/>
  <c r="C740" i="15"/>
  <c r="C741" i="15"/>
  <c r="C742" i="15"/>
  <c r="C743" i="15"/>
  <c r="C744" i="15"/>
  <c r="C745" i="15"/>
  <c r="C747" i="15"/>
  <c r="C752" i="15"/>
  <c r="C753" i="15"/>
  <c r="C754" i="15"/>
  <c r="C755" i="15"/>
  <c r="C756" i="15"/>
  <c r="C757" i="15"/>
  <c r="C758" i="15"/>
  <c r="C759" i="15"/>
  <c r="C760" i="15"/>
  <c r="C762" i="15"/>
  <c r="C763" i="15"/>
  <c r="C764" i="15"/>
  <c r="C766" i="15"/>
  <c r="C768" i="15"/>
  <c r="C769" i="15"/>
  <c r="C770" i="15"/>
  <c r="C771" i="15"/>
  <c r="C772" i="15"/>
  <c r="C775" i="15"/>
  <c r="C776" i="15"/>
  <c r="C777" i="15"/>
  <c r="C778" i="15"/>
  <c r="C780" i="15"/>
  <c r="C781" i="15"/>
  <c r="C782" i="15"/>
  <c r="C783" i="15"/>
  <c r="C784" i="15"/>
  <c r="C785" i="15"/>
  <c r="C787" i="15"/>
  <c r="C788" i="15"/>
  <c r="C789" i="15"/>
  <c r="C790" i="15"/>
  <c r="C791" i="15"/>
  <c r="C793" i="15"/>
  <c r="C794" i="15"/>
  <c r="C796" i="15"/>
  <c r="C797" i="15"/>
  <c r="C799" i="15"/>
  <c r="C801" i="15"/>
  <c r="C803" i="15"/>
  <c r="C804" i="15"/>
  <c r="C805" i="15"/>
  <c r="C806" i="15"/>
  <c r="C807" i="15"/>
  <c r="C809" i="15"/>
  <c r="C811" i="15"/>
  <c r="C813" i="15"/>
  <c r="C814" i="15"/>
  <c r="C815" i="15"/>
  <c r="C816" i="15"/>
  <c r="C817" i="15"/>
  <c r="C818" i="15"/>
  <c r="C819" i="15"/>
  <c r="C820" i="15"/>
  <c r="C821" i="15"/>
  <c r="C822" i="15"/>
  <c r="C823" i="15"/>
  <c r="C824" i="15"/>
  <c r="C825" i="15"/>
  <c r="C826" i="15"/>
  <c r="C828" i="15"/>
  <c r="C831" i="15"/>
  <c r="C832" i="15"/>
  <c r="C833" i="15"/>
  <c r="C835" i="15"/>
  <c r="C836" i="15"/>
  <c r="C837" i="15"/>
  <c r="C838" i="15"/>
  <c r="C839" i="15"/>
  <c r="C842" i="15"/>
  <c r="C847" i="15"/>
  <c r="C849" i="15"/>
  <c r="C854" i="15"/>
  <c r="C855" i="15"/>
  <c r="C857" i="15"/>
  <c r="C858" i="15"/>
  <c r="C859" i="15"/>
  <c r="C861" i="15"/>
  <c r="C862" i="15"/>
  <c r="C863" i="15"/>
  <c r="C864" i="15"/>
  <c r="C865" i="15"/>
  <c r="C866" i="15"/>
  <c r="C867" i="15"/>
  <c r="C868" i="15"/>
  <c r="C869" i="15"/>
  <c r="C870" i="15"/>
  <c r="C871" i="15"/>
  <c r="C873" i="15"/>
  <c r="C874" i="15"/>
  <c r="C875" i="15"/>
  <c r="C877" i="15"/>
  <c r="C880" i="15"/>
  <c r="C881" i="15"/>
  <c r="C882" i="15"/>
  <c r="C883" i="15"/>
  <c r="C884" i="15"/>
  <c r="C885" i="15"/>
  <c r="C886" i="15"/>
  <c r="C888" i="15"/>
  <c r="C889" i="15"/>
  <c r="C890" i="15"/>
  <c r="C891" i="15"/>
  <c r="C892" i="15"/>
  <c r="C893" i="15"/>
  <c r="C894" i="15"/>
  <c r="C895" i="15"/>
  <c r="C896" i="15"/>
  <c r="C897" i="15"/>
  <c r="C898" i="15"/>
  <c r="C900" i="15"/>
  <c r="C901" i="15"/>
  <c r="C902" i="15"/>
  <c r="C903" i="15"/>
  <c r="C905" i="15"/>
  <c r="C906" i="15"/>
  <c r="C908" i="15"/>
  <c r="C909" i="15"/>
  <c r="C910" i="15"/>
  <c r="C911" i="15"/>
  <c r="C912" i="15"/>
  <c r="C913" i="15"/>
  <c r="C914" i="15"/>
  <c r="C915" i="15"/>
  <c r="C916" i="15"/>
  <c r="C917" i="15"/>
  <c r="C918" i="15"/>
  <c r="C919" i="15"/>
  <c r="C920" i="15"/>
  <c r="C921" i="15"/>
  <c r="C922" i="15"/>
  <c r="C923" i="15"/>
  <c r="C924" i="15"/>
  <c r="C925" i="15"/>
  <c r="C926" i="15"/>
  <c r="C927" i="15"/>
  <c r="C929" i="15"/>
  <c r="C930" i="15"/>
  <c r="C931" i="15"/>
  <c r="C933" i="15"/>
  <c r="C934" i="15"/>
  <c r="C935" i="15"/>
  <c r="C936" i="15"/>
  <c r="C937" i="15"/>
  <c r="C938" i="15"/>
  <c r="C939" i="15"/>
  <c r="C940" i="15"/>
  <c r="C941" i="15"/>
  <c r="C942" i="15"/>
  <c r="C944" i="15"/>
  <c r="C945" i="15"/>
  <c r="C947" i="15"/>
  <c r="C948" i="15"/>
  <c r="C949" i="15"/>
  <c r="C951" i="15"/>
  <c r="C952" i="15"/>
  <c r="C954" i="15"/>
  <c r="C955" i="15"/>
  <c r="C956" i="15"/>
  <c r="C958" i="15"/>
  <c r="C959" i="15"/>
  <c r="C961" i="15"/>
  <c r="C965" i="15"/>
  <c r="C966" i="15"/>
  <c r="C967" i="15"/>
  <c r="C968" i="15"/>
  <c r="C970" i="15"/>
  <c r="C972" i="15"/>
  <c r="C973" i="15"/>
  <c r="C974" i="15"/>
  <c r="C975" i="15"/>
  <c r="C976" i="15"/>
  <c r="C977" i="15"/>
  <c r="C978" i="15"/>
  <c r="C979" i="15"/>
  <c r="C980" i="15"/>
  <c r="C981" i="15"/>
  <c r="C982" i="15"/>
  <c r="C983" i="15"/>
  <c r="C984" i="15"/>
  <c r="C985" i="15"/>
  <c r="C986" i="15"/>
  <c r="C988" i="15"/>
  <c r="C989" i="15"/>
  <c r="C990" i="15"/>
  <c r="C991" i="15"/>
  <c r="C992" i="15"/>
  <c r="C993" i="15"/>
  <c r="C994" i="15"/>
  <c r="C995" i="15"/>
  <c r="C996" i="15"/>
  <c r="C998" i="15"/>
  <c r="C999" i="15"/>
  <c r="C1000" i="15"/>
  <c r="C1001" i="15"/>
  <c r="C1002" i="15"/>
  <c r="C1003" i="15"/>
  <c r="C1004" i="15"/>
  <c r="C1005" i="15"/>
  <c r="C1006" i="15"/>
  <c r="C1008" i="15"/>
  <c r="C1009" i="15"/>
  <c r="C1010" i="15"/>
  <c r="C1011" i="15"/>
  <c r="C1013" i="15"/>
  <c r="C1014" i="15"/>
  <c r="C1015" i="15"/>
  <c r="C1016" i="15"/>
  <c r="C1017" i="15"/>
  <c r="C1018" i="15"/>
  <c r="C1020" i="15"/>
  <c r="C1021" i="15"/>
  <c r="C1022" i="15"/>
  <c r="C1023" i="15"/>
  <c r="C1025" i="15"/>
  <c r="C1026" i="15"/>
  <c r="C1029" i="15"/>
  <c r="C1030" i="15"/>
  <c r="C1031" i="15"/>
  <c r="C1032" i="15"/>
  <c r="C1033" i="15"/>
  <c r="C1034" i="15"/>
  <c r="C1035" i="15"/>
  <c r="C1036" i="15"/>
  <c r="C1037" i="15"/>
  <c r="C1039" i="15"/>
  <c r="C1040" i="15"/>
  <c r="C1041" i="15"/>
  <c r="C1042" i="15"/>
  <c r="C1043" i="15"/>
  <c r="C1044" i="15"/>
  <c r="C1045" i="15"/>
  <c r="C1046" i="15"/>
  <c r="C1047" i="15"/>
  <c r="C1048" i="15"/>
  <c r="C1049" i="15"/>
  <c r="C1050" i="15"/>
  <c r="C1051" i="15"/>
  <c r="C1052" i="15"/>
  <c r="C1053" i="15"/>
  <c r="C1055" i="15"/>
  <c r="C1056" i="15"/>
  <c r="C1057" i="15"/>
  <c r="C1058" i="15"/>
  <c r="C1060" i="15"/>
  <c r="C1061" i="15"/>
  <c r="C1062" i="15"/>
  <c r="C1063" i="15"/>
  <c r="C1064" i="15"/>
  <c r="C1065" i="15"/>
  <c r="C1066" i="15"/>
  <c r="C1067" i="15"/>
  <c r="C1068" i="15"/>
  <c r="C1069" i="15"/>
  <c r="C1071" i="15"/>
  <c r="C1072" i="15"/>
  <c r="C1073" i="15"/>
  <c r="C1074" i="15"/>
  <c r="C1075" i="15"/>
  <c r="C1076" i="15"/>
  <c r="C1078" i="15"/>
  <c r="C1079" i="15"/>
  <c r="C1080" i="15"/>
  <c r="C1081" i="15"/>
  <c r="C1082" i="15"/>
  <c r="C1083" i="15"/>
  <c r="C1085" i="15"/>
  <c r="C1086" i="15"/>
  <c r="C1087" i="15"/>
  <c r="C1088" i="15"/>
  <c r="C1089" i="15"/>
  <c r="C1092" i="15"/>
  <c r="C1093" i="15"/>
  <c r="C1094" i="15"/>
  <c r="C1095" i="15"/>
  <c r="C1096" i="15"/>
  <c r="C1097" i="15"/>
  <c r="C1098" i="15"/>
  <c r="C1099" i="15"/>
  <c r="C1100" i="15"/>
  <c r="C1102" i="15"/>
  <c r="C1103" i="15"/>
  <c r="C1104" i="15"/>
  <c r="C1105" i="15"/>
  <c r="C1106" i="15"/>
  <c r="C1108" i="15"/>
  <c r="C1109" i="15"/>
  <c r="C1112" i="15"/>
  <c r="C1113" i="15"/>
  <c r="C1114" i="15"/>
  <c r="C1115" i="15"/>
  <c r="C1116" i="15"/>
  <c r="C1117" i="15"/>
  <c r="C1119" i="15"/>
  <c r="C1120" i="15"/>
  <c r="C1121" i="15"/>
  <c r="C1122" i="15"/>
  <c r="C1123" i="15"/>
  <c r="C1124" i="15"/>
  <c r="C1125" i="15"/>
  <c r="C1126" i="15"/>
  <c r="C1127" i="15"/>
  <c r="C1129" i="15"/>
  <c r="C1130" i="15"/>
  <c r="C1131" i="15"/>
  <c r="C1132" i="15"/>
  <c r="C1133" i="15"/>
  <c r="C1135" i="15"/>
  <c r="C1136" i="15"/>
  <c r="C1138" i="15"/>
  <c r="C1151" i="15"/>
  <c r="C1152" i="15"/>
  <c r="C1153" i="15"/>
  <c r="C1154" i="15"/>
  <c r="C1155" i="15"/>
  <c r="C1156" i="15"/>
  <c r="C1157" i="15"/>
  <c r="C1158" i="15"/>
  <c r="C1159" i="15"/>
  <c r="C1160" i="15"/>
  <c r="C1161" i="15"/>
  <c r="C1162" i="15"/>
  <c r="C1163" i="15"/>
  <c r="C1164" i="15"/>
  <c r="C1165" i="15"/>
  <c r="C1166" i="15"/>
  <c r="C1167" i="15"/>
  <c r="C1168" i="15"/>
  <c r="C1169" i="15"/>
  <c r="C1170" i="15"/>
  <c r="C1171" i="15"/>
  <c r="C1172" i="15"/>
  <c r="C1173" i="15"/>
  <c r="C1174" i="15"/>
  <c r="C1175" i="15"/>
  <c r="C1176" i="15"/>
  <c r="C1178" i="15"/>
  <c r="C1179" i="15"/>
  <c r="C1180" i="15"/>
  <c r="C1181" i="15"/>
  <c r="C1182" i="15"/>
  <c r="C1183" i="15"/>
  <c r="C1184" i="15"/>
  <c r="C1185" i="15"/>
  <c r="C1186" i="15"/>
  <c r="C1187" i="15"/>
  <c r="C1188" i="15"/>
  <c r="C1189" i="15"/>
  <c r="C1190" i="15"/>
  <c r="C1191" i="15"/>
  <c r="C1193" i="15"/>
  <c r="C1196" i="15"/>
  <c r="C1197" i="15"/>
  <c r="C1198" i="15"/>
  <c r="C1199" i="15"/>
  <c r="C1200" i="15"/>
  <c r="C1201" i="15"/>
  <c r="C1202" i="15"/>
  <c r="C1203" i="15"/>
  <c r="C1204" i="15"/>
  <c r="C1205" i="15"/>
  <c r="C1208" i="15"/>
  <c r="C1211" i="15"/>
  <c r="C1212" i="15"/>
  <c r="C1213" i="15"/>
  <c r="C1216" i="15"/>
  <c r="C1217" i="15"/>
  <c r="C1218" i="15"/>
  <c r="C1219" i="15"/>
  <c r="C1220" i="15"/>
  <c r="C1221" i="15"/>
  <c r="C1222" i="15"/>
  <c r="C1223" i="15"/>
  <c r="C1224" i="15"/>
  <c r="C1225" i="15"/>
  <c r="C1226" i="15"/>
  <c r="C1227" i="15"/>
  <c r="C1228" i="15"/>
  <c r="C1229" i="15"/>
  <c r="C1230" i="15"/>
  <c r="C1231" i="15"/>
  <c r="C1232" i="15"/>
  <c r="C1234" i="15"/>
  <c r="C1235" i="15"/>
  <c r="C1236" i="15"/>
  <c r="C1237" i="15"/>
  <c r="C1238" i="15"/>
  <c r="C1240" i="15"/>
  <c r="C1241" i="15"/>
  <c r="C1242" i="15"/>
  <c r="C1243" i="15"/>
  <c r="C1244" i="15"/>
  <c r="C1246" i="15"/>
  <c r="C1247" i="15"/>
  <c r="C1248" i="15"/>
  <c r="C1249" i="15"/>
  <c r="C1250" i="15"/>
  <c r="C1251" i="15"/>
  <c r="C1252" i="15"/>
  <c r="C1253" i="15"/>
  <c r="C1254" i="15"/>
  <c r="C1255" i="15"/>
  <c r="C1256" i="15"/>
  <c r="C1259" i="15"/>
  <c r="C1260" i="15"/>
  <c r="C1261" i="15"/>
  <c r="C1262" i="15"/>
  <c r="C1263" i="15"/>
  <c r="C1264" i="15"/>
  <c r="C1265" i="15"/>
  <c r="C1266" i="15"/>
  <c r="C1267" i="15"/>
  <c r="C1268" i="15"/>
  <c r="C1269" i="15"/>
  <c r="C1271" i="15"/>
  <c r="C1272" i="15"/>
  <c r="C1273" i="15"/>
  <c r="C1274" i="15"/>
  <c r="C1277" i="15"/>
  <c r="C1278" i="15"/>
  <c r="C1279" i="15"/>
  <c r="C1280" i="15"/>
  <c r="C1281" i="15"/>
  <c r="C1283" i="15"/>
  <c r="C1284" i="15"/>
  <c r="C1285" i="15"/>
  <c r="C1286" i="15"/>
  <c r="C1287" i="15"/>
  <c r="C1288" i="15"/>
  <c r="C1289" i="15"/>
  <c r="C1291" i="15"/>
  <c r="C1292" i="15"/>
  <c r="C1293" i="15"/>
  <c r="C1294" i="15"/>
  <c r="C1295" i="15"/>
  <c r="C1296" i="15"/>
  <c r="C1297" i="15"/>
  <c r="C1298" i="15"/>
  <c r="C1299" i="15"/>
  <c r="C1300" i="15"/>
  <c r="C1301" i="15"/>
  <c r="C1302" i="15"/>
  <c r="C1304" i="15"/>
  <c r="C1306" i="15"/>
  <c r="C1308" i="15"/>
  <c r="C1309" i="15"/>
  <c r="C1310" i="15"/>
  <c r="C1312" i="15"/>
  <c r="C1316" i="15"/>
  <c r="C1318" i="15"/>
  <c r="C1323" i="15"/>
  <c r="C1324" i="15"/>
  <c r="C1325" i="15"/>
  <c r="C1326" i="15"/>
  <c r="C9" i="15"/>
  <c r="C427" i="15"/>
  <c r="C509" i="15"/>
  <c r="C617" i="15"/>
  <c r="C636" i="15"/>
  <c r="C649" i="15"/>
  <c r="C713" i="15"/>
  <c r="C834" i="15"/>
  <c r="C840" i="15"/>
  <c r="C4" i="18"/>
  <c r="C15" i="15" s="1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576" i="15" s="1"/>
  <c r="C35" i="18"/>
  <c r="C36" i="18"/>
  <c r="C37" i="18"/>
  <c r="C38" i="18"/>
  <c r="C586" i="15" s="1"/>
  <c r="C39" i="18"/>
  <c r="C587" i="15" s="1"/>
  <c r="C40" i="18"/>
  <c r="C41" i="18"/>
  <c r="C42" i="18"/>
  <c r="C606" i="15" s="1"/>
  <c r="C43" i="18"/>
  <c r="C610" i="15" s="1"/>
  <c r="C44" i="18"/>
  <c r="C45" i="18"/>
  <c r="C46" i="18"/>
  <c r="C621" i="15" s="1"/>
  <c r="C47" i="18"/>
  <c r="C48" i="18"/>
  <c r="C49" i="18"/>
  <c r="C50" i="18"/>
  <c r="C51" i="18"/>
  <c r="C52" i="18"/>
  <c r="C53" i="18"/>
  <c r="C54" i="18"/>
  <c r="C55" i="18"/>
  <c r="C656" i="15" s="1"/>
  <c r="C56" i="18"/>
  <c r="C57" i="18"/>
  <c r="C58" i="18"/>
  <c r="C59" i="18"/>
  <c r="C700" i="15" s="1"/>
  <c r="C60" i="18"/>
  <c r="C61" i="18"/>
  <c r="C62" i="18"/>
  <c r="C63" i="18"/>
  <c r="C64" i="18"/>
  <c r="C65" i="18"/>
  <c r="C66" i="18"/>
  <c r="C723" i="15" s="1"/>
  <c r="C67" i="18"/>
  <c r="C68" i="18"/>
  <c r="C69" i="18"/>
  <c r="C70" i="18"/>
  <c r="C733" i="15" s="1"/>
  <c r="C71" i="18"/>
  <c r="C749" i="15" s="1"/>
  <c r="C72" i="18"/>
  <c r="C73" i="18"/>
  <c r="C74" i="18"/>
  <c r="C851" i="15" s="1"/>
  <c r="C75" i="18"/>
  <c r="C856" i="15" s="1"/>
  <c r="C76" i="18"/>
  <c r="C77" i="18"/>
  <c r="C78" i="18"/>
  <c r="C876" i="15" s="1"/>
  <c r="C79" i="18"/>
  <c r="C878" i="15" s="1"/>
  <c r="C80" i="18"/>
  <c r="C81" i="18"/>
  <c r="C82" i="18"/>
  <c r="C907" i="15" s="1"/>
  <c r="C83" i="18"/>
  <c r="C928" i="15" s="1"/>
  <c r="C84" i="18"/>
  <c r="C85" i="18"/>
  <c r="C86" i="18"/>
  <c r="C962" i="15" s="1"/>
  <c r="C87" i="18"/>
  <c r="C969" i="15" s="1"/>
  <c r="C88" i="18"/>
  <c r="C89" i="18"/>
  <c r="C90" i="18"/>
  <c r="C1209" i="15" s="1"/>
  <c r="C91" i="18"/>
  <c r="C1275" i="15" s="1"/>
  <c r="C92" i="18"/>
  <c r="C3" i="18"/>
  <c r="D3" i="18" s="1"/>
  <c r="C12" i="15" s="1"/>
  <c r="C434" i="15" l="1"/>
  <c r="C292" i="15"/>
  <c r="C336" i="15"/>
  <c r="C183" i="15"/>
  <c r="C300" i="15"/>
  <c r="C111" i="15"/>
  <c r="C1305" i="15"/>
  <c r="C844" i="15"/>
  <c r="C971" i="15"/>
  <c r="C946" i="15"/>
  <c r="C724" i="15"/>
  <c r="C887" i="15"/>
  <c r="C719" i="15"/>
  <c r="C860" i="15"/>
  <c r="C767" i="15"/>
  <c r="C728" i="15"/>
  <c r="C720" i="15"/>
  <c r="C643" i="15"/>
  <c r="C701" i="15"/>
  <c r="C622" i="15"/>
  <c r="C659" i="15"/>
  <c r="C646" i="15"/>
  <c r="C581" i="15"/>
  <c r="C612" i="15"/>
  <c r="C602" i="15"/>
  <c r="C549" i="15"/>
  <c r="C419" i="15"/>
  <c r="C394" i="15"/>
  <c r="C343" i="15"/>
  <c r="C230" i="15"/>
  <c r="C309" i="15"/>
  <c r="C155" i="15"/>
  <c r="C1207" i="15"/>
  <c r="C773" i="15"/>
  <c r="C953" i="15"/>
  <c r="C899" i="15"/>
  <c r="C872" i="15"/>
  <c r="C711" i="15"/>
  <c r="C845" i="15"/>
  <c r="C677" i="15"/>
  <c r="C731" i="15"/>
  <c r="C655" i="15"/>
  <c r="C722" i="15"/>
  <c r="C644" i="15"/>
  <c r="C710" i="15"/>
  <c r="C624" i="15"/>
  <c r="C672" i="15"/>
  <c r="C650" i="15"/>
  <c r="C625" i="15"/>
  <c r="C614" i="15"/>
  <c r="C569" i="15"/>
  <c r="C604" i="15"/>
  <c r="C582" i="15"/>
  <c r="C557" i="15"/>
  <c r="C347" i="15"/>
  <c r="C395" i="15"/>
  <c r="C384" i="15"/>
  <c r="C235" i="15"/>
  <c r="C335" i="15"/>
  <c r="C169" i="15"/>
  <c r="C294" i="15"/>
  <c r="C63" i="15"/>
  <c r="C39" i="15"/>
  <c r="C30" i="15"/>
  <c r="C19" i="15"/>
  <c r="C429" i="15"/>
  <c r="C577" i="15"/>
  <c r="C397" i="15"/>
  <c r="C436" i="15"/>
  <c r="C392" i="15"/>
  <c r="C400" i="15"/>
  <c r="C393" i="15"/>
  <c r="C338" i="15"/>
  <c r="C190" i="15"/>
  <c r="C301" i="15"/>
  <c r="C122" i="15"/>
  <c r="C64" i="15"/>
  <c r="C38" i="15"/>
  <c r="C31" i="15"/>
  <c r="C1313" i="15"/>
  <c r="F26" i="13" s="1"/>
  <c r="C1320" i="15"/>
  <c r="C1321" i="15"/>
  <c r="C1328" i="15"/>
  <c r="C1329" i="15"/>
  <c r="C1330" i="15"/>
  <c r="C583" i="15" l="1"/>
  <c r="C584" i="15"/>
  <c r="C1140" i="15"/>
  <c r="C1141" i="15"/>
  <c r="C1142" i="15"/>
  <c r="C1143" i="15"/>
  <c r="C1144" i="15"/>
  <c r="C1145" i="15"/>
  <c r="C1146" i="15"/>
  <c r="C1147" i="15"/>
  <c r="C1148" i="15"/>
  <c r="C244" i="15" l="1"/>
  <c r="C721" i="15"/>
  <c r="C296" i="15"/>
  <c r="C247" i="15"/>
  <c r="C1339" i="15" l="1"/>
  <c r="C1322" i="15"/>
  <c r="C1317" i="15"/>
  <c r="C1315" i="15"/>
  <c r="C1311" i="15"/>
  <c r="C1307" i="15"/>
  <c r="C1303" i="15"/>
  <c r="C1290" i="15"/>
  <c r="C1282" i="15"/>
  <c r="C1276" i="15"/>
  <c r="C1270" i="15"/>
  <c r="C1258" i="15"/>
  <c r="C1245" i="15"/>
  <c r="C1239" i="15"/>
  <c r="C1233" i="15"/>
  <c r="C1215" i="15"/>
  <c r="C1210" i="15"/>
  <c r="C1206" i="15"/>
  <c r="C1195" i="15"/>
  <c r="C1192" i="15"/>
  <c r="C1177" i="15"/>
  <c r="C1150" i="15"/>
  <c r="C1137" i="15"/>
  <c r="C1134" i="15"/>
  <c r="C1128" i="15"/>
  <c r="C1118" i="15"/>
  <c r="C1111" i="15"/>
  <c r="C1107" i="15"/>
  <c r="C1101" i="15"/>
  <c r="C1091" i="15"/>
  <c r="C1084" i="15"/>
  <c r="C1077" i="15"/>
  <c r="C1070" i="15"/>
  <c r="C1059" i="15"/>
  <c r="C1054" i="15"/>
  <c r="C1038" i="15"/>
  <c r="C1028" i="15"/>
  <c r="C1024" i="15"/>
  <c r="C1019" i="15"/>
  <c r="C1012" i="15"/>
  <c r="C1007" i="15"/>
  <c r="C997" i="15"/>
  <c r="C987" i="15"/>
  <c r="C964" i="15"/>
  <c r="C960" i="15"/>
  <c r="C957" i="15"/>
  <c r="C950" i="15"/>
  <c r="C943" i="15"/>
  <c r="C932" i="15"/>
  <c r="C904" i="15"/>
  <c r="C879" i="15"/>
  <c r="C853" i="15"/>
  <c r="C850" i="15"/>
  <c r="C848" i="15"/>
  <c r="C846" i="15"/>
  <c r="C843" i="15"/>
  <c r="C841" i="15"/>
  <c r="C830" i="15"/>
  <c r="C827" i="15"/>
  <c r="C812" i="15"/>
  <c r="C810" i="15"/>
  <c r="C808" i="15"/>
  <c r="C802" i="15"/>
  <c r="C800" i="15"/>
  <c r="C798" i="15"/>
  <c r="C795" i="15"/>
  <c r="C792" i="15"/>
  <c r="C786" i="15"/>
  <c r="C779" i="15"/>
  <c r="C774" i="15"/>
  <c r="C765" i="15"/>
  <c r="C761" i="15"/>
  <c r="C751" i="15"/>
  <c r="C748" i="15"/>
  <c r="C746" i="15"/>
  <c r="C737" i="15"/>
  <c r="C734" i="15"/>
  <c r="C730" i="15"/>
  <c r="C726" i="15"/>
  <c r="C717" i="15"/>
  <c r="C714" i="15"/>
  <c r="C702" i="15"/>
  <c r="C698" i="15"/>
  <c r="C684" i="15"/>
  <c r="C679" i="15"/>
  <c r="C676" i="15"/>
  <c r="C673" i="15"/>
  <c r="C665" i="15"/>
  <c r="C661" i="15"/>
  <c r="C657" i="15"/>
  <c r="C654" i="15"/>
  <c r="C651" i="15"/>
  <c r="C648" i="15"/>
  <c r="C645" i="15"/>
  <c r="C642" i="15"/>
  <c r="C637" i="15"/>
  <c r="C628" i="15"/>
  <c r="C620" i="15"/>
  <c r="C613" i="15"/>
  <c r="C605" i="15"/>
  <c r="C595" i="15"/>
  <c r="C591" i="15"/>
  <c r="C580" i="15"/>
  <c r="C578" i="15"/>
  <c r="C570" i="15"/>
  <c r="C551" i="15"/>
  <c r="C546" i="15"/>
  <c r="C538" i="15"/>
  <c r="C529" i="15"/>
  <c r="C518" i="15"/>
  <c r="C510" i="15"/>
  <c r="C494" i="15"/>
  <c r="C488" i="15"/>
  <c r="C484" i="15"/>
  <c r="C480" i="15"/>
  <c r="C473" i="15"/>
  <c r="C468" i="15"/>
  <c r="C463" i="15"/>
  <c r="C458" i="15"/>
  <c r="C452" i="15"/>
  <c r="C443" i="15"/>
  <c r="C438" i="15"/>
  <c r="C435" i="15"/>
  <c r="C428" i="15"/>
  <c r="C422" i="15"/>
  <c r="C418" i="15"/>
  <c r="C414" i="15"/>
  <c r="C410" i="15"/>
  <c r="C404" i="15"/>
  <c r="C398" i="15"/>
  <c r="C391" i="15"/>
  <c r="C386" i="15"/>
  <c r="C678" i="15" l="1"/>
  <c r="C382" i="15"/>
  <c r="C376" i="15"/>
  <c r="C368" i="15"/>
  <c r="C358" i="15"/>
  <c r="C348" i="15"/>
  <c r="C334" i="15"/>
  <c r="C325" i="15"/>
  <c r="C317" i="15"/>
  <c r="C310" i="15"/>
  <c r="C299" i="15"/>
  <c r="C293" i="15"/>
  <c r="C283" i="15"/>
  <c r="C281" i="15"/>
  <c r="C279" i="15"/>
  <c r="C277" i="15"/>
  <c r="C274" i="15"/>
  <c r="C268" i="15"/>
  <c r="C263" i="15"/>
  <c r="C261" i="15"/>
  <c r="C256" i="15"/>
  <c r="C250" i="15"/>
  <c r="C237" i="15"/>
  <c r="C233" i="15"/>
  <c r="C218" i="15"/>
  <c r="C211" i="15"/>
  <c r="C205" i="15"/>
  <c r="C199" i="15"/>
  <c r="C191" i="15"/>
  <c r="C184" i="15"/>
  <c r="C177" i="15"/>
  <c r="C170" i="15"/>
  <c r="C163" i="15"/>
  <c r="C156" i="15"/>
  <c r="C150" i="15"/>
  <c r="C142" i="15"/>
  <c r="C135" i="15"/>
  <c r="C123" i="15"/>
  <c r="C112" i="15"/>
  <c r="C103" i="15"/>
  <c r="C90" i="15"/>
  <c r="C81" i="15"/>
  <c r="C73" i="15"/>
  <c r="C62" i="15"/>
  <c r="C51" i="15"/>
  <c r="C40" i="15"/>
  <c r="C29" i="15"/>
  <c r="C20" i="15"/>
  <c r="C8" i="15"/>
  <c r="C1327" i="15"/>
  <c r="F29" i="13" s="1"/>
  <c r="C1319" i="15"/>
  <c r="F28" i="13" s="1"/>
  <c r="C1314" i="15"/>
  <c r="F27" i="13" s="1"/>
  <c r="C1257" i="15"/>
  <c r="C1214" i="15"/>
  <c r="F24" i="13" s="1"/>
  <c r="C1194" i="15"/>
  <c r="C1149" i="15"/>
  <c r="F22" i="13" s="1"/>
  <c r="C1139" i="15"/>
  <c r="C1110" i="15"/>
  <c r="F21" i="13" s="1"/>
  <c r="C1090" i="15"/>
  <c r="F20" i="13" s="1"/>
  <c r="C1027" i="15"/>
  <c r="C963" i="15"/>
  <c r="C852" i="15"/>
  <c r="C829" i="15"/>
  <c r="C750" i="15"/>
  <c r="C550" i="15"/>
  <c r="C493" i="15"/>
  <c r="C437" i="15"/>
  <c r="F11" i="13" s="1"/>
  <c r="C385" i="15"/>
  <c r="C74" i="14"/>
  <c r="C71" i="14"/>
  <c r="C61" i="14"/>
  <c r="C80" i="16"/>
  <c r="C78" i="16"/>
  <c r="C77" i="16"/>
  <c r="C21" i="14"/>
  <c r="C6" i="14"/>
  <c r="C276" i="15" l="1"/>
  <c r="F8" i="13" s="1"/>
  <c r="C295" i="15"/>
  <c r="F9" i="13" s="1"/>
  <c r="C236" i="15"/>
  <c r="C7" i="15"/>
  <c r="F7" i="13" s="1"/>
  <c r="C69" i="16"/>
  <c r="C66" i="16"/>
  <c r="C61" i="16"/>
  <c r="C58" i="16"/>
  <c r="C49" i="16"/>
  <c r="C45" i="16"/>
  <c r="C42" i="16"/>
  <c r="C38" i="16"/>
  <c r="C31" i="16"/>
  <c r="C1333" i="15"/>
  <c r="F25" i="13"/>
  <c r="F23" i="13"/>
  <c r="F18" i="13"/>
  <c r="F17" i="13"/>
  <c r="F15" i="13"/>
  <c r="F14" i="13"/>
  <c r="F13" i="13"/>
  <c r="F12" i="13"/>
  <c r="F10" i="13"/>
  <c r="C77" i="14"/>
  <c r="C73" i="14"/>
  <c r="C68" i="14"/>
  <c r="C13" i="13"/>
  <c r="C39" i="14"/>
  <c r="C11" i="13" s="1"/>
  <c r="C33" i="14"/>
  <c r="C10" i="13" s="1"/>
  <c r="C5" i="14"/>
  <c r="F33" i="13"/>
  <c r="F31" i="13"/>
  <c r="E24" i="13"/>
  <c r="E23" i="13"/>
  <c r="E22" i="13"/>
  <c r="E21" i="13"/>
  <c r="E20" i="13"/>
  <c r="F19" i="13"/>
  <c r="E19" i="13"/>
  <c r="E18" i="13"/>
  <c r="E17" i="13"/>
  <c r="F16" i="13"/>
  <c r="E16" i="13"/>
  <c r="E15" i="13"/>
  <c r="E14" i="13"/>
  <c r="E13" i="13"/>
  <c r="E12" i="13"/>
  <c r="E11" i="13"/>
  <c r="E10" i="13"/>
  <c r="E9" i="13"/>
  <c r="C8" i="13"/>
  <c r="E7" i="13"/>
  <c r="C7" i="13"/>
  <c r="C76" i="16" l="1"/>
  <c r="C74" i="16" s="1"/>
  <c r="C1331" i="15"/>
  <c r="F30" i="13" s="1"/>
  <c r="C32" i="14"/>
  <c r="C79" i="14" s="1"/>
  <c r="C1344" i="15" s="1"/>
  <c r="C6" i="13"/>
  <c r="C12" i="16"/>
  <c r="C7" i="16"/>
  <c r="C23" i="16"/>
  <c r="C52" i="16"/>
  <c r="F6" i="13"/>
  <c r="C9" i="13"/>
  <c r="C6" i="15"/>
  <c r="F34" i="13" l="1"/>
  <c r="C34" i="13"/>
  <c r="C83" i="16"/>
  <c r="C6" i="16"/>
  <c r="E37" i="13" l="1"/>
</calcChain>
</file>

<file path=xl/sharedStrings.xml><?xml version="1.0" encoding="utf-8"?>
<sst xmlns="http://schemas.openxmlformats.org/spreadsheetml/2006/main" count="2969" uniqueCount="2515">
  <si>
    <t>科目号</t>
  </si>
  <si>
    <t>科目名称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</si>
  <si>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</si>
  <si>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</si>
  <si>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</si>
  <si>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</si>
  <si>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</si>
  <si>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</si>
  <si>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</si>
  <si>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</si>
  <si>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</si>
  <si>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</si>
  <si>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</si>
  <si>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</si>
  <si>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</si>
  <si>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</si>
  <si>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</si>
  <si>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</si>
  <si>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</si>
  <si>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</si>
  <si>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</si>
  <si>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</si>
  <si>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</si>
  <si>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</si>
  <si>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</si>
  <si>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</si>
  <si>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三、债务还本支出</t>
  </si>
  <si>
    <t>四、年终结余</t>
  </si>
  <si>
    <t>五、安排预算稳定调节基金</t>
  </si>
  <si>
    <t>支出合计</t>
  </si>
  <si>
    <t>单位:万元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</si>
  <si>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</si>
  <si>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</si>
  <si>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</si>
  <si>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</si>
  <si>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</si>
  <si>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</si>
  <si>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</si>
  <si>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</si>
  <si>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</si>
  <si>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</si>
  <si>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</si>
  <si>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</si>
  <si>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</si>
  <si>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</si>
  <si>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</si>
  <si>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</si>
  <si>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</si>
  <si>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</si>
  <si>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</si>
  <si>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</si>
  <si>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</si>
  <si>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</si>
  <si>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</si>
  <si>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</si>
  <si>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</si>
  <si>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</si>
  <si>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</si>
  <si>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</si>
  <si>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</si>
  <si>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</si>
  <si>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</si>
  <si>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</si>
  <si>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</si>
  <si>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</si>
  <si>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</si>
  <si>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</si>
  <si>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</si>
  <si>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</si>
  <si>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</si>
  <si>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</si>
  <si>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</si>
  <si>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</si>
  <si>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</si>
  <si>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</si>
  <si>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</si>
  <si>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</si>
  <si>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</si>
  <si>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</si>
  <si>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</si>
  <si>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</si>
  <si>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</si>
  <si>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</si>
  <si>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</si>
  <si>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</si>
  <si>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</si>
  <si>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</si>
  <si>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</si>
  <si>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</si>
  <si>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</si>
  <si>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</si>
  <si>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</si>
  <si>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</si>
  <si>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</si>
  <si>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</si>
  <si>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</si>
  <si>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</si>
  <si>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</si>
  <si>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</si>
  <si>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</si>
  <si>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</si>
  <si>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</si>
  <si>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</si>
  <si>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</si>
  <si>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</si>
  <si>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</si>
  <si>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</si>
  <si>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</si>
  <si>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</si>
  <si>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</si>
  <si>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</si>
  <si>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</si>
  <si>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</si>
  <si>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</si>
  <si>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</si>
  <si>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</si>
  <si>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</si>
  <si>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</si>
  <si>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</si>
  <si>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</si>
  <si>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</si>
  <si>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</si>
  <si>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</si>
  <si>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</si>
  <si>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</si>
  <si>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</si>
  <si>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</si>
  <si>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</si>
  <si>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</si>
  <si>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</si>
  <si>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</si>
  <si>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</si>
  <si>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</si>
  <si>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</si>
  <si>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</si>
  <si>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</si>
  <si>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</si>
  <si>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</si>
  <si>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</si>
  <si>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</si>
  <si>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</si>
  <si>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</si>
  <si>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</si>
  <si>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</si>
  <si>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</si>
  <si>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</si>
  <si>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</si>
  <si>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</si>
  <si>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</si>
  <si>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</si>
  <si>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</si>
  <si>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</si>
  <si>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</si>
  <si>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</si>
  <si>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</si>
  <si>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</si>
  <si>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</si>
  <si>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</si>
  <si>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</si>
  <si>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</si>
  <si>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</si>
  <si>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</si>
  <si>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</si>
  <si>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</si>
  <si>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</si>
  <si>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</si>
  <si>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</si>
  <si>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</si>
  <si>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</si>
  <si>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</si>
  <si>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</si>
  <si>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</si>
  <si>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</si>
  <si>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</si>
  <si>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</si>
  <si>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</si>
  <si>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</si>
  <si>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</si>
  <si>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</si>
  <si>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</si>
  <si>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</si>
  <si>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</si>
  <si>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</si>
  <si>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</si>
  <si>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</si>
  <si>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 xml:space="preserve"> 国际发展合作</t>
  </si>
  <si>
    <t>其他国际发展合作支出</t>
  </si>
  <si>
    <t xml:space="preserve"> 其他外交支出</t>
  </si>
  <si>
    <t>其他外交支出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</si>
  <si>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</si>
  <si>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</si>
  <si>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</si>
  <si>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</si>
  <si>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</si>
  <si>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</si>
  <si>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</si>
  <si>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</si>
  <si>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</si>
  <si>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</si>
  <si>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民兵</t>
  </si>
  <si>
    <t>边海防</t>
  </si>
  <si>
    <t>其他国防动员支出</t>
  </si>
  <si>
    <t xml:space="preserve"> 其他国防支出</t>
  </si>
  <si>
    <t>其他国防支出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</si>
  <si>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</si>
  <si>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</si>
  <si>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</si>
  <si>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</si>
  <si>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</si>
  <si>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</si>
  <si>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</si>
  <si>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</si>
  <si>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</si>
  <si>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</si>
  <si>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</si>
  <si>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</si>
  <si>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</si>
  <si>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</si>
  <si>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</si>
  <si>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</si>
  <si>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</si>
  <si>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</si>
  <si>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</si>
  <si>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</si>
  <si>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</si>
  <si>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</si>
  <si>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</si>
  <si>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</si>
  <si>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</si>
  <si>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</si>
  <si>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</si>
  <si>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</si>
  <si>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其他司法支出</t>
  </si>
  <si>
    <t xml:space="preserve"> 监狱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</si>
  <si>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</si>
  <si>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</si>
  <si>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</si>
  <si>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</si>
  <si>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</si>
  <si>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</si>
  <si>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</si>
  <si>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</si>
  <si>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</si>
  <si>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</si>
  <si>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</si>
  <si>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</si>
  <si>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</si>
  <si>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</si>
  <si>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</si>
  <si>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</si>
  <si>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</si>
  <si>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</si>
  <si>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</si>
  <si>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</si>
  <si>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</si>
  <si>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</si>
  <si>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</si>
  <si>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</si>
  <si>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</si>
  <si>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</si>
  <si>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</si>
  <si>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</si>
  <si>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</si>
  <si>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</si>
  <si>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</si>
  <si>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</si>
  <si>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</si>
  <si>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</si>
  <si>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</si>
  <si>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</si>
  <si>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</si>
  <si>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</si>
  <si>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</si>
  <si>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</si>
  <si>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</si>
  <si>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</si>
  <si>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</si>
  <si>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</si>
  <si>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</si>
  <si>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</si>
  <si>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</si>
  <si>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</si>
  <si>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</si>
  <si>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</si>
  <si>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</si>
  <si>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</si>
  <si>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</si>
  <si>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</si>
  <si>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</si>
  <si>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</si>
  <si>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</si>
  <si>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</si>
  <si>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</si>
  <si>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</si>
  <si>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</si>
  <si>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</si>
  <si>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</si>
  <si>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</si>
  <si>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</si>
  <si>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</si>
  <si>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</si>
  <si>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</si>
  <si>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</si>
  <si>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</si>
  <si>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</si>
  <si>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</si>
  <si>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</si>
  <si>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</si>
  <si>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</si>
  <si>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</si>
  <si>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</si>
  <si>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</si>
  <si>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</si>
  <si>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</si>
  <si>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</si>
  <si>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</si>
  <si>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</si>
  <si>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</si>
  <si>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</si>
  <si>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</si>
  <si>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</si>
  <si>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</si>
  <si>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</si>
  <si>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</si>
  <si>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</si>
  <si>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</si>
  <si>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</si>
  <si>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</si>
  <si>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</si>
  <si>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</si>
  <si>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</si>
  <si>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</si>
  <si>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</si>
  <si>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</si>
  <si>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</si>
  <si>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</si>
  <si>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</si>
  <si>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</si>
  <si>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</si>
  <si>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</si>
  <si>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</si>
  <si>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</si>
  <si>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</si>
  <si>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</si>
  <si>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</si>
  <si>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</si>
  <si>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</si>
  <si>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</si>
  <si>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</si>
  <si>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</si>
  <si>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</si>
  <si>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</si>
  <si>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</si>
  <si>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</si>
  <si>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</si>
  <si>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</si>
  <si>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</si>
  <si>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</si>
  <si>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</si>
  <si>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</si>
  <si>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</si>
  <si>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</si>
  <si>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</si>
  <si>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</si>
  <si>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</si>
  <si>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</si>
  <si>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</si>
  <si>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</si>
  <si>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</si>
  <si>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</si>
  <si>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</si>
  <si>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</si>
  <si>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</si>
  <si>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</si>
  <si>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</si>
  <si>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</si>
  <si>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</si>
  <si>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</si>
  <si>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</si>
  <si>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</si>
  <si>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</si>
  <si>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</si>
  <si>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</si>
  <si>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</si>
  <si>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</si>
  <si>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</si>
  <si>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</si>
  <si>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</si>
  <si>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</si>
  <si>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</si>
  <si>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</si>
  <si>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</si>
  <si>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</si>
  <si>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</si>
  <si>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</si>
  <si>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</si>
  <si>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</si>
  <si>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</si>
  <si>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</si>
  <si>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</si>
  <si>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</si>
  <si>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</si>
  <si>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</si>
  <si>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</si>
  <si>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</si>
  <si>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</si>
  <si>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</si>
  <si>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</si>
  <si>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</si>
  <si>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</si>
  <si>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</si>
  <si>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</si>
  <si>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</si>
  <si>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</si>
  <si>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</si>
  <si>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</si>
  <si>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机关事业单位职业年金缴费支出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</si>
  <si>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</si>
  <si>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</si>
  <si>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</si>
  <si>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</si>
  <si>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</si>
  <si>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</si>
  <si>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</si>
  <si>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</si>
  <si>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</si>
  <si>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</si>
  <si>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</si>
  <si>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</si>
  <si>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</si>
  <si>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</si>
  <si>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</si>
  <si>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</si>
  <si>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</si>
  <si>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</si>
  <si>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</si>
  <si>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</si>
  <si>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</si>
  <si>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</si>
  <si>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</si>
  <si>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</si>
  <si>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</si>
  <si>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</si>
  <si>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</si>
  <si>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</si>
  <si>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</si>
  <si>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</si>
  <si>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</si>
  <si>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</si>
  <si>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</si>
  <si>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</si>
  <si>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</si>
  <si>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</si>
  <si>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</si>
  <si>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</si>
  <si>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</si>
  <si>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</si>
  <si>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</si>
  <si>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</si>
  <si>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</si>
  <si>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</si>
  <si>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</si>
  <si>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</si>
  <si>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</si>
  <si>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</si>
  <si>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</si>
  <si>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</si>
  <si>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</si>
  <si>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</si>
  <si>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</si>
  <si>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</si>
  <si>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</si>
  <si>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</si>
  <si>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</si>
  <si>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</si>
  <si>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</si>
  <si>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</si>
  <si>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</si>
  <si>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</si>
  <si>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</si>
  <si>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</si>
  <si>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</si>
  <si>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</si>
  <si>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</si>
  <si>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</si>
  <si>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</si>
  <si>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</si>
  <si>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</si>
  <si>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</si>
  <si>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</si>
  <si>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</si>
  <si>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</si>
  <si>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</si>
  <si>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</si>
  <si>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</si>
  <si>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</si>
  <si>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</si>
  <si>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</si>
  <si>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</si>
  <si>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</si>
  <si>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</si>
  <si>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</si>
  <si>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</si>
  <si>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</si>
  <si>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</si>
  <si>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</si>
  <si>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</si>
  <si>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</si>
  <si>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</si>
  <si>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</si>
  <si>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</si>
  <si>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</si>
  <si>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</si>
  <si>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</si>
  <si>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</si>
  <si>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</si>
  <si>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</si>
  <si>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</si>
  <si>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</si>
  <si>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</si>
  <si>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</si>
  <si>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</si>
  <si>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</si>
  <si>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</si>
  <si>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</si>
  <si>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</si>
  <si>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</si>
  <si>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</si>
  <si>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</si>
  <si>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</si>
  <si>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</si>
  <si>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</si>
  <si>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</si>
  <si>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</si>
  <si>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</si>
  <si>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</si>
  <si>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</si>
  <si>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</si>
  <si>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</si>
  <si>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</si>
  <si>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</si>
  <si>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</si>
  <si>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</si>
  <si>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</si>
  <si>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</si>
  <si>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</si>
  <si>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</si>
  <si>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</si>
  <si>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</si>
  <si>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</si>
  <si>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</si>
  <si>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</si>
  <si>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</si>
  <si>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</si>
  <si>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</si>
  <si>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</si>
  <si>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</si>
  <si>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</si>
  <si>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</si>
  <si>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</si>
  <si>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</si>
  <si>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</si>
  <si>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</si>
  <si>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</si>
  <si>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</si>
  <si>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</si>
  <si>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</si>
  <si>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</si>
  <si>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</si>
  <si>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</si>
  <si>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</si>
  <si>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</si>
  <si>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</si>
  <si>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</si>
  <si>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</si>
  <si>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</si>
  <si>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</si>
  <si>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</si>
  <si>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</si>
  <si>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</si>
  <si>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</si>
  <si>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</si>
  <si>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</si>
  <si>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</si>
  <si>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</si>
  <si>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</si>
  <si>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</si>
  <si>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</si>
  <si>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</si>
  <si>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</si>
  <si>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</si>
  <si>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</si>
  <si>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</si>
  <si>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</si>
  <si>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</si>
  <si>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</si>
  <si>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</si>
  <si>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</si>
  <si>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</si>
  <si>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</si>
  <si>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</si>
  <si>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</si>
  <si>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</si>
  <si>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</si>
  <si>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</si>
  <si>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</si>
  <si>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</si>
  <si>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</si>
  <si>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</si>
  <si>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</si>
  <si>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</si>
  <si>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</si>
  <si>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</si>
  <si>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</si>
  <si>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</si>
  <si>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</si>
  <si>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能源科技装备</t>
  </si>
  <si>
    <t>能源行业管理</t>
  </si>
  <si>
    <t>能源管理</t>
  </si>
  <si>
    <t>农村电网建设</t>
  </si>
  <si>
    <t>其他能源管理事务支出</t>
  </si>
  <si>
    <t xml:space="preserve"> 其他节能环保支出</t>
  </si>
  <si>
    <t>其他节能环保支出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</si>
  <si>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</si>
  <si>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</si>
  <si>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</si>
  <si>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</si>
  <si>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</si>
  <si>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</si>
  <si>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</si>
  <si>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</si>
  <si>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</si>
  <si>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</si>
  <si>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</si>
  <si>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</si>
  <si>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</si>
  <si>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</si>
  <si>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</si>
  <si>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</si>
  <si>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</si>
  <si>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</si>
  <si>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</si>
  <si>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</si>
  <si>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</si>
  <si>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</si>
  <si>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</si>
  <si>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</si>
  <si>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</si>
  <si>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</si>
  <si>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</si>
  <si>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</si>
  <si>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</si>
  <si>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</si>
  <si>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</si>
  <si>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</si>
  <si>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</si>
  <si>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</si>
  <si>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</si>
  <si>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</si>
  <si>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</si>
  <si>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</si>
  <si>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</si>
  <si>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</si>
  <si>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</si>
  <si>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</si>
  <si>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</si>
  <si>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</si>
  <si>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</si>
  <si>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</si>
  <si>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</si>
  <si>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</si>
  <si>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</si>
  <si>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</si>
  <si>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</si>
  <si>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</si>
  <si>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</si>
  <si>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</si>
  <si>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</si>
  <si>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林业草原防灾减灾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</si>
  <si>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</si>
  <si>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</si>
  <si>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</si>
  <si>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</si>
  <si>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</si>
  <si>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</si>
  <si>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</si>
  <si>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</si>
  <si>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</si>
  <si>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</si>
  <si>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</si>
  <si>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</si>
  <si>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</si>
  <si>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</si>
  <si>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</si>
  <si>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</si>
  <si>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</si>
  <si>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</si>
  <si>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</si>
  <si>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</si>
  <si>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</si>
  <si>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</si>
  <si>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农村人蓄饮水</t>
  </si>
  <si>
    <t>南水北调工程建设</t>
  </si>
  <si>
    <t>南水北调工程管理</t>
  </si>
  <si>
    <t>其他水利支出</t>
  </si>
  <si>
    <t>农村基础设施建设</t>
  </si>
  <si>
    <t>生产发展</t>
  </si>
  <si>
    <t>社会发展</t>
  </si>
  <si>
    <t>“三西”农业建设专项补助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</si>
  <si>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</si>
  <si>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</si>
  <si>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</si>
  <si>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</si>
  <si>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</si>
  <si>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</si>
  <si>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</si>
  <si>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</si>
  <si>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</si>
  <si>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农业保险保费补贴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</si>
  <si>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</si>
  <si>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</si>
  <si>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</si>
  <si>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</si>
  <si>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</si>
  <si>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</si>
  <si>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</si>
  <si>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</si>
  <si>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</si>
  <si>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</si>
  <si>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</si>
  <si>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</si>
  <si>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</si>
  <si>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</si>
  <si>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</si>
  <si>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</si>
  <si>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</si>
  <si>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</si>
  <si>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</si>
  <si>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</si>
  <si>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</si>
  <si>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</si>
  <si>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</si>
  <si>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</si>
  <si>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</si>
  <si>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</si>
  <si>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</si>
  <si>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</si>
  <si>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</si>
  <si>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</si>
  <si>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</si>
  <si>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</si>
  <si>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</si>
  <si>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</si>
  <si>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</si>
  <si>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</si>
  <si>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</si>
  <si>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</si>
  <si>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</si>
  <si>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</si>
  <si>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</si>
  <si>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</si>
  <si>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</si>
  <si>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</si>
  <si>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</si>
  <si>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</si>
  <si>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</si>
  <si>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</si>
  <si>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</si>
  <si>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</si>
  <si>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</si>
  <si>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</si>
  <si>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</si>
  <si>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</si>
  <si>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</si>
  <si>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</si>
  <si>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</si>
  <si>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</si>
  <si>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</si>
  <si>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</si>
  <si>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</si>
  <si>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</si>
  <si>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</si>
  <si>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</si>
  <si>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</si>
  <si>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</si>
  <si>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</si>
  <si>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</si>
  <si>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</si>
  <si>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</si>
  <si>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</si>
  <si>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</si>
  <si>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</si>
  <si>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</si>
  <si>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</si>
  <si>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</si>
  <si>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</si>
  <si>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</si>
  <si>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</si>
  <si>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</si>
  <si>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</si>
  <si>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</si>
  <si>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</si>
  <si>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</si>
  <si>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</si>
  <si>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</si>
  <si>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</si>
  <si>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</si>
  <si>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</si>
  <si>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</si>
  <si>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</si>
  <si>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</si>
  <si>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</si>
  <si>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</si>
  <si>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</si>
  <si>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</si>
  <si>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</si>
  <si>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</si>
  <si>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</si>
  <si>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</si>
  <si>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</si>
  <si>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</si>
  <si>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</si>
  <si>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</si>
  <si>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</si>
  <si>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</si>
  <si>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</si>
  <si>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</si>
  <si>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</si>
  <si>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</si>
  <si>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</si>
  <si>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</si>
  <si>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</si>
  <si>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</si>
  <si>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</si>
  <si>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</si>
  <si>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</si>
  <si>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</si>
  <si>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</si>
  <si>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</si>
  <si>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</si>
  <si>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</si>
  <si>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</si>
  <si>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</si>
  <si>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</si>
  <si>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</si>
  <si>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</si>
  <si>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</si>
  <si>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</si>
  <si>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</si>
  <si>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其他金融支出</t>
  </si>
  <si>
    <t>援助其他地区支出</t>
  </si>
  <si>
    <t xml:space="preserve"> 一般公共服务</t>
  </si>
  <si>
    <t xml:space="preserve"> 教育</t>
  </si>
  <si>
    <t xml:space="preserve"> 节能环保</t>
  </si>
  <si>
    <t xml:space="preserve"> 交通运输</t>
  </si>
  <si>
    <t xml:space="preserve"> 住房保障</t>
  </si>
  <si>
    <t xml:space="preserve"> 其他支出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</si>
  <si>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</si>
  <si>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</si>
  <si>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</si>
  <si>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</si>
  <si>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</si>
  <si>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</si>
  <si>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</si>
  <si>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</si>
  <si>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</si>
  <si>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</si>
  <si>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</si>
  <si>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</si>
  <si>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</si>
  <si>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</si>
  <si>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</si>
  <si>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</si>
  <si>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</si>
  <si>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</si>
  <si>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</si>
  <si>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</si>
  <si>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</si>
  <si>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</si>
  <si>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</si>
  <si>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</si>
  <si>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</si>
  <si>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</si>
  <si>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</si>
  <si>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</si>
  <si>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</si>
  <si>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</si>
  <si>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</si>
  <si>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</si>
  <si>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</si>
  <si>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</si>
  <si>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</si>
  <si>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</si>
  <si>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</si>
  <si>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</si>
  <si>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</si>
  <si>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</si>
  <si>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</si>
  <si>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</si>
  <si>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</si>
  <si>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</si>
  <si>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</si>
  <si>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</si>
  <si>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</si>
  <si>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</si>
  <si>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</si>
  <si>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</si>
  <si>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</si>
  <si>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</si>
  <si>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</si>
  <si>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</si>
  <si>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</si>
  <si>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</si>
  <si>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</si>
  <si>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</si>
  <si>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</si>
  <si>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</si>
  <si>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</si>
  <si>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</si>
  <si>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</si>
  <si>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</si>
  <si>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</si>
  <si>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</si>
  <si>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</si>
  <si>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</si>
  <si>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</si>
  <si>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</si>
  <si>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</si>
  <si>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</si>
  <si>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</si>
  <si>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</si>
  <si>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</si>
  <si>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</si>
  <si>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</si>
  <si>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</si>
  <si>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</si>
  <si>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</si>
  <si>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</si>
  <si>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</si>
  <si>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</si>
  <si>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</si>
  <si>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</si>
  <si>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</si>
  <si>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</si>
  <si>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</si>
  <si>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</si>
  <si>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</si>
  <si>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</si>
  <si>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</si>
  <si>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</si>
  <si>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</si>
  <si>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 xml:space="preserve"> 应急管理事务</t>
  </si>
  <si>
    <t>灾害风险防治</t>
  </si>
  <si>
    <t>国务院安委会专项</t>
  </si>
  <si>
    <t>安全监管</t>
  </si>
  <si>
    <t>应急救援</t>
  </si>
  <si>
    <t>应急管理</t>
  </si>
  <si>
    <t>其他应急管理支出</t>
  </si>
  <si>
    <t>消防应急救援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</si>
  <si>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</si>
  <si>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</si>
  <si>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</si>
  <si>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</si>
  <si>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</si>
  <si>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</si>
  <si>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</si>
  <si>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</si>
  <si>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</si>
  <si>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</si>
  <si>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</si>
  <si>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</si>
  <si>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</si>
  <si>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</si>
  <si>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</si>
  <si>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</si>
  <si>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</si>
  <si>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</si>
  <si>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</si>
  <si>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</si>
  <si>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 xml:space="preserve"> 年初预留</t>
  </si>
  <si>
    <t>年初预留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</si>
  <si>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</si>
  <si>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</si>
  <si>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</si>
  <si>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</si>
  <si>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</si>
  <si>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</si>
  <si>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</si>
  <si>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</si>
  <si>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</si>
  <si>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</si>
  <si>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体制上解支出</t>
  </si>
  <si>
    <t>专项上解支出</t>
  </si>
  <si>
    <t>地方政府一般债务还本支出</t>
  </si>
  <si>
    <t>地方政府一般债券还本支出</t>
  </si>
  <si>
    <t>年终结余</t>
  </si>
  <si>
    <t xml:space="preserve">      税收征收经费上解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</si>
  <si>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</si>
  <si>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</si>
  <si>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</si>
  <si>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</si>
  <si>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</si>
  <si>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</si>
  <si>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</si>
  <si>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</si>
  <si>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</si>
  <si>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</si>
  <si>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</si>
  <si>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</si>
  <si>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</si>
  <si>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</si>
  <si>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</si>
  <si>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</si>
  <si>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</si>
  <si>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</si>
  <si>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</si>
  <si>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</si>
  <si>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</si>
  <si>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</si>
  <si>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</si>
  <si>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</si>
  <si>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</si>
  <si>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</si>
  <si>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</si>
  <si>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</si>
  <si>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</si>
  <si>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</si>
  <si>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</si>
  <si>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>一般性转移支付收入</t>
  </si>
  <si>
    <t xml:space="preserve">   均衡性转移支付收入</t>
  </si>
  <si>
    <t>结算补助收入</t>
  </si>
  <si>
    <t>企业事业单位划转补助收入</t>
  </si>
  <si>
    <t>固定数额补助收入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</si>
  <si>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</si>
  <si>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</si>
  <si>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</si>
  <si>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</si>
  <si>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</si>
  <si>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</si>
  <si>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</si>
  <si>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</si>
  <si>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</si>
  <si>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</si>
  <si>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</si>
  <si>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三、债务转贷收入</t>
  </si>
  <si>
    <t>地方政府一般债务转贷收入</t>
  </si>
  <si>
    <t>地方政府一般债券转贷收入</t>
  </si>
  <si>
    <t>四、上年结余收入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</si>
  <si>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</si>
  <si>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</si>
  <si>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</si>
  <si>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</si>
  <si>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</si>
  <si>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</si>
  <si>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</si>
  <si>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</si>
  <si>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t>收入项目</t>
  </si>
  <si>
    <t>支出项目</t>
  </si>
  <si>
    <t>2022年预算</t>
    <phoneticPr fontId="13" type="noConversion"/>
  </si>
  <si>
    <t>县级对镇街转移支付</t>
  </si>
  <si>
    <t>二、上解上级支出</t>
  </si>
  <si>
    <t>收入合计</t>
  </si>
  <si>
    <t>非税收入</t>
    <phoneticPr fontId="13" type="noConversion"/>
  </si>
  <si>
    <t>其中：教育费附加收入</t>
  </si>
  <si>
    <t xml:space="preserve">   其他税收返还收入</t>
  </si>
  <si>
    <t>四税体制改革基数返还，每年固定值961万元。</t>
  </si>
  <si>
    <t>预下达到各镇街的一般性转移支付（中央、省、江门级）</t>
  </si>
  <si>
    <t xml:space="preserve">   县级基本财力保障机制奖补资金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</si>
  <si>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</si>
  <si>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</si>
  <si>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</si>
  <si>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</si>
  <si>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农村税费改革补助，每年固定值83.94万元，其中农村税费改革补助38万，教育转移支付46万</t>
    <phoneticPr fontId="13" type="noConversion"/>
  </si>
  <si>
    <t>贫困地区转移支付收入</t>
  </si>
  <si>
    <t>社区工资和社保市直负担及城市低保2002年基数，社区工资和社保市直负担每年固定27万元，城市低保2002年基数每年固定34万元</t>
  </si>
  <si>
    <t>预下达到各镇街的2021年专项转移支付（中央、省、江门级）</t>
  </si>
  <si>
    <t>生态转移支付</t>
  </si>
  <si>
    <t>困难镇补助</t>
  </si>
  <si>
    <t>体制补助</t>
  </si>
  <si>
    <t>其他转移支付</t>
  </si>
  <si>
    <t>（功能分类支出）</t>
    <phoneticPr fontId="13" type="noConversion"/>
  </si>
  <si>
    <t xml:space="preserve"> 现役部队</t>
  </si>
  <si>
    <t>国防教育</t>
  </si>
  <si>
    <t>预备役部队</t>
  </si>
  <si>
    <t>法制建设</t>
  </si>
  <si>
    <t>犯人生活</t>
  </si>
  <si>
    <t>犯人改造</t>
  </si>
  <si>
    <t>优抚事业单位支出</t>
  </si>
  <si>
    <t>残疾人就业和扶贫</t>
  </si>
  <si>
    <t>部队供应</t>
  </si>
  <si>
    <t>能源预测预警</t>
  </si>
  <si>
    <t>能源战略规划与实施</t>
  </si>
  <si>
    <t>石油储备发展管理</t>
  </si>
  <si>
    <t>能源调查</t>
  </si>
  <si>
    <t>成品油价格改革对渔业的补贴</t>
  </si>
  <si>
    <t>自然保护区等管理</t>
  </si>
  <si>
    <t>成品油价格改革对林业的补贴</t>
  </si>
  <si>
    <t>国家公园</t>
  </si>
  <si>
    <t xml:space="preserve"> 扶贫</t>
  </si>
  <si>
    <t>扶贫贷款奖补和贴息</t>
  </si>
  <si>
    <t>扶贫事业机构</t>
  </si>
  <si>
    <t>其他扶贫支出</t>
  </si>
  <si>
    <t>涉农贷款增量奖励</t>
  </si>
  <si>
    <t>创业担保贷款贴息</t>
  </si>
  <si>
    <t>取消政府还贷二级公路收费专项支出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</si>
  <si>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</si>
  <si>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</si>
  <si>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</si>
  <si>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</si>
  <si>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</si>
  <si>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文化体育与传媒</t>
  </si>
  <si>
    <t xml:space="preserve"> 医疗卫生</t>
  </si>
  <si>
    <t xml:space="preserve"> 农业</t>
  </si>
  <si>
    <t>安全生产基础</t>
  </si>
  <si>
    <t xml:space="preserve"> 消防事务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</si>
  <si>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</si>
  <si>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</si>
  <si>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</si>
  <si>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</si>
  <si>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</si>
  <si>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</si>
  <si>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</si>
  <si>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</si>
  <si>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>其中：出口退税上解支出</t>
  </si>
  <si>
    <t xml:space="preserve">      其他支出</t>
  </si>
  <si>
    <t xml:space="preserve">      江门市统筹发展资金</t>
  </si>
  <si>
    <t>（经济分类支出）</t>
    <phoneticPr fontId="13" type="noConversion"/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</si>
  <si>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</si>
  <si>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</si>
  <si>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</si>
  <si>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</si>
  <si>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</si>
  <si>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</si>
  <si>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</si>
  <si>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</si>
  <si>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</si>
  <si>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</si>
  <si>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</si>
  <si>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公务用车运行维护费</t>
  </si>
  <si>
    <t>维修(护)费</t>
  </si>
  <si>
    <t>其他商品和服务支出</t>
  </si>
  <si>
    <t>306+46教育费附加及转移支付</t>
    <phoneticPr fontId="13" type="noConversion"/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</si>
  <si>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</si>
  <si>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</si>
  <si>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</si>
  <si>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</si>
  <si>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</si>
  <si>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</si>
  <si>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</si>
  <si>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</si>
  <si>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</si>
  <si>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</si>
  <si>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</si>
  <si>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</si>
  <si>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</si>
  <si>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</si>
  <si>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</si>
  <si>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</si>
  <si>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</si>
  <si>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</si>
  <si>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</si>
  <si>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</si>
  <si>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</si>
  <si>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</si>
  <si>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</si>
  <si>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</si>
  <si>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</si>
  <si>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</si>
  <si>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</si>
  <si>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</si>
  <si>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</si>
  <si>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</si>
  <si>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</si>
  <si>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</si>
  <si>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</si>
  <si>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</si>
  <si>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</si>
  <si>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</si>
  <si>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</si>
  <si>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</si>
  <si>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</si>
  <si>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</si>
  <si>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</si>
  <si>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体制上解支出</t>
    <phoneticPr fontId="13" type="noConversion"/>
  </si>
  <si>
    <t>2300601</t>
    <phoneticPr fontId="13" type="noConversion"/>
  </si>
  <si>
    <t>201</t>
  </si>
  <si>
    <t>20101</t>
  </si>
  <si>
    <t>2010101</t>
  </si>
  <si>
    <t>2010102</t>
  </si>
  <si>
    <t>2010103</t>
  </si>
  <si>
    <t>2010104</t>
  </si>
  <si>
    <t>2010105</t>
  </si>
  <si>
    <t>2010106</t>
  </si>
  <si>
    <t>2010107</t>
  </si>
  <si>
    <t>2010108</t>
  </si>
  <si>
    <t>2010109</t>
  </si>
  <si>
    <t>2010150</t>
  </si>
  <si>
    <t>2010199</t>
  </si>
  <si>
    <t>20102</t>
  </si>
  <si>
    <t>2010201</t>
  </si>
  <si>
    <t>2010202</t>
  </si>
  <si>
    <t>2010203</t>
  </si>
  <si>
    <t>2010204</t>
  </si>
  <si>
    <t>2010205</t>
  </si>
  <si>
    <t>2010206</t>
  </si>
  <si>
    <t>2010250</t>
  </si>
  <si>
    <t>2010299</t>
  </si>
  <si>
    <t>20103</t>
  </si>
  <si>
    <t>2010301</t>
  </si>
  <si>
    <t>2010302</t>
  </si>
  <si>
    <t>2010303</t>
  </si>
  <si>
    <t>2010304</t>
  </si>
  <si>
    <t>2010305</t>
  </si>
  <si>
    <t>2010306</t>
  </si>
  <si>
    <t>2010308</t>
  </si>
  <si>
    <t>2010309</t>
  </si>
  <si>
    <t>2010350</t>
  </si>
  <si>
    <t>2010399</t>
  </si>
  <si>
    <t>20104</t>
  </si>
  <si>
    <t>2010401</t>
  </si>
  <si>
    <t>2010402</t>
  </si>
  <si>
    <t>2010403</t>
  </si>
  <si>
    <t>2010404</t>
  </si>
  <si>
    <t>2010405</t>
  </si>
  <si>
    <t>2010406</t>
  </si>
  <si>
    <t>2010407</t>
  </si>
  <si>
    <t>2010408</t>
  </si>
  <si>
    <t>2010450</t>
  </si>
  <si>
    <t>2010499</t>
  </si>
  <si>
    <t>20105</t>
  </si>
  <si>
    <t>2010501</t>
  </si>
  <si>
    <t>2010502</t>
  </si>
  <si>
    <t>2010503</t>
  </si>
  <si>
    <t>2010504</t>
  </si>
  <si>
    <t>2010505</t>
  </si>
  <si>
    <t>2010506</t>
  </si>
  <si>
    <t>2010507</t>
  </si>
  <si>
    <t>2010508</t>
  </si>
  <si>
    <t>2010550</t>
  </si>
  <si>
    <t>2010599</t>
  </si>
  <si>
    <t>20106</t>
  </si>
  <si>
    <t>2010601</t>
  </si>
  <si>
    <t>2010602</t>
  </si>
  <si>
    <t>2010603</t>
  </si>
  <si>
    <t>2010604</t>
  </si>
  <si>
    <t>2010605</t>
  </si>
  <si>
    <t>2010606</t>
  </si>
  <si>
    <t>2010607</t>
  </si>
  <si>
    <t>2010608</t>
  </si>
  <si>
    <t>2010650</t>
  </si>
  <si>
    <t>2010699</t>
  </si>
  <si>
    <t>20107</t>
  </si>
  <si>
    <t>2010701</t>
  </si>
  <si>
    <t>2010702</t>
  </si>
  <si>
    <t>2010703</t>
  </si>
  <si>
    <t>2010709</t>
  </si>
  <si>
    <t>2010710</t>
  </si>
  <si>
    <t>2010750</t>
  </si>
  <si>
    <t>2010799</t>
  </si>
  <si>
    <t>20108</t>
  </si>
  <si>
    <t>2010801</t>
  </si>
  <si>
    <t>2010802</t>
  </si>
  <si>
    <t>2010803</t>
  </si>
  <si>
    <t>2010804</t>
  </si>
  <si>
    <t>2010805</t>
  </si>
  <si>
    <t>2010806</t>
  </si>
  <si>
    <t>2010850</t>
  </si>
  <si>
    <t>2010899</t>
  </si>
  <si>
    <t>20109</t>
  </si>
  <si>
    <t>2010901</t>
  </si>
  <si>
    <t>2010902</t>
  </si>
  <si>
    <t>2010903</t>
  </si>
  <si>
    <t>2010905</t>
  </si>
  <si>
    <t>2010907</t>
  </si>
  <si>
    <t>2010908</t>
  </si>
  <si>
    <t>2010909</t>
  </si>
  <si>
    <t>2010910</t>
  </si>
  <si>
    <t>2010911</t>
  </si>
  <si>
    <t>2010912</t>
  </si>
  <si>
    <t>2010950</t>
  </si>
  <si>
    <t>2010999</t>
  </si>
  <si>
    <t>20111</t>
  </si>
  <si>
    <t>2011101</t>
  </si>
  <si>
    <t>2011102</t>
  </si>
  <si>
    <t>2011103</t>
  </si>
  <si>
    <t>2011104</t>
  </si>
  <si>
    <t>2011105</t>
  </si>
  <si>
    <t>2011106</t>
  </si>
  <si>
    <t>2011150</t>
  </si>
  <si>
    <t>2011199</t>
  </si>
  <si>
    <t>20113</t>
  </si>
  <si>
    <t>2011301</t>
  </si>
  <si>
    <t>2011302</t>
  </si>
  <si>
    <t>2011303</t>
  </si>
  <si>
    <t>2011304</t>
  </si>
  <si>
    <t>2011305</t>
  </si>
  <si>
    <t>2011306</t>
  </si>
  <si>
    <t>2011307</t>
  </si>
  <si>
    <t>2011308</t>
  </si>
  <si>
    <t>2011350</t>
  </si>
  <si>
    <t>2011399</t>
  </si>
  <si>
    <t>20114</t>
  </si>
  <si>
    <t>2011401</t>
  </si>
  <si>
    <t>2011402</t>
  </si>
  <si>
    <t>2011403</t>
  </si>
  <si>
    <t>2011404</t>
  </si>
  <si>
    <t>2011405</t>
  </si>
  <si>
    <t>2011408</t>
  </si>
  <si>
    <t>2011409</t>
  </si>
  <si>
    <t>2011410</t>
  </si>
  <si>
    <t>2011411</t>
  </si>
  <si>
    <t>2011450</t>
  </si>
  <si>
    <t>2011499</t>
  </si>
  <si>
    <t>20123</t>
  </si>
  <si>
    <t>2012301</t>
  </si>
  <si>
    <t>2012302</t>
  </si>
  <si>
    <t>2012303</t>
  </si>
  <si>
    <t>2012304</t>
  </si>
  <si>
    <t>2012350</t>
  </si>
  <si>
    <t>2012399</t>
  </si>
  <si>
    <t>20125</t>
  </si>
  <si>
    <t>2012501</t>
  </si>
  <si>
    <t>2012502</t>
  </si>
  <si>
    <t>2012503</t>
  </si>
  <si>
    <t>2012504</t>
  </si>
  <si>
    <t>2012505</t>
  </si>
  <si>
    <t>2012550</t>
  </si>
  <si>
    <t>2012599</t>
  </si>
  <si>
    <t>20126</t>
  </si>
  <si>
    <t>2012601</t>
  </si>
  <si>
    <t>2012602</t>
  </si>
  <si>
    <t>2012603</t>
  </si>
  <si>
    <t>2012604</t>
  </si>
  <si>
    <t>2012699</t>
  </si>
  <si>
    <t>20128</t>
  </si>
  <si>
    <t>2012801</t>
  </si>
  <si>
    <t>2012802</t>
  </si>
  <si>
    <t>2012803</t>
  </si>
  <si>
    <t>2012804</t>
  </si>
  <si>
    <t>2012850</t>
  </si>
  <si>
    <t>2012899</t>
  </si>
  <si>
    <t>20129</t>
  </si>
  <si>
    <t>2012901</t>
  </si>
  <si>
    <t>2012902</t>
  </si>
  <si>
    <t>2012903</t>
  </si>
  <si>
    <t>2012906</t>
  </si>
  <si>
    <t>2012950</t>
  </si>
  <si>
    <t>2012999</t>
  </si>
  <si>
    <t>20131</t>
  </si>
  <si>
    <t>2013101</t>
  </si>
  <si>
    <t>2013102</t>
  </si>
  <si>
    <t>2013103</t>
  </si>
  <si>
    <t>2013105</t>
  </si>
  <si>
    <t>2013150</t>
  </si>
  <si>
    <t>2013199</t>
  </si>
  <si>
    <t>20132</t>
  </si>
  <si>
    <t>2013201</t>
  </si>
  <si>
    <t>2013202</t>
  </si>
  <si>
    <t>2013203</t>
  </si>
  <si>
    <t>2013204</t>
  </si>
  <si>
    <t>2013250</t>
  </si>
  <si>
    <t>2013299</t>
  </si>
  <si>
    <t>20133</t>
  </si>
  <si>
    <t>2013301</t>
  </si>
  <si>
    <t>2013302</t>
  </si>
  <si>
    <t>2013303</t>
  </si>
  <si>
    <t>2013304</t>
  </si>
  <si>
    <t>2013350</t>
  </si>
  <si>
    <t>2013399</t>
  </si>
  <si>
    <t>20134</t>
  </si>
  <si>
    <t>2013401</t>
  </si>
  <si>
    <t>2013402</t>
  </si>
  <si>
    <t>2013403</t>
  </si>
  <si>
    <t>2013404</t>
  </si>
  <si>
    <t>2013405</t>
  </si>
  <si>
    <t>2013450</t>
  </si>
  <si>
    <t>2013499</t>
  </si>
  <si>
    <t>20135</t>
  </si>
  <si>
    <t>2013501</t>
  </si>
  <si>
    <t>2013502</t>
  </si>
  <si>
    <t>2013503</t>
  </si>
  <si>
    <t>2013550</t>
  </si>
  <si>
    <t>2013599</t>
  </si>
  <si>
    <t>20136</t>
  </si>
  <si>
    <t>2013601</t>
  </si>
  <si>
    <t>2013602</t>
  </si>
  <si>
    <t>2013603</t>
  </si>
  <si>
    <t>2013650</t>
  </si>
  <si>
    <t>2013699</t>
  </si>
  <si>
    <t>20137</t>
  </si>
  <si>
    <t>2013701</t>
  </si>
  <si>
    <t>2013702</t>
  </si>
  <si>
    <t>2013703</t>
  </si>
  <si>
    <t>2013704</t>
  </si>
  <si>
    <t>2013750</t>
  </si>
  <si>
    <t>2013799</t>
  </si>
  <si>
    <t>20138</t>
  </si>
  <si>
    <t>2013801</t>
  </si>
  <si>
    <t>2013802</t>
  </si>
  <si>
    <t>2013803</t>
  </si>
  <si>
    <t>2013804</t>
  </si>
  <si>
    <t>2013805</t>
  </si>
  <si>
    <t>2013808</t>
  </si>
  <si>
    <t>2013810</t>
  </si>
  <si>
    <t>2013812</t>
  </si>
  <si>
    <t>2013813</t>
  </si>
  <si>
    <t>2013814</t>
  </si>
  <si>
    <t>2013815</t>
  </si>
  <si>
    <t>2013816</t>
  </si>
  <si>
    <t>2013850</t>
  </si>
  <si>
    <t>2013899</t>
  </si>
  <si>
    <t>20199</t>
  </si>
  <si>
    <t>2019901</t>
  </si>
  <si>
    <t>2019999</t>
  </si>
  <si>
    <t>202</t>
  </si>
  <si>
    <t>20201</t>
  </si>
  <si>
    <t>2020101</t>
  </si>
  <si>
    <t>2020102</t>
  </si>
  <si>
    <t>2020103</t>
  </si>
  <si>
    <t>2020104</t>
  </si>
  <si>
    <t>2020150</t>
  </si>
  <si>
    <t>2020199</t>
  </si>
  <si>
    <t>20202</t>
  </si>
  <si>
    <t>2020201</t>
  </si>
  <si>
    <t>2020202</t>
  </si>
  <si>
    <t>20203</t>
  </si>
  <si>
    <t>2020304</t>
  </si>
  <si>
    <t>2020306</t>
  </si>
  <si>
    <t>20204</t>
  </si>
  <si>
    <t>2020401</t>
  </si>
  <si>
    <t>2020402</t>
  </si>
  <si>
    <t>2020403</t>
  </si>
  <si>
    <t>2020404</t>
  </si>
  <si>
    <t>2020499</t>
  </si>
  <si>
    <t>20205</t>
  </si>
  <si>
    <t>2020503</t>
  </si>
  <si>
    <t>2020504</t>
  </si>
  <si>
    <t>2020505</t>
  </si>
  <si>
    <t>2020599</t>
  </si>
  <si>
    <t>20206</t>
  </si>
  <si>
    <t>2020601</t>
  </si>
  <si>
    <t>20207</t>
  </si>
  <si>
    <t>2020701</t>
  </si>
  <si>
    <t>2020702</t>
  </si>
  <si>
    <t>2020703</t>
  </si>
  <si>
    <t>2020799</t>
  </si>
  <si>
    <t>20208</t>
  </si>
  <si>
    <t>2020801</t>
  </si>
  <si>
    <t>2020802</t>
  </si>
  <si>
    <t>2020803</t>
  </si>
  <si>
    <t>2020850</t>
  </si>
  <si>
    <t>2020899</t>
  </si>
  <si>
    <t>20299</t>
  </si>
  <si>
    <t>2029999</t>
  </si>
  <si>
    <t>203</t>
  </si>
  <si>
    <t>20301</t>
  </si>
  <si>
    <t>2030101</t>
  </si>
  <si>
    <t>20304</t>
  </si>
  <si>
    <t>2030401</t>
  </si>
  <si>
    <t>20305</t>
  </si>
  <si>
    <t>2030501</t>
  </si>
  <si>
    <t>20306</t>
  </si>
  <si>
    <t>2030601</t>
  </si>
  <si>
    <t>2030602</t>
  </si>
  <si>
    <t>2030603</t>
  </si>
  <si>
    <t>2030604</t>
  </si>
  <si>
    <t>2030605</t>
  </si>
  <si>
    <t>2030606</t>
  </si>
  <si>
    <t>2030607</t>
  </si>
  <si>
    <t>2030608</t>
  </si>
  <si>
    <t>2030699</t>
  </si>
  <si>
    <t>20399</t>
  </si>
  <si>
    <t>2039999</t>
  </si>
  <si>
    <t>204</t>
  </si>
  <si>
    <t>20401</t>
  </si>
  <si>
    <t>2040101</t>
  </si>
  <si>
    <t>2040199</t>
  </si>
  <si>
    <t>20402</t>
  </si>
  <si>
    <t>2040201</t>
  </si>
  <si>
    <t>2040202</t>
  </si>
  <si>
    <t>2040203</t>
  </si>
  <si>
    <t>2040219</t>
  </si>
  <si>
    <t>2040220</t>
  </si>
  <si>
    <t>2040221</t>
  </si>
  <si>
    <t>2040222</t>
  </si>
  <si>
    <t>2040223</t>
  </si>
  <si>
    <t>2040250</t>
  </si>
  <si>
    <t>2040299</t>
  </si>
  <si>
    <t>20403</t>
  </si>
  <si>
    <t>2040301</t>
  </si>
  <si>
    <t>2040302</t>
  </si>
  <si>
    <t>2040303</t>
  </si>
  <si>
    <t>2040304</t>
  </si>
  <si>
    <t>2040350</t>
  </si>
  <si>
    <t>2040399</t>
  </si>
  <si>
    <t>20404</t>
  </si>
  <si>
    <t>2040401</t>
  </si>
  <si>
    <t>2040402</t>
  </si>
  <si>
    <t>2040403</t>
  </si>
  <si>
    <t>2040409</t>
  </si>
  <si>
    <t>2040410</t>
  </si>
  <si>
    <t>2040450</t>
  </si>
  <si>
    <t>2040499</t>
  </si>
  <si>
    <t>20405</t>
  </si>
  <si>
    <t>2040501</t>
  </si>
  <si>
    <t>2040502</t>
  </si>
  <si>
    <t>2040503</t>
  </si>
  <si>
    <t>2040504</t>
  </si>
  <si>
    <t>2040505</t>
  </si>
  <si>
    <t>2040506</t>
  </si>
  <si>
    <t>2040550</t>
  </si>
  <si>
    <t>2040599</t>
  </si>
  <si>
    <t>20406</t>
  </si>
  <si>
    <t>2040601</t>
  </si>
  <si>
    <t>2040602</t>
  </si>
  <si>
    <t>2040603</t>
  </si>
  <si>
    <t>2040604</t>
  </si>
  <si>
    <t>2040605</t>
  </si>
  <si>
    <t>2040606</t>
  </si>
  <si>
    <t>2040607</t>
  </si>
  <si>
    <t>2040608</t>
  </si>
  <si>
    <t>2040610</t>
  </si>
  <si>
    <t>2040612</t>
  </si>
  <si>
    <t>2040613</t>
  </si>
  <si>
    <t>2040650</t>
  </si>
  <si>
    <t>2040699</t>
  </si>
  <si>
    <t>20407</t>
  </si>
  <si>
    <t>2040701</t>
  </si>
  <si>
    <t>2040702</t>
  </si>
  <si>
    <t>2040703</t>
  </si>
  <si>
    <t>2040704</t>
  </si>
  <si>
    <t>2040705</t>
  </si>
  <si>
    <t>2040706</t>
  </si>
  <si>
    <t>2040707</t>
  </si>
  <si>
    <t>2040750</t>
  </si>
  <si>
    <t>2040799</t>
  </si>
  <si>
    <t>20408</t>
  </si>
  <si>
    <t>2040801</t>
  </si>
  <si>
    <t>2040802</t>
  </si>
  <si>
    <t>2040803</t>
  </si>
  <si>
    <t>2040804</t>
  </si>
  <si>
    <t>2040805</t>
  </si>
  <si>
    <t>2040806</t>
  </si>
  <si>
    <t>2040807</t>
  </si>
  <si>
    <t>2040850</t>
  </si>
  <si>
    <t>2040899</t>
  </si>
  <si>
    <t>20409</t>
  </si>
  <si>
    <t>2040901</t>
  </si>
  <si>
    <t>2040902</t>
  </si>
  <si>
    <t>2040903</t>
  </si>
  <si>
    <t>2040904</t>
  </si>
  <si>
    <t>2040905</t>
  </si>
  <si>
    <t>2040950</t>
  </si>
  <si>
    <t>2040999</t>
  </si>
  <si>
    <t>20410</t>
  </si>
  <si>
    <t>2041001</t>
  </si>
  <si>
    <t>2041002</t>
  </si>
  <si>
    <t>2041006</t>
  </si>
  <si>
    <t>2041007</t>
  </si>
  <si>
    <t>2041099</t>
  </si>
  <si>
    <t>20499</t>
  </si>
  <si>
    <t>2049902</t>
  </si>
  <si>
    <t>2049999</t>
  </si>
  <si>
    <t>205</t>
  </si>
  <si>
    <t>20501</t>
  </si>
  <si>
    <t>2050101</t>
  </si>
  <si>
    <t>2050102</t>
  </si>
  <si>
    <t>2050103</t>
  </si>
  <si>
    <t>2050199</t>
  </si>
  <si>
    <t>20502</t>
  </si>
  <si>
    <t>2050201</t>
  </si>
  <si>
    <t>2050202</t>
  </si>
  <si>
    <t>2050203</t>
  </si>
  <si>
    <t>2050204</t>
  </si>
  <si>
    <t>2050205</t>
  </si>
  <si>
    <t>2050299</t>
  </si>
  <si>
    <t>20503</t>
  </si>
  <si>
    <t>2050301</t>
  </si>
  <si>
    <t>2050302</t>
  </si>
  <si>
    <t>2050303</t>
  </si>
  <si>
    <t>2050305</t>
  </si>
  <si>
    <t>2050399</t>
  </si>
  <si>
    <t>20504</t>
  </si>
  <si>
    <t>2050401</t>
  </si>
  <si>
    <t>2050402</t>
  </si>
  <si>
    <t>2050403</t>
  </si>
  <si>
    <t>2050404</t>
  </si>
  <si>
    <t>2050499</t>
  </si>
  <si>
    <t>20505</t>
  </si>
  <si>
    <t>2050501</t>
  </si>
  <si>
    <t>2050502</t>
  </si>
  <si>
    <t>2050599</t>
  </si>
  <si>
    <t>20506</t>
  </si>
  <si>
    <t>2050601</t>
  </si>
  <si>
    <t>2050602</t>
  </si>
  <si>
    <t>2050699</t>
  </si>
  <si>
    <t>20507</t>
  </si>
  <si>
    <t>2050701</t>
  </si>
  <si>
    <t>2050702</t>
  </si>
  <si>
    <t>2050799</t>
  </si>
  <si>
    <t>20508</t>
  </si>
  <si>
    <t>2050801</t>
  </si>
  <si>
    <t>2050802</t>
  </si>
  <si>
    <t>2050803</t>
  </si>
  <si>
    <t>2050804</t>
  </si>
  <si>
    <t>2050899</t>
  </si>
  <si>
    <t>20509</t>
  </si>
  <si>
    <t>2050901</t>
  </si>
  <si>
    <t>2050902</t>
  </si>
  <si>
    <t>2050903</t>
  </si>
  <si>
    <t>2050904</t>
  </si>
  <si>
    <t>2050905</t>
  </si>
  <si>
    <t>2050999</t>
  </si>
  <si>
    <t>20599</t>
  </si>
  <si>
    <t>2059999</t>
  </si>
  <si>
    <t>206</t>
  </si>
  <si>
    <t>20601</t>
  </si>
  <si>
    <t>2060101</t>
  </si>
  <si>
    <t>2060102</t>
  </si>
  <si>
    <t>2060103</t>
  </si>
  <si>
    <t>2060199</t>
  </si>
  <si>
    <t>20602</t>
  </si>
  <si>
    <t>2060201</t>
  </si>
  <si>
    <t>2060203</t>
  </si>
  <si>
    <t>2060204</t>
  </si>
  <si>
    <t>2060205</t>
  </si>
  <si>
    <t>2060206</t>
  </si>
  <si>
    <t>2060207</t>
  </si>
  <si>
    <t>2060208</t>
  </si>
  <si>
    <t>2060299</t>
  </si>
  <si>
    <t>20603</t>
  </si>
  <si>
    <t>2060301</t>
  </si>
  <si>
    <t>2060302</t>
  </si>
  <si>
    <t>2060303</t>
  </si>
  <si>
    <t>2060304</t>
  </si>
  <si>
    <t>2060399</t>
  </si>
  <si>
    <t>20604</t>
  </si>
  <si>
    <t>2060401</t>
  </si>
  <si>
    <t>2060404</t>
  </si>
  <si>
    <t>2060405</t>
  </si>
  <si>
    <t>2060499</t>
  </si>
  <si>
    <t>20605</t>
  </si>
  <si>
    <t>2060501</t>
  </si>
  <si>
    <t>2060502</t>
  </si>
  <si>
    <t>2060503</t>
  </si>
  <si>
    <t>2060599</t>
  </si>
  <si>
    <t>20606</t>
  </si>
  <si>
    <t>2060601</t>
  </si>
  <si>
    <t>2060602</t>
  </si>
  <si>
    <t>2060603</t>
  </si>
  <si>
    <t>2060699</t>
  </si>
  <si>
    <t>20607</t>
  </si>
  <si>
    <t>2060701</t>
  </si>
  <si>
    <t>2060702</t>
  </si>
  <si>
    <t>2060703</t>
  </si>
  <si>
    <t>2060704</t>
  </si>
  <si>
    <t>2060705</t>
  </si>
  <si>
    <t>2060799</t>
  </si>
  <si>
    <t>20608</t>
  </si>
  <si>
    <t>2060801</t>
  </si>
  <si>
    <t>2060802</t>
  </si>
  <si>
    <t>2060899</t>
  </si>
  <si>
    <t>20609</t>
  </si>
  <si>
    <t>2060901</t>
  </si>
  <si>
    <t>2060902</t>
  </si>
  <si>
    <t>2060999</t>
  </si>
  <si>
    <t>20699</t>
  </si>
  <si>
    <t>2069901</t>
  </si>
  <si>
    <t>2069902</t>
  </si>
  <si>
    <t>2069903</t>
  </si>
  <si>
    <t>2069999</t>
  </si>
  <si>
    <t>207</t>
  </si>
  <si>
    <t>20701</t>
  </si>
  <si>
    <t>2070101</t>
  </si>
  <si>
    <t>2070102</t>
  </si>
  <si>
    <t>2070103</t>
  </si>
  <si>
    <t>2070104</t>
  </si>
  <si>
    <t>2070105</t>
  </si>
  <si>
    <t>2070106</t>
  </si>
  <si>
    <t>2070107</t>
  </si>
  <si>
    <t>2070108</t>
  </si>
  <si>
    <t>2070109</t>
  </si>
  <si>
    <t>2070110</t>
  </si>
  <si>
    <t>2070111</t>
  </si>
  <si>
    <t>2070112</t>
  </si>
  <si>
    <t>2070113</t>
  </si>
  <si>
    <t>2070114</t>
  </si>
  <si>
    <t>2070199</t>
  </si>
  <si>
    <t>20702</t>
  </si>
  <si>
    <t>2070201</t>
  </si>
  <si>
    <t>2070202</t>
  </si>
  <si>
    <t>2070203</t>
  </si>
  <si>
    <t>2070204</t>
  </si>
  <si>
    <t>2070205</t>
  </si>
  <si>
    <t>2070206</t>
  </si>
  <si>
    <t>2070299</t>
  </si>
  <si>
    <t>20703</t>
  </si>
  <si>
    <t>2070301</t>
  </si>
  <si>
    <t>2070302</t>
  </si>
  <si>
    <t>2070303</t>
  </si>
  <si>
    <t>2070304</t>
  </si>
  <si>
    <t>2070305</t>
  </si>
  <si>
    <t>2070306</t>
  </si>
  <si>
    <t>2070307</t>
  </si>
  <si>
    <t>2070308</t>
  </si>
  <si>
    <t>2070309</t>
  </si>
  <si>
    <t>2070399</t>
  </si>
  <si>
    <t>20706</t>
  </si>
  <si>
    <t>2070601</t>
  </si>
  <si>
    <t>2070602</t>
  </si>
  <si>
    <t>2070603</t>
  </si>
  <si>
    <t>2070604</t>
  </si>
  <si>
    <t>2070605</t>
  </si>
  <si>
    <t>2070606</t>
  </si>
  <si>
    <t>2070607</t>
  </si>
  <si>
    <t>2070699</t>
  </si>
  <si>
    <t>20708</t>
  </si>
  <si>
    <t>2070801</t>
  </si>
  <si>
    <t>2070802</t>
  </si>
  <si>
    <t>2070803</t>
  </si>
  <si>
    <t>2070806</t>
  </si>
  <si>
    <t>2070807</t>
  </si>
  <si>
    <t>2070808</t>
  </si>
  <si>
    <t>2070899</t>
  </si>
  <si>
    <t>20799</t>
  </si>
  <si>
    <t>2079902</t>
  </si>
  <si>
    <t>2079903</t>
  </si>
  <si>
    <t>2079999</t>
  </si>
  <si>
    <t>208</t>
  </si>
  <si>
    <t>20801</t>
  </si>
  <si>
    <t>2080101</t>
  </si>
  <si>
    <t>2080102</t>
  </si>
  <si>
    <t>2080103</t>
  </si>
  <si>
    <t>2080104</t>
  </si>
  <si>
    <t>2080105</t>
  </si>
  <si>
    <t>2080106</t>
  </si>
  <si>
    <t>2080107</t>
  </si>
  <si>
    <t>2080108</t>
  </si>
  <si>
    <t>2080109</t>
  </si>
  <si>
    <t>2080110</t>
  </si>
  <si>
    <t>2080111</t>
  </si>
  <si>
    <t>2080112</t>
  </si>
  <si>
    <t>2080113</t>
  </si>
  <si>
    <t>2080114</t>
  </si>
  <si>
    <t>2080115</t>
  </si>
  <si>
    <t>2080116</t>
  </si>
  <si>
    <t>2080150</t>
  </si>
  <si>
    <t>2080199</t>
  </si>
  <si>
    <t>20802</t>
  </si>
  <si>
    <t>2080201</t>
  </si>
  <si>
    <t>2080202</t>
  </si>
  <si>
    <t>2080203</t>
  </si>
  <si>
    <t>2080206</t>
  </si>
  <si>
    <t>2080207</t>
  </si>
  <si>
    <t>2080208</t>
  </si>
  <si>
    <t>2080299</t>
  </si>
  <si>
    <t>20804</t>
  </si>
  <si>
    <t>2080402</t>
  </si>
  <si>
    <t>20805</t>
  </si>
  <si>
    <t>2080501</t>
  </si>
  <si>
    <t>2080502</t>
  </si>
  <si>
    <t>208050201</t>
  </si>
  <si>
    <t>208050202</t>
  </si>
  <si>
    <t>2080503</t>
  </si>
  <si>
    <t>2080505</t>
  </si>
  <si>
    <t>2080506</t>
  </si>
  <si>
    <t>2080507</t>
  </si>
  <si>
    <t>2080508</t>
  </si>
  <si>
    <t>2080599</t>
  </si>
  <si>
    <t>20806</t>
  </si>
  <si>
    <t>2080601</t>
  </si>
  <si>
    <t>2080602</t>
  </si>
  <si>
    <t>2080699</t>
  </si>
  <si>
    <t>20807</t>
  </si>
  <si>
    <t>2080701</t>
  </si>
  <si>
    <t>2080702</t>
  </si>
  <si>
    <t>2080704</t>
  </si>
  <si>
    <t>2080705</t>
  </si>
  <si>
    <t>2080709</t>
  </si>
  <si>
    <t>2080711</t>
  </si>
  <si>
    <t>2080712</t>
  </si>
  <si>
    <t>2080713</t>
  </si>
  <si>
    <t>2080799</t>
  </si>
  <si>
    <t>20808</t>
  </si>
  <si>
    <t>2080801</t>
  </si>
  <si>
    <t>2080802</t>
  </si>
  <si>
    <t>2080803</t>
  </si>
  <si>
    <t>2080804</t>
  </si>
  <si>
    <t>2080805</t>
  </si>
  <si>
    <t>2080806</t>
  </si>
  <si>
    <t>2080899</t>
  </si>
  <si>
    <t>20809</t>
  </si>
  <si>
    <t>2080901</t>
  </si>
  <si>
    <t>2080902</t>
  </si>
  <si>
    <t>2080903</t>
  </si>
  <si>
    <t>2080904</t>
  </si>
  <si>
    <t>2080905</t>
  </si>
  <si>
    <t>2080999</t>
  </si>
  <si>
    <t>20810</t>
  </si>
  <si>
    <t>2081001</t>
  </si>
  <si>
    <t>2081002</t>
  </si>
  <si>
    <t>2081003</t>
  </si>
  <si>
    <t>2081004</t>
  </si>
  <si>
    <t>2081005</t>
  </si>
  <si>
    <t>2081006</t>
  </si>
  <si>
    <t>2081099</t>
  </si>
  <si>
    <t>20811</t>
  </si>
  <si>
    <t>2081101</t>
  </si>
  <si>
    <t>2081102</t>
  </si>
  <si>
    <t>2081103</t>
  </si>
  <si>
    <t>2081104</t>
  </si>
  <si>
    <t>2081105</t>
  </si>
  <si>
    <t>2081106</t>
  </si>
  <si>
    <t>2081107</t>
  </si>
  <si>
    <t>2081199</t>
  </si>
  <si>
    <t>20816</t>
  </si>
  <si>
    <t>2081601</t>
  </si>
  <si>
    <t>2081602</t>
  </si>
  <si>
    <t>2081603</t>
  </si>
  <si>
    <t>2081699</t>
  </si>
  <si>
    <t>20819</t>
  </si>
  <si>
    <t>2081901</t>
  </si>
  <si>
    <t>2081902</t>
  </si>
  <si>
    <t>20820</t>
  </si>
  <si>
    <t>2082001</t>
  </si>
  <si>
    <t>2082002</t>
  </si>
  <si>
    <t>20821</t>
  </si>
  <si>
    <t>2082101</t>
  </si>
  <si>
    <t>2082102</t>
  </si>
  <si>
    <t>20824</t>
  </si>
  <si>
    <t>2082401</t>
  </si>
  <si>
    <t>2082402</t>
  </si>
  <si>
    <t>20825</t>
  </si>
  <si>
    <t>2082501</t>
  </si>
  <si>
    <t>2082502</t>
  </si>
  <si>
    <t>20826</t>
  </si>
  <si>
    <t>2082601</t>
  </si>
  <si>
    <t>2082602</t>
  </si>
  <si>
    <t>2082699</t>
  </si>
  <si>
    <t>20827</t>
  </si>
  <si>
    <t>2082701</t>
  </si>
  <si>
    <t>2082702</t>
  </si>
  <si>
    <t>2082799</t>
  </si>
  <si>
    <t>20828</t>
  </si>
  <si>
    <t>2082801</t>
  </si>
  <si>
    <t>2082802</t>
  </si>
  <si>
    <t>2082803</t>
  </si>
  <si>
    <t>2082804</t>
  </si>
  <si>
    <t>2082805</t>
  </si>
  <si>
    <t>2082850</t>
  </si>
  <si>
    <t>2082899</t>
  </si>
  <si>
    <t>20830</t>
  </si>
  <si>
    <t>2083001</t>
  </si>
  <si>
    <t>2083099</t>
  </si>
  <si>
    <t>20899</t>
  </si>
  <si>
    <t>2089999</t>
  </si>
  <si>
    <t>210</t>
  </si>
  <si>
    <t>21001</t>
  </si>
  <si>
    <t>2100101</t>
  </si>
  <si>
    <t>2100102</t>
  </si>
  <si>
    <t>2100103</t>
  </si>
  <si>
    <t>2100199</t>
  </si>
  <si>
    <t>21002</t>
  </si>
  <si>
    <t>2100201</t>
  </si>
  <si>
    <t>2100202</t>
  </si>
  <si>
    <t>2100203</t>
  </si>
  <si>
    <t>2100204</t>
  </si>
  <si>
    <t>2100205</t>
  </si>
  <si>
    <t>2100206</t>
  </si>
  <si>
    <t>2100207</t>
  </si>
  <si>
    <t>2100208</t>
  </si>
  <si>
    <t>2100209</t>
  </si>
  <si>
    <t>2100210</t>
  </si>
  <si>
    <t>2100211</t>
  </si>
  <si>
    <t>2100212</t>
  </si>
  <si>
    <t>2100299</t>
  </si>
  <si>
    <t>21003</t>
  </si>
  <si>
    <t>2100301</t>
  </si>
  <si>
    <t>2100302</t>
  </si>
  <si>
    <t>2100399</t>
  </si>
  <si>
    <t>21004</t>
  </si>
  <si>
    <t>2100401</t>
  </si>
  <si>
    <t>2100402</t>
  </si>
  <si>
    <t>2100403</t>
  </si>
  <si>
    <t>2100404</t>
  </si>
  <si>
    <t>2100405</t>
  </si>
  <si>
    <t>2100406</t>
  </si>
  <si>
    <t>2100407</t>
  </si>
  <si>
    <t>2100408</t>
  </si>
  <si>
    <t>2100409</t>
  </si>
  <si>
    <t>2100410</t>
  </si>
  <si>
    <t>2100499</t>
  </si>
  <si>
    <t>21006</t>
  </si>
  <si>
    <t>2100601</t>
  </si>
  <si>
    <t>2100699</t>
  </si>
  <si>
    <t>21007</t>
  </si>
  <si>
    <t>2100716</t>
  </si>
  <si>
    <t>2100717</t>
  </si>
  <si>
    <t>2100799</t>
  </si>
  <si>
    <t>21011</t>
  </si>
  <si>
    <t>2101101</t>
  </si>
  <si>
    <t>2101102</t>
  </si>
  <si>
    <t>2101103</t>
  </si>
  <si>
    <t>2101199</t>
  </si>
  <si>
    <t>21012</t>
  </si>
  <si>
    <t>2101201</t>
  </si>
  <si>
    <t>2101202</t>
  </si>
  <si>
    <t>2101299</t>
  </si>
  <si>
    <t>21013</t>
  </si>
  <si>
    <t>2101301</t>
  </si>
  <si>
    <t>2101302</t>
  </si>
  <si>
    <t>2101399</t>
  </si>
  <si>
    <t>21014</t>
  </si>
  <si>
    <t>2101401</t>
  </si>
  <si>
    <t>2101499</t>
  </si>
  <si>
    <t>21015</t>
  </si>
  <si>
    <t>2101501</t>
  </si>
  <si>
    <t>2101502</t>
  </si>
  <si>
    <t>2101503</t>
  </si>
  <si>
    <t>2101504</t>
  </si>
  <si>
    <t>2101505</t>
  </si>
  <si>
    <t>2101506</t>
  </si>
  <si>
    <t>2101550</t>
  </si>
  <si>
    <t>2101599</t>
  </si>
  <si>
    <t>21016</t>
  </si>
  <si>
    <t>2101601</t>
  </si>
  <si>
    <t>21099</t>
  </si>
  <si>
    <t>2109999</t>
  </si>
  <si>
    <t>211</t>
  </si>
  <si>
    <t>21101</t>
  </si>
  <si>
    <t>2110101</t>
  </si>
  <si>
    <t>2110102</t>
  </si>
  <si>
    <t>2110103</t>
  </si>
  <si>
    <t>2110104</t>
  </si>
  <si>
    <t>2110105</t>
  </si>
  <si>
    <t>2110106</t>
  </si>
  <si>
    <t>2110107</t>
  </si>
  <si>
    <t>2110108</t>
  </si>
  <si>
    <t>2110199</t>
  </si>
  <si>
    <t>21102</t>
  </si>
  <si>
    <t>2110203</t>
  </si>
  <si>
    <t>2110204</t>
  </si>
  <si>
    <t>2110299</t>
  </si>
  <si>
    <t>21103</t>
  </si>
  <si>
    <t>2110301</t>
  </si>
  <si>
    <t>2110302</t>
  </si>
  <si>
    <t>2110303</t>
  </si>
  <si>
    <t>2110304</t>
  </si>
  <si>
    <t>2110305</t>
  </si>
  <si>
    <t>2110306</t>
  </si>
  <si>
    <t>2110307</t>
  </si>
  <si>
    <t>2110399</t>
  </si>
  <si>
    <t>21104</t>
  </si>
  <si>
    <t>2110401</t>
  </si>
  <si>
    <t>2110402</t>
  </si>
  <si>
    <t>2110404</t>
  </si>
  <si>
    <t>2110499</t>
  </si>
  <si>
    <t>21105</t>
  </si>
  <si>
    <t>2110501</t>
  </si>
  <si>
    <t>2110502</t>
  </si>
  <si>
    <t>2110503</t>
  </si>
  <si>
    <t>2110506</t>
  </si>
  <si>
    <t>2110507</t>
  </si>
  <si>
    <t>2110599</t>
  </si>
  <si>
    <t>21106</t>
  </si>
  <si>
    <t>2110602</t>
  </si>
  <si>
    <t>2110603</t>
  </si>
  <si>
    <t>2110604</t>
  </si>
  <si>
    <t>2110605</t>
  </si>
  <si>
    <t>2110699</t>
  </si>
  <si>
    <t>21107</t>
  </si>
  <si>
    <t>2110704</t>
  </si>
  <si>
    <t>2110799</t>
  </si>
  <si>
    <t>21108</t>
  </si>
  <si>
    <t>2110804</t>
  </si>
  <si>
    <t>2110899</t>
  </si>
  <si>
    <t>21109</t>
  </si>
  <si>
    <t>2110901</t>
  </si>
  <si>
    <t>21110</t>
  </si>
  <si>
    <t>2111001</t>
  </si>
  <si>
    <t>21111</t>
  </si>
  <si>
    <t>2111101</t>
  </si>
  <si>
    <t>2111102</t>
  </si>
  <si>
    <t>2111103</t>
  </si>
  <si>
    <t>2111104</t>
  </si>
  <si>
    <t>2111199</t>
  </si>
  <si>
    <t>21112</t>
  </si>
  <si>
    <t>2111201</t>
  </si>
  <si>
    <t>21113</t>
  </si>
  <si>
    <t>2111301</t>
  </si>
  <si>
    <t>21114</t>
  </si>
  <si>
    <t>2111401</t>
  </si>
  <si>
    <t>2111402</t>
  </si>
  <si>
    <t>2111403</t>
  </si>
  <si>
    <t>2111404</t>
  </si>
  <si>
    <t>2111405</t>
  </si>
  <si>
    <t>2111406</t>
  </si>
  <si>
    <t>2111407</t>
  </si>
  <si>
    <t>2111408</t>
  </si>
  <si>
    <t>2111409</t>
  </si>
  <si>
    <t>2111410</t>
  </si>
  <si>
    <t>2111411</t>
  </si>
  <si>
    <t>2111413</t>
  </si>
  <si>
    <t>2111450</t>
  </si>
  <si>
    <t>2111499</t>
  </si>
  <si>
    <t>21199</t>
  </si>
  <si>
    <t>2119999</t>
  </si>
  <si>
    <t>212</t>
  </si>
  <si>
    <t>21201</t>
  </si>
  <si>
    <t>2120101</t>
  </si>
  <si>
    <t>2120102</t>
  </si>
  <si>
    <t>2120103</t>
  </si>
  <si>
    <t>2120104</t>
  </si>
  <si>
    <t>2120105</t>
  </si>
  <si>
    <t>2120106</t>
  </si>
  <si>
    <t>2120107</t>
  </si>
  <si>
    <t>2120109</t>
  </si>
  <si>
    <t>2120110</t>
  </si>
  <si>
    <t>2120199</t>
  </si>
  <si>
    <t>21202</t>
  </si>
  <si>
    <t>2120201</t>
  </si>
  <si>
    <t>21203</t>
  </si>
  <si>
    <t>2120303</t>
  </si>
  <si>
    <t>2120399</t>
  </si>
  <si>
    <t>21205</t>
  </si>
  <si>
    <t>2120501</t>
  </si>
  <si>
    <t>21206</t>
  </si>
  <si>
    <t>2120601</t>
  </si>
  <si>
    <t>21299</t>
  </si>
  <si>
    <t>2129999</t>
  </si>
  <si>
    <t>213</t>
  </si>
  <si>
    <t>21301</t>
  </si>
  <si>
    <t>2130101</t>
  </si>
  <si>
    <t>2130102</t>
  </si>
  <si>
    <t>2130103</t>
  </si>
  <si>
    <t>2130104</t>
  </si>
  <si>
    <t>2130105</t>
  </si>
  <si>
    <t>2130106</t>
  </si>
  <si>
    <t>2130108</t>
  </si>
  <si>
    <t>2130109</t>
  </si>
  <si>
    <t>2130110</t>
  </si>
  <si>
    <t>2130111</t>
  </si>
  <si>
    <t>2130112</t>
  </si>
  <si>
    <t>2130114</t>
  </si>
  <si>
    <t>2130119</t>
  </si>
  <si>
    <t>2130120</t>
  </si>
  <si>
    <t>2130121</t>
  </si>
  <si>
    <t>2130122</t>
  </si>
  <si>
    <t>2130124</t>
  </si>
  <si>
    <t>2130125</t>
  </si>
  <si>
    <t>2130126</t>
  </si>
  <si>
    <t>2130135</t>
  </si>
  <si>
    <t>2130142</t>
  </si>
  <si>
    <t>2130148</t>
  </si>
  <si>
    <t>2130152</t>
  </si>
  <si>
    <t>2130153</t>
  </si>
  <si>
    <t>2130199</t>
  </si>
  <si>
    <t>21302</t>
  </si>
  <si>
    <t>2130201</t>
  </si>
  <si>
    <t>2130202</t>
  </si>
  <si>
    <t>2130203</t>
  </si>
  <si>
    <t>2130204</t>
  </si>
  <si>
    <t>2130205</t>
  </si>
  <si>
    <t>2130206</t>
  </si>
  <si>
    <t>2130207</t>
  </si>
  <si>
    <t>2130209</t>
  </si>
  <si>
    <t>2130210</t>
  </si>
  <si>
    <t>2130211</t>
  </si>
  <si>
    <t>2130212</t>
  </si>
  <si>
    <t>2130213</t>
  </si>
  <si>
    <t>2130217</t>
  </si>
  <si>
    <t>2130220</t>
  </si>
  <si>
    <t>2130221</t>
  </si>
  <si>
    <t>2130223</t>
  </si>
  <si>
    <t>2130226</t>
  </si>
  <si>
    <t>2130227</t>
  </si>
  <si>
    <t>2130232</t>
  </si>
  <si>
    <t>2130234</t>
  </si>
  <si>
    <t>2130235</t>
  </si>
  <si>
    <t>2130236</t>
  </si>
  <si>
    <t>2130237</t>
  </si>
  <si>
    <t>2130299</t>
  </si>
  <si>
    <t>21303</t>
  </si>
  <si>
    <t>2130301</t>
  </si>
  <si>
    <t>2130302</t>
  </si>
  <si>
    <t>2130303</t>
  </si>
  <si>
    <t>2130304</t>
  </si>
  <si>
    <t>2130305</t>
  </si>
  <si>
    <t>2130306</t>
  </si>
  <si>
    <t>2130307</t>
  </si>
  <si>
    <t>2130308</t>
  </si>
  <si>
    <t>2130309</t>
  </si>
  <si>
    <t>2130310</t>
  </si>
  <si>
    <t>2130311</t>
  </si>
  <si>
    <t>2130312</t>
  </si>
  <si>
    <t>2130313</t>
  </si>
  <si>
    <t>2130314</t>
  </si>
  <si>
    <t>2130315</t>
  </si>
  <si>
    <t>2130316</t>
  </si>
  <si>
    <t>2130317</t>
  </si>
  <si>
    <t>2130318</t>
  </si>
  <si>
    <t>2130319</t>
  </si>
  <si>
    <t>2130321</t>
  </si>
  <si>
    <t>2130322</t>
  </si>
  <si>
    <t>2130333</t>
  </si>
  <si>
    <t>2130334</t>
  </si>
  <si>
    <t>2130335</t>
  </si>
  <si>
    <t>2130336</t>
  </si>
  <si>
    <t>2130337</t>
  </si>
  <si>
    <t>2130399</t>
  </si>
  <si>
    <t>21305</t>
  </si>
  <si>
    <t>2130501</t>
  </si>
  <si>
    <t>2130502</t>
  </si>
  <si>
    <t>2130503</t>
  </si>
  <si>
    <t>2130504</t>
  </si>
  <si>
    <t>2130505</t>
  </si>
  <si>
    <t>2130506</t>
  </si>
  <si>
    <t>2130507</t>
  </si>
  <si>
    <t>2130508</t>
  </si>
  <si>
    <t>2130550</t>
  </si>
  <si>
    <t>2130599</t>
  </si>
  <si>
    <t>21307</t>
  </si>
  <si>
    <t>2130701</t>
  </si>
  <si>
    <t>2130704</t>
  </si>
  <si>
    <t>2130705</t>
  </si>
  <si>
    <t>2130706</t>
  </si>
  <si>
    <t>2130707</t>
  </si>
  <si>
    <t>2130799</t>
  </si>
  <si>
    <t>21308</t>
  </si>
  <si>
    <t>2130801</t>
  </si>
  <si>
    <t>2130802</t>
  </si>
  <si>
    <t>2130803</t>
  </si>
  <si>
    <t>2130804</t>
  </si>
  <si>
    <t>2130805</t>
  </si>
  <si>
    <t>2130899</t>
  </si>
  <si>
    <t>21309</t>
  </si>
  <si>
    <t>2130901</t>
  </si>
  <si>
    <t>2130999</t>
  </si>
  <si>
    <t>21399</t>
  </si>
  <si>
    <t>2139901</t>
  </si>
  <si>
    <t>2139999</t>
  </si>
  <si>
    <t>214</t>
  </si>
  <si>
    <t>21401</t>
  </si>
  <si>
    <t>2140101</t>
  </si>
  <si>
    <t>2140102</t>
  </si>
  <si>
    <t>2140103</t>
  </si>
  <si>
    <t>2140104</t>
  </si>
  <si>
    <t>2140106</t>
  </si>
  <si>
    <t>2140109</t>
  </si>
  <si>
    <t>2140110</t>
  </si>
  <si>
    <t>2140111</t>
  </si>
  <si>
    <t>2140112</t>
  </si>
  <si>
    <t>2140114</t>
  </si>
  <si>
    <t>2140122</t>
  </si>
  <si>
    <t>2140123</t>
  </si>
  <si>
    <t>2140127</t>
  </si>
  <si>
    <t>2140128</t>
  </si>
  <si>
    <t>2140129</t>
  </si>
  <si>
    <t>2140130</t>
  </si>
  <si>
    <t>2140131</t>
  </si>
  <si>
    <t>2140133</t>
  </si>
  <si>
    <t>2140136</t>
  </si>
  <si>
    <t>2140138</t>
  </si>
  <si>
    <t>2140139</t>
  </si>
  <si>
    <t>2140199</t>
  </si>
  <si>
    <t>21402</t>
  </si>
  <si>
    <t>2140201</t>
  </si>
  <si>
    <t>2140202</t>
  </si>
  <si>
    <t>2140203</t>
  </si>
  <si>
    <t>2140204</t>
  </si>
  <si>
    <t>2140205</t>
  </si>
  <si>
    <t>2140206</t>
  </si>
  <si>
    <t>2140207</t>
  </si>
  <si>
    <t>2140208</t>
  </si>
  <si>
    <t>2140299</t>
  </si>
  <si>
    <t>21403</t>
  </si>
  <si>
    <t>2140301</t>
  </si>
  <si>
    <t>2140302</t>
  </si>
  <si>
    <t>2140303</t>
  </si>
  <si>
    <t>2140304</t>
  </si>
  <si>
    <t>2140305</t>
  </si>
  <si>
    <t>2140306</t>
  </si>
  <si>
    <t>2140307</t>
  </si>
  <si>
    <t>2140308</t>
  </si>
  <si>
    <t>2140399</t>
  </si>
  <si>
    <t>21404</t>
  </si>
  <si>
    <t>2140401</t>
  </si>
  <si>
    <t>2140402</t>
  </si>
  <si>
    <t>2140403</t>
  </si>
  <si>
    <t>2140499</t>
  </si>
  <si>
    <t>21405</t>
  </si>
  <si>
    <t>2140501</t>
  </si>
  <si>
    <t>2140502</t>
  </si>
  <si>
    <t>2140503</t>
  </si>
  <si>
    <t>2140504</t>
  </si>
  <si>
    <t>2140505</t>
  </si>
  <si>
    <t>2140599</t>
  </si>
  <si>
    <t>21406</t>
  </si>
  <si>
    <t>2140601</t>
  </si>
  <si>
    <t>2140602</t>
  </si>
  <si>
    <t>2140603</t>
  </si>
  <si>
    <t>2140699</t>
  </si>
  <si>
    <t>21499</t>
  </si>
  <si>
    <t>2149901</t>
  </si>
  <si>
    <t>2149999</t>
  </si>
  <si>
    <t>215</t>
  </si>
  <si>
    <t>21501</t>
  </si>
  <si>
    <t>2150101</t>
  </si>
  <si>
    <t>2150102</t>
  </si>
  <si>
    <t>2150103</t>
  </si>
  <si>
    <t>2150104</t>
  </si>
  <si>
    <t>2150105</t>
  </si>
  <si>
    <t>2150106</t>
  </si>
  <si>
    <t>2150107</t>
  </si>
  <si>
    <t>2150108</t>
  </si>
  <si>
    <t>2150199</t>
  </si>
  <si>
    <t>21502</t>
  </si>
  <si>
    <t>2150201</t>
  </si>
  <si>
    <t>2150202</t>
  </si>
  <si>
    <t>2150203</t>
  </si>
  <si>
    <t>2150204</t>
  </si>
  <si>
    <t>2150205</t>
  </si>
  <si>
    <t>2150206</t>
  </si>
  <si>
    <t>2150207</t>
  </si>
  <si>
    <t>2150208</t>
  </si>
  <si>
    <t>2150209</t>
  </si>
  <si>
    <t>2150210</t>
  </si>
  <si>
    <t>2150212</t>
  </si>
  <si>
    <t>2150213</t>
  </si>
  <si>
    <t>2150214</t>
  </si>
  <si>
    <t>2150215</t>
  </si>
  <si>
    <t>2150299</t>
  </si>
  <si>
    <t>21503</t>
  </si>
  <si>
    <t>2150301</t>
  </si>
  <si>
    <t>2150302</t>
  </si>
  <si>
    <t>2150303</t>
  </si>
  <si>
    <t>2150399</t>
  </si>
  <si>
    <t>21505</t>
  </si>
  <si>
    <t>2150501</t>
  </si>
  <si>
    <t>2150502</t>
  </si>
  <si>
    <t>2150503</t>
  </si>
  <si>
    <t>2150505</t>
  </si>
  <si>
    <t>2150507</t>
  </si>
  <si>
    <t>2150508</t>
  </si>
  <si>
    <t>2150516</t>
  </si>
  <si>
    <t>2150517</t>
  </si>
  <si>
    <t>2150550</t>
  </si>
  <si>
    <t>2150599</t>
  </si>
  <si>
    <t>21507</t>
  </si>
  <si>
    <t>2150701</t>
  </si>
  <si>
    <t>2150702</t>
  </si>
  <si>
    <t>2150703</t>
  </si>
  <si>
    <t>2150704</t>
  </si>
  <si>
    <t>2150705</t>
  </si>
  <si>
    <t>2150799</t>
  </si>
  <si>
    <t>21508</t>
  </si>
  <si>
    <t>2150801</t>
  </si>
  <si>
    <t>2150802</t>
  </si>
  <si>
    <t>2150803</t>
  </si>
  <si>
    <t>2150804</t>
  </si>
  <si>
    <t>2150805</t>
  </si>
  <si>
    <t>2150899</t>
  </si>
  <si>
    <t>21599</t>
  </si>
  <si>
    <t>2159901</t>
  </si>
  <si>
    <t>2159904</t>
  </si>
  <si>
    <t>2159905</t>
  </si>
  <si>
    <t>2159906</t>
  </si>
  <si>
    <t>2159999</t>
  </si>
  <si>
    <t>216</t>
  </si>
  <si>
    <t>21602</t>
  </si>
  <si>
    <t>2160201</t>
  </si>
  <si>
    <t>2160202</t>
  </si>
  <si>
    <t>2160203</t>
  </si>
  <si>
    <t>2160216</t>
  </si>
  <si>
    <t>2160217</t>
  </si>
  <si>
    <t>2160218</t>
  </si>
  <si>
    <t>2160219</t>
  </si>
  <si>
    <t>2160250</t>
  </si>
  <si>
    <t>2160299</t>
  </si>
  <si>
    <t>21606</t>
  </si>
  <si>
    <t>2160601</t>
  </si>
  <si>
    <t>2160602</t>
  </si>
  <si>
    <t>2160603</t>
  </si>
  <si>
    <t>2160607</t>
  </si>
  <si>
    <t>2160699</t>
  </si>
  <si>
    <t>21699</t>
  </si>
  <si>
    <t>2169901</t>
  </si>
  <si>
    <t>2169999</t>
  </si>
  <si>
    <t>217</t>
  </si>
  <si>
    <t>21701</t>
  </si>
  <si>
    <t>2170101</t>
  </si>
  <si>
    <t>2170102</t>
  </si>
  <si>
    <t>2170103</t>
  </si>
  <si>
    <t>2170104</t>
  </si>
  <si>
    <t>2170150</t>
  </si>
  <si>
    <t>2170199</t>
  </si>
  <si>
    <t>21702</t>
  </si>
  <si>
    <t>2170201</t>
  </si>
  <si>
    <t>2170202</t>
  </si>
  <si>
    <t>2170203</t>
  </si>
  <si>
    <t>2170204</t>
  </si>
  <si>
    <t>2170205</t>
  </si>
  <si>
    <t>2170206</t>
  </si>
  <si>
    <t>2170207</t>
  </si>
  <si>
    <t>2170208</t>
  </si>
  <si>
    <t>2170299</t>
  </si>
  <si>
    <t>21703</t>
  </si>
  <si>
    <t>2170301</t>
  </si>
  <si>
    <t>2170302</t>
  </si>
  <si>
    <t>2170303</t>
  </si>
  <si>
    <t>2170304</t>
  </si>
  <si>
    <t>2170399</t>
  </si>
  <si>
    <t>21704</t>
  </si>
  <si>
    <t>2170401</t>
  </si>
  <si>
    <t>2170499</t>
  </si>
  <si>
    <t>21799</t>
  </si>
  <si>
    <t>2179999</t>
  </si>
  <si>
    <t>219</t>
  </si>
  <si>
    <t>21901</t>
  </si>
  <si>
    <t>21902</t>
  </si>
  <si>
    <t>21903</t>
  </si>
  <si>
    <t>21904</t>
  </si>
  <si>
    <t>21905</t>
  </si>
  <si>
    <t>21906</t>
  </si>
  <si>
    <t>21907</t>
  </si>
  <si>
    <t>21908</t>
  </si>
  <si>
    <t>21999</t>
  </si>
  <si>
    <t>220</t>
  </si>
  <si>
    <t>22001</t>
  </si>
  <si>
    <t>2200101</t>
  </si>
  <si>
    <t>2200102</t>
  </si>
  <si>
    <t>2200103</t>
  </si>
  <si>
    <t>2200104</t>
  </si>
  <si>
    <t>2200106</t>
  </si>
  <si>
    <t>2200107</t>
  </si>
  <si>
    <t>2200108</t>
  </si>
  <si>
    <t>2200109</t>
  </si>
  <si>
    <t>2200112</t>
  </si>
  <si>
    <t>2200113</t>
  </si>
  <si>
    <t>2200114</t>
  </si>
  <si>
    <t>2200115</t>
  </si>
  <si>
    <t>2200116</t>
  </si>
  <si>
    <t>2200119</t>
  </si>
  <si>
    <t>2200120</t>
  </si>
  <si>
    <t>2200121</t>
  </si>
  <si>
    <t>2200122</t>
  </si>
  <si>
    <t>2200123</t>
  </si>
  <si>
    <t>2200124</t>
  </si>
  <si>
    <t>2200125</t>
  </si>
  <si>
    <t>2200126</t>
  </si>
  <si>
    <t>2200127</t>
  </si>
  <si>
    <t>2200128</t>
  </si>
  <si>
    <t>2200129</t>
  </si>
  <si>
    <t>2200150</t>
  </si>
  <si>
    <t>2200199</t>
  </si>
  <si>
    <t>22005</t>
  </si>
  <si>
    <t>2200501</t>
  </si>
  <si>
    <t>2200502</t>
  </si>
  <si>
    <t>2200503</t>
  </si>
  <si>
    <t>2200504</t>
  </si>
  <si>
    <t>2200506</t>
  </si>
  <si>
    <t>2200507</t>
  </si>
  <si>
    <t>2200508</t>
  </si>
  <si>
    <t>2200509</t>
  </si>
  <si>
    <t>2200510</t>
  </si>
  <si>
    <t>2200511</t>
  </si>
  <si>
    <t>2200512</t>
  </si>
  <si>
    <t>2200513</t>
  </si>
  <si>
    <t>2200514</t>
  </si>
  <si>
    <t>2200599</t>
  </si>
  <si>
    <t>22099</t>
  </si>
  <si>
    <t>2209999</t>
  </si>
  <si>
    <t>221</t>
  </si>
  <si>
    <t>22101</t>
  </si>
  <si>
    <t>2210101</t>
  </si>
  <si>
    <t>2210102</t>
  </si>
  <si>
    <t>2210103</t>
  </si>
  <si>
    <t>2210104</t>
  </si>
  <si>
    <t>2210105</t>
  </si>
  <si>
    <t>2210106</t>
  </si>
  <si>
    <t>2210107</t>
  </si>
  <si>
    <t>2210108</t>
  </si>
  <si>
    <t>2210109</t>
  </si>
  <si>
    <t>2210199</t>
  </si>
  <si>
    <t>22102</t>
  </si>
  <si>
    <t>2210201</t>
  </si>
  <si>
    <t>2210202</t>
  </si>
  <si>
    <t>2210203</t>
  </si>
  <si>
    <t>22103</t>
  </si>
  <si>
    <t>2210301</t>
  </si>
  <si>
    <t>2210302</t>
  </si>
  <si>
    <t>2210399</t>
  </si>
  <si>
    <t>222</t>
  </si>
  <si>
    <t>22201</t>
  </si>
  <si>
    <t>2220101</t>
  </si>
  <si>
    <t>2220102</t>
  </si>
  <si>
    <t>2220103</t>
  </si>
  <si>
    <t>2220104</t>
  </si>
  <si>
    <t>2220105</t>
  </si>
  <si>
    <t>2220106</t>
  </si>
  <si>
    <t>2220107</t>
  </si>
  <si>
    <t>2220112</t>
  </si>
  <si>
    <t>2220113</t>
  </si>
  <si>
    <t>2220114</t>
  </si>
  <si>
    <t>2220115</t>
  </si>
  <si>
    <t>2220118</t>
  </si>
  <si>
    <t>2220119</t>
  </si>
  <si>
    <t>2220120</t>
  </si>
  <si>
    <t>2220121</t>
  </si>
  <si>
    <t>2220150</t>
  </si>
  <si>
    <t>2220199</t>
  </si>
  <si>
    <t>22203</t>
  </si>
  <si>
    <t>2220301</t>
  </si>
  <si>
    <t>2220303</t>
  </si>
  <si>
    <t>2220304</t>
  </si>
  <si>
    <t>2220305</t>
  </si>
  <si>
    <t>2220399</t>
  </si>
  <si>
    <t>22204</t>
  </si>
  <si>
    <t>2220401</t>
  </si>
  <si>
    <t>2220402</t>
  </si>
  <si>
    <t>2220403</t>
  </si>
  <si>
    <t>2220404</t>
  </si>
  <si>
    <t>2220499</t>
  </si>
  <si>
    <t>22205</t>
  </si>
  <si>
    <t>2220501</t>
  </si>
  <si>
    <t>2220502</t>
  </si>
  <si>
    <t>2220503</t>
  </si>
  <si>
    <t>2220504</t>
  </si>
  <si>
    <t>2220505</t>
  </si>
  <si>
    <t>2220506</t>
  </si>
  <si>
    <t>2220507</t>
  </si>
  <si>
    <t>2220508</t>
  </si>
  <si>
    <t>2220509</t>
  </si>
  <si>
    <t>2220510</t>
  </si>
  <si>
    <t>2220599</t>
  </si>
  <si>
    <t>224</t>
  </si>
  <si>
    <t>22401</t>
  </si>
  <si>
    <t>2240101</t>
  </si>
  <si>
    <t>2240102</t>
  </si>
  <si>
    <t>2240103</t>
  </si>
  <si>
    <t>2240104</t>
  </si>
  <si>
    <t>2240105</t>
  </si>
  <si>
    <t>2240106</t>
  </si>
  <si>
    <t>2240107</t>
  </si>
  <si>
    <t>2240108</t>
  </si>
  <si>
    <t>2240109</t>
  </si>
  <si>
    <t>2240150</t>
  </si>
  <si>
    <t>2240199</t>
  </si>
  <si>
    <t>22402</t>
  </si>
  <si>
    <t>2240201</t>
  </si>
  <si>
    <t>2240202</t>
  </si>
  <si>
    <t>2240203</t>
  </si>
  <si>
    <t>2240204</t>
  </si>
  <si>
    <t>2240299</t>
  </si>
  <si>
    <t>22403</t>
  </si>
  <si>
    <t>2240301</t>
  </si>
  <si>
    <t>2240302</t>
  </si>
  <si>
    <t>2240303</t>
  </si>
  <si>
    <t>2240304</t>
  </si>
  <si>
    <t>2240399</t>
  </si>
  <si>
    <t>22404</t>
  </si>
  <si>
    <t>2240401</t>
  </si>
  <si>
    <t>2240402</t>
  </si>
  <si>
    <t>2240403</t>
  </si>
  <si>
    <t>2240404</t>
  </si>
  <si>
    <t>2240405</t>
  </si>
  <si>
    <t>2240450</t>
  </si>
  <si>
    <t>2240499</t>
  </si>
  <si>
    <t>22405</t>
  </si>
  <si>
    <t>2240501</t>
  </si>
  <si>
    <t>2240502</t>
  </si>
  <si>
    <t>2240503</t>
  </si>
  <si>
    <t>2240504</t>
  </si>
  <si>
    <t>2240505</t>
  </si>
  <si>
    <t>2240506</t>
  </si>
  <si>
    <t>2240507</t>
  </si>
  <si>
    <t>2240508</t>
  </si>
  <si>
    <t>2240509</t>
  </si>
  <si>
    <t>2240510</t>
  </si>
  <si>
    <t>2240550</t>
  </si>
  <si>
    <t>2240599</t>
  </si>
  <si>
    <t>22406</t>
  </si>
  <si>
    <t>2240601</t>
  </si>
  <si>
    <t>2240602</t>
  </si>
  <si>
    <t>2240699</t>
  </si>
  <si>
    <t>22407</t>
  </si>
  <si>
    <t>2240703</t>
  </si>
  <si>
    <t>2240704</t>
  </si>
  <si>
    <t>2240799</t>
  </si>
  <si>
    <t>22499</t>
  </si>
  <si>
    <t>2249999</t>
  </si>
  <si>
    <t>227</t>
  </si>
  <si>
    <t>229</t>
  </si>
  <si>
    <t>22902</t>
  </si>
  <si>
    <t>2290201</t>
  </si>
  <si>
    <t>22999</t>
  </si>
  <si>
    <t>2299999</t>
  </si>
  <si>
    <t>232</t>
  </si>
  <si>
    <t>23201</t>
  </si>
  <si>
    <t>23202</t>
  </si>
  <si>
    <t>23203</t>
  </si>
  <si>
    <t>2320301</t>
  </si>
  <si>
    <t>2320302</t>
  </si>
  <si>
    <t>2320303</t>
  </si>
  <si>
    <t>2320399</t>
  </si>
  <si>
    <t>233</t>
  </si>
  <si>
    <t>23301</t>
  </si>
  <si>
    <t>23302</t>
  </si>
  <si>
    <t>23303</t>
  </si>
  <si>
    <t>行标签</t>
  </si>
  <si>
    <t>求和项:预算审核数</t>
  </si>
  <si>
    <t xml:space="preserve"> </t>
    <phoneticPr fontId="13" type="noConversion"/>
  </si>
  <si>
    <t>鹤山市2022年古劳镇一般公共预算
收入预算表</t>
    <phoneticPr fontId="13" type="noConversion"/>
  </si>
  <si>
    <t>鹤山市2022年古劳镇一般公共预算收支预算总表</t>
    <phoneticPr fontId="13" type="noConversion"/>
  </si>
  <si>
    <t>鹤山市2022年古劳镇一般公共预算
支出预算表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</si>
</sst>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</numFmts>
  <fonts count="20">
    <font>
      <sz val="11"/>
      <color theme="1"/>
      <name val="宋体"/>
      <charset val="134"/>
      <scheme val="minor"/>
    </font>
    <font>
      <b/>
      <sz val="11"/>
      <name val="宋体"/>
      <family val="3"/>
      <charset val="134"/>
    </font>
    <font>
      <b/>
      <sz val="11.5"/>
      <name val="宋体"/>
      <family val="3"/>
      <charset val="134"/>
    </font>
    <font>
      <sz val="11.5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1.5"/>
      <color rgb="FF000000"/>
      <name val="宋体"/>
      <family val="3"/>
      <charset val="134"/>
    </font>
    <font>
      <sz val="11.5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20"/>
      <color theme="1"/>
      <name val="黑体"/>
      <family val="3"/>
      <charset val="134"/>
    </font>
    <font>
      <b/>
      <sz val="11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20"/>
      <name val="黑体"/>
      <family val="3"/>
      <charset val="134"/>
    </font>
    <font>
      <b/>
      <sz val="18"/>
      <name val="黑体"/>
      <family val="3"/>
      <charset val="134"/>
    </font>
    <font>
      <sz val="11"/>
      <color theme="1"/>
      <name val="宋体"/>
      <family val="3"/>
      <charset val="134"/>
    </font>
    <font>
      <b/>
      <sz val="11.5"/>
      <color theme="1"/>
      <name val="宋体"/>
      <family val="3"/>
      <charset val="134"/>
      <scheme val="minor"/>
    </font>
    <font>
      <sz val="11.5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/>
    <xf numFmtId="0" fontId="12" fillId="0" borderId="0">
      <alignment vertical="center"/>
    </xf>
  </cellStyleXfs>
  <cellXfs count="102">
    <xf numFmtId="0" fontId="0" fillId="0" borderId="0" xfId="0">
      <alignment vertical="center"/>
    </xf>
    <xf numFmtId="0" fontId="4" fillId="0" borderId="0" xfId="3" applyFont="1" applyFill="1" applyAlignment="1">
      <alignment vertical="center"/>
    </xf>
    <xf numFmtId="0" fontId="14" fillId="0" borderId="0" xfId="3" applyFont="1" applyFill="1" applyAlignment="1">
      <alignment vertical="center"/>
    </xf>
    <xf numFmtId="0" fontId="2" fillId="0" borderId="4" xfId="3" applyFont="1" applyFill="1" applyBorder="1" applyAlignment="1">
      <alignment horizontal="center" vertical="center"/>
    </xf>
    <xf numFmtId="176" fontId="2" fillId="0" borderId="4" xfId="3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vertical="center"/>
    </xf>
    <xf numFmtId="0" fontId="2" fillId="0" borderId="1" xfId="3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left" vertical="center"/>
    </xf>
    <xf numFmtId="0" fontId="3" fillId="0" borderId="1" xfId="3" applyFont="1" applyFill="1" applyBorder="1" applyAlignment="1">
      <alignment horizontal="left" vertical="center" indent="1"/>
    </xf>
    <xf numFmtId="0" fontId="3" fillId="0" borderId="1" xfId="3" applyFont="1" applyFill="1" applyBorder="1" applyAlignment="1">
      <alignment vertical="center"/>
    </xf>
    <xf numFmtId="1" fontId="3" fillId="0" borderId="1" xfId="3" applyNumberFormat="1" applyFont="1" applyFill="1" applyBorder="1" applyAlignment="1" applyProtection="1">
      <alignment horizontal="left" vertical="center"/>
      <protection locked="0"/>
    </xf>
    <xf numFmtId="0" fontId="3" fillId="0" borderId="1" xfId="3" applyNumberFormat="1" applyFont="1" applyFill="1" applyBorder="1" applyAlignment="1" applyProtection="1">
      <alignment horizontal="left" vertical="center"/>
      <protection locked="0"/>
    </xf>
    <xf numFmtId="0" fontId="3" fillId="0" borderId="1" xfId="3" applyNumberFormat="1" applyFont="1" applyFill="1" applyBorder="1" applyAlignment="1" applyProtection="1">
      <alignment horizontal="left" vertical="center" indent="1"/>
      <protection locked="0"/>
    </xf>
    <xf numFmtId="1" fontId="3" fillId="0" borderId="1" xfId="3" applyNumberFormat="1" applyFont="1" applyFill="1" applyBorder="1" applyAlignment="1" applyProtection="1">
      <alignment horizontal="left" vertical="center" indent="1"/>
      <protection locked="0"/>
    </xf>
    <xf numFmtId="1" fontId="2" fillId="0" borderId="1" xfId="3" applyNumberFormat="1" applyFont="1" applyFill="1" applyBorder="1" applyAlignment="1" applyProtection="1">
      <alignment horizontal="left" vertical="center"/>
      <protection locked="0"/>
    </xf>
    <xf numFmtId="1" fontId="2" fillId="0" borderId="1" xfId="3" applyNumberFormat="1" applyFont="1" applyFill="1" applyBorder="1" applyAlignment="1" applyProtection="1">
      <alignment horizontal="left" vertical="center" indent="1"/>
      <protection locked="0"/>
    </xf>
    <xf numFmtId="1" fontId="3" fillId="0" borderId="1" xfId="3" applyNumberFormat="1" applyFont="1" applyFill="1" applyBorder="1" applyAlignment="1" applyProtection="1">
      <alignment horizontal="left" vertical="center" indent="2"/>
      <protection locked="0"/>
    </xf>
    <xf numFmtId="1" fontId="2" fillId="0" borderId="1" xfId="3" applyNumberFormat="1" applyFont="1" applyFill="1" applyBorder="1" applyAlignment="1" applyProtection="1">
      <alignment horizontal="left" vertical="center" indent="2"/>
      <protection locked="0"/>
    </xf>
    <xf numFmtId="1" fontId="2" fillId="0" borderId="1" xfId="3" applyNumberFormat="1" applyFont="1" applyFill="1" applyBorder="1" applyAlignment="1" applyProtection="1">
      <alignment vertical="center"/>
      <protection locked="0"/>
    </xf>
    <xf numFmtId="0" fontId="4" fillId="0" borderId="0" xfId="3" applyFont="1" applyAlignment="1"/>
    <xf numFmtId="176" fontId="3" fillId="0" borderId="0" xfId="3" applyNumberFormat="1" applyFont="1" applyAlignment="1"/>
    <xf numFmtId="10" fontId="3" fillId="0" borderId="0" xfId="1" applyNumberFormat="1" applyFont="1" applyFill="1" applyAlignment="1">
      <alignment horizontal="right" vertical="center"/>
    </xf>
    <xf numFmtId="0" fontId="14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/>
    </xf>
    <xf numFmtId="176" fontId="2" fillId="0" borderId="1" xfId="3" applyNumberFormat="1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vertical="center"/>
    </xf>
    <xf numFmtId="176" fontId="2" fillId="0" borderId="1" xfId="2" applyNumberFormat="1" applyFont="1" applyFill="1" applyBorder="1" applyAlignment="1">
      <alignment vertical="center"/>
    </xf>
    <xf numFmtId="0" fontId="4" fillId="0" borderId="1" xfId="3" applyFont="1" applyFill="1" applyBorder="1" applyAlignment="1">
      <alignment horizontal="left" vertical="center"/>
    </xf>
    <xf numFmtId="176" fontId="2" fillId="0" borderId="1" xfId="3" applyNumberFormat="1" applyFont="1" applyBorder="1" applyAlignment="1">
      <alignment vertical="center"/>
    </xf>
    <xf numFmtId="0" fontId="4" fillId="0" borderId="1" xfId="3" applyFont="1" applyFill="1" applyBorder="1" applyAlignment="1">
      <alignment vertical="center"/>
    </xf>
    <xf numFmtId="176" fontId="3" fillId="0" borderId="1" xfId="2" applyNumberFormat="1" applyFont="1" applyFill="1" applyBorder="1" applyAlignment="1">
      <alignment vertical="center"/>
    </xf>
    <xf numFmtId="0" fontId="4" fillId="0" borderId="1" xfId="3" applyFont="1" applyFill="1" applyBorder="1" applyAlignment="1">
      <alignment horizontal="left" vertical="center" wrapText="1"/>
    </xf>
    <xf numFmtId="41" fontId="4" fillId="0" borderId="1" xfId="3" applyNumberFormat="1" applyFont="1" applyBorder="1" applyAlignment="1">
      <alignment vertical="center"/>
    </xf>
    <xf numFmtId="176" fontId="3" fillId="0" borderId="1" xfId="3" applyNumberFormat="1" applyFont="1" applyBorder="1" applyAlignment="1">
      <alignment vertical="center"/>
    </xf>
    <xf numFmtId="10" fontId="4" fillId="0" borderId="0" xfId="3" applyNumberFormat="1" applyFont="1" applyAlignment="1"/>
    <xf numFmtId="0" fontId="14" fillId="0" borderId="1" xfId="3" applyFont="1" applyFill="1" applyBorder="1" applyAlignment="1">
      <alignment horizontal="left" vertical="center"/>
    </xf>
    <xf numFmtId="176" fontId="17" fillId="0" borderId="1" xfId="3" applyNumberFormat="1" applyFont="1" applyBorder="1" applyAlignment="1">
      <alignment vertical="center"/>
    </xf>
    <xf numFmtId="41" fontId="12" fillId="0" borderId="1" xfId="3" applyNumberFormat="1" applyFont="1" applyBorder="1">
      <alignment vertical="center"/>
    </xf>
    <xf numFmtId="1" fontId="4" fillId="0" borderId="1" xfId="3" applyNumberFormat="1" applyFont="1" applyFill="1" applyBorder="1" applyAlignment="1" applyProtection="1">
      <alignment horizontal="left" vertical="center"/>
      <protection locked="0"/>
    </xf>
    <xf numFmtId="1" fontId="14" fillId="0" borderId="1" xfId="3" applyNumberFormat="1" applyFont="1" applyFill="1" applyBorder="1" applyAlignment="1" applyProtection="1">
      <alignment horizontal="left" vertical="center"/>
      <protection locked="0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/>
    <xf numFmtId="176" fontId="3" fillId="0" borderId="1" xfId="3" applyNumberFormat="1" applyFont="1" applyBorder="1" applyAlignment="1"/>
    <xf numFmtId="176" fontId="2" fillId="0" borderId="1" xfId="3" applyNumberFormat="1" applyFont="1" applyFill="1" applyBorder="1" applyAlignment="1">
      <alignment vertical="center"/>
    </xf>
    <xf numFmtId="176" fontId="4" fillId="0" borderId="0" xfId="3" applyNumberFormat="1" applyFont="1" applyAlignment="1"/>
    <xf numFmtId="10" fontId="14" fillId="0" borderId="0" xfId="3" applyNumberFormat="1" applyFont="1" applyFill="1" applyAlignment="1">
      <alignment vertical="center"/>
    </xf>
    <xf numFmtId="0" fontId="12" fillId="0" borderId="0" xfId="3">
      <alignment vertical="center"/>
    </xf>
    <xf numFmtId="176" fontId="2" fillId="0" borderId="1" xfId="2" applyNumberFormat="1" applyFont="1" applyFill="1" applyBorder="1" applyAlignment="1">
      <alignment horizontal="right" vertical="center"/>
    </xf>
    <xf numFmtId="176" fontId="1" fillId="0" borderId="1" xfId="2" applyNumberFormat="1" applyFont="1" applyFill="1" applyBorder="1" applyAlignment="1">
      <alignment horizontal="right" vertical="center"/>
    </xf>
    <xf numFmtId="176" fontId="12" fillId="0" borderId="0" xfId="3" applyNumberFormat="1">
      <alignment vertical="center"/>
    </xf>
    <xf numFmtId="176" fontId="5" fillId="0" borderId="1" xfId="2" applyNumberFormat="1" applyFont="1" applyFill="1" applyBorder="1" applyAlignment="1">
      <alignment horizontal="right" vertical="center"/>
    </xf>
    <xf numFmtId="0" fontId="12" fillId="0" borderId="0" xfId="3" applyFont="1">
      <alignment vertical="center"/>
    </xf>
    <xf numFmtId="176" fontId="3" fillId="0" borderId="1" xfId="2" applyNumberFormat="1" applyFont="1" applyFill="1" applyBorder="1" applyAlignment="1">
      <alignment horizontal="right" vertical="center"/>
    </xf>
    <xf numFmtId="177" fontId="12" fillId="0" borderId="0" xfId="3" applyNumberFormat="1" applyBorder="1">
      <alignment vertical="center"/>
    </xf>
    <xf numFmtId="1" fontId="2" fillId="0" borderId="1" xfId="3" applyNumberFormat="1" applyFont="1" applyBorder="1" applyAlignment="1" applyProtection="1">
      <alignment horizontal="left" vertical="center"/>
      <protection locked="0"/>
    </xf>
    <xf numFmtId="1" fontId="3" fillId="0" borderId="1" xfId="3" applyNumberFormat="1" applyFont="1" applyBorder="1" applyAlignment="1" applyProtection="1">
      <alignment horizontal="left" vertical="center"/>
      <protection locked="0"/>
    </xf>
    <xf numFmtId="41" fontId="11" fillId="0" borderId="1" xfId="3" applyNumberFormat="1" applyFont="1" applyBorder="1">
      <alignment vertical="center"/>
    </xf>
    <xf numFmtId="0" fontId="12" fillId="0" borderId="0" xfId="3" applyFont="1" applyFill="1" applyAlignment="1">
      <alignment vertical="center"/>
    </xf>
    <xf numFmtId="0" fontId="1" fillId="0" borderId="4" xfId="3" applyFont="1" applyFill="1" applyBorder="1" applyAlignment="1">
      <alignment horizontal="center" vertical="center"/>
    </xf>
    <xf numFmtId="176" fontId="2" fillId="0" borderId="1" xfId="2" applyNumberFormat="1" applyFont="1" applyFill="1" applyBorder="1" applyAlignment="1">
      <alignment vertical="center" wrapText="1"/>
    </xf>
    <xf numFmtId="0" fontId="6" fillId="0" borderId="1" xfId="3" applyFont="1" applyFill="1" applyBorder="1" applyAlignment="1">
      <alignment horizontal="left" vertical="center" wrapText="1"/>
    </xf>
    <xf numFmtId="176" fontId="2" fillId="0" borderId="1" xfId="2" applyNumberFormat="1" applyFont="1" applyFill="1" applyBorder="1" applyAlignment="1" applyProtection="1">
      <alignment horizontal="right" vertical="center"/>
    </xf>
    <xf numFmtId="0" fontId="7" fillId="0" borderId="1" xfId="3" applyFont="1" applyFill="1" applyBorder="1" applyAlignment="1">
      <alignment horizontal="left" vertical="center" wrapText="1"/>
    </xf>
    <xf numFmtId="0" fontId="7" fillId="0" borderId="1" xfId="3" applyFont="1" applyFill="1" applyBorder="1" applyAlignment="1">
      <alignment horizontal="left" vertical="center" wrapText="1" indent="1"/>
    </xf>
    <xf numFmtId="176" fontId="5" fillId="0" borderId="1" xfId="3" applyNumberFormat="1" applyFont="1" applyFill="1" applyBorder="1" applyAlignment="1">
      <alignment horizontal="right" vertical="center"/>
    </xf>
    <xf numFmtId="0" fontId="3" fillId="0" borderId="1" xfId="3" applyFont="1" applyFill="1" applyBorder="1" applyAlignment="1">
      <alignment horizontal="left" vertical="center" wrapText="1" indent="1"/>
    </xf>
    <xf numFmtId="0" fontId="8" fillId="0" borderId="0" xfId="3" applyFont="1">
      <alignment vertical="center"/>
    </xf>
    <xf numFmtId="176" fontId="8" fillId="0" borderId="0" xfId="3" applyNumberFormat="1" applyFont="1">
      <alignment vertical="center"/>
    </xf>
    <xf numFmtId="0" fontId="6" fillId="0" borderId="1" xfId="3" applyFont="1" applyFill="1" applyBorder="1" applyAlignment="1">
      <alignment horizontal="left" vertical="center" wrapText="1" indent="1"/>
    </xf>
    <xf numFmtId="176" fontId="12" fillId="0" borderId="0" xfId="3" applyNumberFormat="1" applyFont="1">
      <alignment vertical="center"/>
    </xf>
    <xf numFmtId="176" fontId="1" fillId="0" borderId="1" xfId="3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 wrapText="1"/>
    </xf>
    <xf numFmtId="176" fontId="14" fillId="0" borderId="0" xfId="3" applyNumberFormat="1" applyFont="1" applyFill="1" applyAlignment="1">
      <alignment vertical="center"/>
    </xf>
    <xf numFmtId="0" fontId="1" fillId="0" borderId="1" xfId="3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>
      <alignment horizontal="center" vertical="center" wrapText="1"/>
    </xf>
    <xf numFmtId="0" fontId="1" fillId="0" borderId="0" xfId="3" applyFont="1" applyFill="1" applyAlignment="1">
      <alignment vertical="center"/>
    </xf>
    <xf numFmtId="0" fontId="2" fillId="0" borderId="0" xfId="3" applyFont="1" applyFill="1" applyAlignment="1">
      <alignment vertical="center"/>
    </xf>
    <xf numFmtId="0" fontId="18" fillId="0" borderId="1" xfId="3" applyFont="1" applyFill="1" applyBorder="1" applyAlignment="1">
      <alignment horizontal="left" vertical="center" wrapText="1"/>
    </xf>
    <xf numFmtId="0" fontId="19" fillId="0" borderId="1" xfId="3" applyFont="1" applyFill="1" applyBorder="1" applyAlignment="1">
      <alignment horizontal="left" vertical="center" wrapText="1"/>
    </xf>
    <xf numFmtId="0" fontId="19" fillId="0" borderId="1" xfId="3" applyFont="1" applyFill="1" applyBorder="1" applyAlignment="1">
      <alignment horizontal="left" vertical="center" wrapText="1" indent="1"/>
    </xf>
    <xf numFmtId="0" fontId="3" fillId="0" borderId="0" xfId="3" applyFont="1" applyFill="1" applyAlignment="1">
      <alignment vertical="center"/>
    </xf>
    <xf numFmtId="49" fontId="6" fillId="0" borderId="1" xfId="3" applyNumberFormat="1" applyFont="1" applyFill="1" applyBorder="1" applyAlignment="1">
      <alignment horizontal="left" vertical="center" wrapText="1"/>
    </xf>
    <xf numFmtId="49" fontId="7" fillId="0" borderId="1" xfId="3" applyNumberFormat="1" applyFont="1" applyFill="1" applyBorder="1" applyAlignment="1">
      <alignment horizontal="left" vertical="center" wrapText="1"/>
    </xf>
    <xf numFmtId="49" fontId="3" fillId="0" borderId="1" xfId="3" applyNumberFormat="1" applyFont="1" applyFill="1" applyBorder="1" applyAlignment="1">
      <alignment horizontal="left" vertical="center" wrapText="1"/>
    </xf>
    <xf numFmtId="0" fontId="0" fillId="0" borderId="0" xfId="0" applyNumberFormat="1">
      <alignment vertical="center"/>
    </xf>
    <xf numFmtId="0" fontId="16" fillId="0" borderId="0" xfId="3" applyNumberFormat="1" applyFont="1" applyFill="1" applyAlignment="1">
      <alignment horizontal="center" vertical="center"/>
    </xf>
    <xf numFmtId="0" fontId="1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/>
    <xf numFmtId="0" fontId="14" fillId="0" borderId="5" xfId="3" applyFont="1" applyFill="1" applyBorder="1" applyAlignment="1">
      <alignment horizontal="center" vertical="center"/>
    </xf>
    <xf numFmtId="0" fontId="4" fillId="0" borderId="3" xfId="3" applyFont="1" applyFill="1" applyBorder="1" applyAlignment="1"/>
    <xf numFmtId="0" fontId="15" fillId="0" borderId="0" xfId="3" applyNumberFormat="1" applyFont="1" applyFill="1" applyAlignment="1">
      <alignment horizontal="center" vertical="center" wrapText="1"/>
    </xf>
    <xf numFmtId="0" fontId="2" fillId="0" borderId="2" xfId="3" applyFont="1" applyFill="1" applyBorder="1" applyAlignment="1">
      <alignment horizontal="left" vertical="center"/>
    </xf>
    <xf numFmtId="0" fontId="2" fillId="0" borderId="3" xfId="3" applyFont="1" applyFill="1" applyBorder="1" applyAlignment="1">
      <alignment horizontal="left" vertical="center"/>
    </xf>
    <xf numFmtId="0" fontId="2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left" vertical="center"/>
    </xf>
    <xf numFmtId="0" fontId="6" fillId="0" borderId="3" xfId="3" applyFont="1" applyFill="1" applyBorder="1" applyAlignment="1">
      <alignment horizontal="left" vertical="center"/>
    </xf>
    <xf numFmtId="0" fontId="9" fillId="0" borderId="0" xfId="3" applyFont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2" fillId="0" borderId="1" xfId="3" applyFont="1" applyFill="1" applyBorder="1" applyAlignment="1">
      <alignment horizontal="left" vertical="center"/>
    </xf>
    <xf numFmtId="176" fontId="15" fillId="0" borderId="0" xfId="3" applyNumberFormat="1" applyFont="1" applyFill="1" applyAlignment="1">
      <alignment horizontal="center" vertical="center" wrapText="1"/>
    </xf>
    <xf numFmtId="0" fontId="1" fillId="0" borderId="0" xfId="3" applyFont="1" applyFill="1" applyBorder="1" applyAlignment="1">
      <alignment horizontal="center" vertical="center"/>
    </xf>
    <xf numFmtId="176" fontId="1" fillId="0" borderId="0" xfId="3" applyNumberFormat="1" applyFont="1" applyFill="1" applyBorder="1" applyAlignment="1">
      <alignment horizontal="center" vertical="center"/>
    </xf>
  </cellXfs>
  <cellStyles count="4">
    <cellStyle name="百分比" xfId="1" builtinId="5"/>
    <cellStyle name="常规" xfId="0" builtinId="0"/>
    <cellStyle name="常规 2" xfId="3"/>
    <cellStyle name="千位分隔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/AppData/Local/Temp/HZ$D.182.2495/HZ$D.182.2496/&#39044;&#31639;&#25253;&#21578;&#25253;&#34920;/&#38468;&#20214;7&#12289;8&#65306;&#40548;&#23665;&#24066;2019&#24180;&#20840;&#24066;&#65288;&#26412;&#32423;&#65289;&#19968;&#33324;&#20844;&#20849;&#39044;&#31639;&#25910;&#25903;&#39044;&#31639;&#34920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5903;&#20986;&#26126;&#32454;&#26597;&#35810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全市封面"/>
      <sheetName val="全市收支总表"/>
      <sheetName val="全市一般预算收入"/>
      <sheetName val="全市一般预算支出-功能"/>
      <sheetName val="全市一般预算支出-经济"/>
      <sheetName val="本级封面"/>
      <sheetName val="本级收支总表"/>
      <sheetName val="本级一般预算收入"/>
      <sheetName val="本级一般预算支出-功能"/>
      <sheetName val="本级一般预算支出-经济"/>
    </sheetNames>
    <sheetDataSet>
      <sheetData sheetId="0"/>
      <sheetData sheetId="1"/>
      <sheetData sheetId="2"/>
      <sheetData sheetId="3">
        <row r="6">
          <cell r="B6" t="str">
            <v>一般公共服务支出</v>
          </cell>
        </row>
        <row r="310">
          <cell r="B310" t="str">
            <v>公共安全支出</v>
          </cell>
        </row>
        <row r="399">
          <cell r="B399" t="str">
            <v>教育支出</v>
          </cell>
        </row>
        <row r="454">
          <cell r="B454" t="str">
            <v>科学技术支出</v>
          </cell>
        </row>
        <row r="510">
          <cell r="B510" t="str">
            <v>文化旅游体育与传媒支出</v>
          </cell>
        </row>
        <row r="566">
          <cell r="B566" t="str">
            <v>社会保障和就业支出</v>
          </cell>
        </row>
        <row r="694">
          <cell r="B694" t="str">
            <v>卫生健康支出</v>
          </cell>
        </row>
        <row r="767">
          <cell r="B767" t="str">
            <v>节能环保支出</v>
          </cell>
        </row>
        <row r="845">
          <cell r="B845" t="str">
            <v>城乡社区支出</v>
          </cell>
        </row>
        <row r="868">
          <cell r="B868" t="str">
            <v>农林水支出</v>
          </cell>
        </row>
        <row r="993">
          <cell r="B993" t="str">
            <v>交通运输支出</v>
          </cell>
        </row>
        <row r="1057">
          <cell r="B1057" t="str">
            <v>资源勘探信息等支出</v>
          </cell>
        </row>
        <row r="1123">
          <cell r="B1123" t="str">
            <v>商业服务业等支出</v>
          </cell>
        </row>
        <row r="1143">
          <cell r="B1143" t="str">
            <v>金融支出</v>
          </cell>
        </row>
        <row r="1182">
          <cell r="B1182" t="str">
            <v>自然资源海洋气象等支出</v>
          </cell>
        </row>
        <row r="1247">
          <cell r="B1247" t="str">
            <v>住房保障支出</v>
          </cell>
        </row>
        <row r="1267">
          <cell r="B1267" t="str">
            <v>粮油物资储备支出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T4" t="str">
            <v>2010199</v>
          </cell>
          <cell r="U4">
            <v>10000</v>
          </cell>
          <cell r="V4">
            <v>1</v>
          </cell>
        </row>
        <row r="5">
          <cell r="T5" t="str">
            <v>2010301</v>
          </cell>
          <cell r="U5">
            <v>11024950</v>
          </cell>
          <cell r="V5">
            <v>1102.4949999999999</v>
          </cell>
        </row>
        <row r="6">
          <cell r="T6" t="str">
            <v>2010302</v>
          </cell>
          <cell r="U6">
            <v>1040600</v>
          </cell>
          <cell r="V6">
            <v>104.06</v>
          </cell>
        </row>
        <row r="7">
          <cell r="T7" t="str">
            <v>2010350</v>
          </cell>
          <cell r="U7">
            <v>3300246</v>
          </cell>
          <cell r="V7">
            <v>330.02460000000002</v>
          </cell>
        </row>
        <row r="8">
          <cell r="T8" t="str">
            <v>2010601</v>
          </cell>
          <cell r="U8">
            <v>990900</v>
          </cell>
          <cell r="V8">
            <v>99.09</v>
          </cell>
        </row>
        <row r="9">
          <cell r="T9" t="str">
            <v>2010602</v>
          </cell>
          <cell r="U9">
            <v>28800</v>
          </cell>
          <cell r="V9">
            <v>2.88</v>
          </cell>
        </row>
        <row r="10">
          <cell r="T10" t="str">
            <v>2012999</v>
          </cell>
          <cell r="U10">
            <v>20000</v>
          </cell>
          <cell r="V10">
            <v>2</v>
          </cell>
        </row>
        <row r="11">
          <cell r="T11" t="str">
            <v>2013699</v>
          </cell>
          <cell r="U11">
            <v>100000</v>
          </cell>
          <cell r="V11">
            <v>10</v>
          </cell>
        </row>
        <row r="12">
          <cell r="T12" t="str">
            <v>2030601</v>
          </cell>
          <cell r="U12">
            <v>100000</v>
          </cell>
          <cell r="V12">
            <v>10</v>
          </cell>
        </row>
        <row r="13">
          <cell r="T13" t="str">
            <v>2040201</v>
          </cell>
          <cell r="U13">
            <v>4484400</v>
          </cell>
          <cell r="V13">
            <v>448.44</v>
          </cell>
        </row>
        <row r="14">
          <cell r="T14" t="str">
            <v>2040202</v>
          </cell>
          <cell r="U14">
            <v>123600</v>
          </cell>
          <cell r="V14">
            <v>12.36</v>
          </cell>
        </row>
        <row r="15">
          <cell r="T15" t="str">
            <v>2040299</v>
          </cell>
          <cell r="U15">
            <v>2000000</v>
          </cell>
          <cell r="V15">
            <v>200</v>
          </cell>
        </row>
        <row r="16">
          <cell r="T16" t="str">
            <v>2040601</v>
          </cell>
          <cell r="U16">
            <v>634000</v>
          </cell>
          <cell r="V16">
            <v>63.4</v>
          </cell>
        </row>
        <row r="17">
          <cell r="T17" t="str">
            <v>2040602</v>
          </cell>
          <cell r="U17">
            <v>15000</v>
          </cell>
          <cell r="V17">
            <v>1.5</v>
          </cell>
        </row>
        <row r="18">
          <cell r="T18" t="str">
            <v>2040604</v>
          </cell>
          <cell r="U18">
            <v>138900</v>
          </cell>
          <cell r="V18">
            <v>13.89</v>
          </cell>
        </row>
        <row r="19">
          <cell r="T19" t="str">
            <v>2040610</v>
          </cell>
          <cell r="U19">
            <v>66180</v>
          </cell>
          <cell r="V19">
            <v>6.6180000000000003</v>
          </cell>
        </row>
        <row r="20">
          <cell r="T20" t="str">
            <v>2049999</v>
          </cell>
          <cell r="U20">
            <v>2286000</v>
          </cell>
          <cell r="V20">
            <v>228.6</v>
          </cell>
        </row>
        <row r="21">
          <cell r="T21" t="str">
            <v>2050201</v>
          </cell>
          <cell r="U21">
            <v>1514000</v>
          </cell>
          <cell r="V21">
            <v>151.4</v>
          </cell>
        </row>
        <row r="22">
          <cell r="T22" t="str">
            <v>2050202</v>
          </cell>
          <cell r="U22">
            <v>13249960</v>
          </cell>
          <cell r="V22">
            <v>1324.9960000000001</v>
          </cell>
        </row>
        <row r="23">
          <cell r="T23" t="str">
            <v>2050203</v>
          </cell>
          <cell r="U23">
            <v>7312398.0899999999</v>
          </cell>
          <cell r="V23">
            <v>731.23980900000004</v>
          </cell>
        </row>
        <row r="24">
          <cell r="T24" t="str">
            <v>2050204</v>
          </cell>
          <cell r="U24">
            <v>489637.5</v>
          </cell>
          <cell r="V24">
            <v>48.963749999999997</v>
          </cell>
        </row>
        <row r="25">
          <cell r="T25" t="str">
            <v>2050299</v>
          </cell>
          <cell r="U25">
            <v>20851177.800000001</v>
          </cell>
          <cell r="V25">
            <v>2085.11778</v>
          </cell>
        </row>
        <row r="26">
          <cell r="T26" t="str">
            <v>2050302</v>
          </cell>
          <cell r="U26">
            <v>270725</v>
          </cell>
          <cell r="V26">
            <v>27.072500000000002</v>
          </cell>
        </row>
        <row r="27">
          <cell r="T27" t="str">
            <v>2050701</v>
          </cell>
          <cell r="U27">
            <v>44500</v>
          </cell>
          <cell r="V27">
            <v>4.45</v>
          </cell>
        </row>
        <row r="28">
          <cell r="T28" t="str">
            <v>2050901</v>
          </cell>
          <cell r="U28">
            <v>579204</v>
          </cell>
          <cell r="V28">
            <v>57.920400000000001</v>
          </cell>
        </row>
        <row r="29">
          <cell r="T29" t="str">
            <v>2050999</v>
          </cell>
          <cell r="U29">
            <v>2850000</v>
          </cell>
          <cell r="V29">
            <v>285</v>
          </cell>
        </row>
        <row r="30">
          <cell r="T30" t="str">
            <v>2059999</v>
          </cell>
          <cell r="U30">
            <v>3066734</v>
          </cell>
          <cell r="V30">
            <v>306.67340000000002</v>
          </cell>
        </row>
        <row r="31">
          <cell r="T31" t="str">
            <v>2079999</v>
          </cell>
          <cell r="U31">
            <v>1006000</v>
          </cell>
          <cell r="V31">
            <v>100.6</v>
          </cell>
        </row>
        <row r="32">
          <cell r="T32" t="str">
            <v>2080106</v>
          </cell>
          <cell r="U32">
            <v>386400</v>
          </cell>
          <cell r="V32">
            <v>38.64</v>
          </cell>
        </row>
        <row r="33">
          <cell r="T33" t="str">
            <v>2080208</v>
          </cell>
          <cell r="U33">
            <v>440000</v>
          </cell>
          <cell r="V33">
            <v>44</v>
          </cell>
        </row>
        <row r="34">
          <cell r="T34" t="str">
            <v>2080299</v>
          </cell>
          <cell r="U34">
            <v>970000</v>
          </cell>
          <cell r="V34">
            <v>97</v>
          </cell>
        </row>
        <row r="35">
          <cell r="T35" t="str">
            <v>2080501</v>
          </cell>
          <cell r="U35">
            <v>780000</v>
          </cell>
          <cell r="V35">
            <v>78</v>
          </cell>
        </row>
        <row r="36">
          <cell r="T36" t="str">
            <v>2080502</v>
          </cell>
          <cell r="U36">
            <v>4396900</v>
          </cell>
          <cell r="V36">
            <v>439.69</v>
          </cell>
        </row>
        <row r="37">
          <cell r="T37" t="str">
            <v>2080505</v>
          </cell>
          <cell r="U37">
            <v>5300400</v>
          </cell>
          <cell r="V37">
            <v>530.04</v>
          </cell>
        </row>
        <row r="38">
          <cell r="T38" t="str">
            <v>2080506</v>
          </cell>
          <cell r="U38">
            <v>2688840</v>
          </cell>
          <cell r="V38">
            <v>268.88400000000001</v>
          </cell>
        </row>
        <row r="39">
          <cell r="T39" t="str">
            <v>2080712</v>
          </cell>
          <cell r="U39">
            <v>900</v>
          </cell>
          <cell r="V39">
            <v>0.09</v>
          </cell>
        </row>
        <row r="40">
          <cell r="T40" t="str">
            <v>2080799</v>
          </cell>
          <cell r="U40">
            <v>30000</v>
          </cell>
          <cell r="V40">
            <v>3</v>
          </cell>
        </row>
        <row r="41">
          <cell r="T41" t="str">
            <v>2080801</v>
          </cell>
          <cell r="U41">
            <v>159700</v>
          </cell>
          <cell r="V41">
            <v>15.97</v>
          </cell>
        </row>
        <row r="42">
          <cell r="T42" t="str">
            <v>2080805</v>
          </cell>
          <cell r="U42">
            <v>570000</v>
          </cell>
          <cell r="V42">
            <v>57</v>
          </cell>
        </row>
        <row r="43">
          <cell r="T43" t="str">
            <v>2080899</v>
          </cell>
          <cell r="U43">
            <v>1063378</v>
          </cell>
          <cell r="V43">
            <v>106.3378</v>
          </cell>
        </row>
        <row r="44">
          <cell r="T44" t="str">
            <v>2080901</v>
          </cell>
          <cell r="U44">
            <v>850000</v>
          </cell>
          <cell r="V44">
            <v>85</v>
          </cell>
        </row>
        <row r="45">
          <cell r="T45" t="str">
            <v>2080904</v>
          </cell>
          <cell r="U45">
            <v>7000</v>
          </cell>
          <cell r="V45">
            <v>0.7</v>
          </cell>
        </row>
        <row r="46">
          <cell r="T46" t="str">
            <v>2081001</v>
          </cell>
          <cell r="U46">
            <v>40000</v>
          </cell>
          <cell r="V46">
            <v>4</v>
          </cell>
        </row>
        <row r="47">
          <cell r="T47" t="str">
            <v>2081002</v>
          </cell>
          <cell r="U47">
            <v>1040000</v>
          </cell>
          <cell r="V47">
            <v>104</v>
          </cell>
        </row>
        <row r="48">
          <cell r="T48" t="str">
            <v>2081004</v>
          </cell>
          <cell r="U48">
            <v>270000</v>
          </cell>
          <cell r="V48">
            <v>27</v>
          </cell>
        </row>
        <row r="49">
          <cell r="T49" t="str">
            <v>2081901</v>
          </cell>
          <cell r="U49">
            <v>50000</v>
          </cell>
          <cell r="V49">
            <v>5</v>
          </cell>
        </row>
        <row r="50">
          <cell r="T50" t="str">
            <v>2081902</v>
          </cell>
          <cell r="U50">
            <v>3160000</v>
          </cell>
          <cell r="V50">
            <v>316</v>
          </cell>
        </row>
        <row r="51">
          <cell r="T51" t="str">
            <v>2082001</v>
          </cell>
          <cell r="U51">
            <v>40000</v>
          </cell>
          <cell r="V51">
            <v>4</v>
          </cell>
        </row>
        <row r="52">
          <cell r="T52" t="str">
            <v>2082101</v>
          </cell>
          <cell r="U52">
            <v>90000</v>
          </cell>
          <cell r="V52">
            <v>9</v>
          </cell>
        </row>
        <row r="53">
          <cell r="T53" t="str">
            <v>2082102</v>
          </cell>
          <cell r="U53">
            <v>1750000</v>
          </cell>
          <cell r="V53">
            <v>175</v>
          </cell>
        </row>
        <row r="54">
          <cell r="T54" t="str">
            <v>2082501</v>
          </cell>
          <cell r="U54">
            <v>2000</v>
          </cell>
          <cell r="V54">
            <v>0.2</v>
          </cell>
        </row>
        <row r="55">
          <cell r="T55" t="str">
            <v>2082502</v>
          </cell>
          <cell r="U55">
            <v>23000</v>
          </cell>
          <cell r="V55">
            <v>2.2999999999999998</v>
          </cell>
        </row>
        <row r="56">
          <cell r="T56" t="str">
            <v>2082602</v>
          </cell>
          <cell r="U56">
            <v>6292237</v>
          </cell>
          <cell r="V56">
            <v>629.22370000000001</v>
          </cell>
        </row>
        <row r="57">
          <cell r="T57" t="str">
            <v>2089999</v>
          </cell>
          <cell r="U57">
            <v>1300000</v>
          </cell>
          <cell r="V57">
            <v>130</v>
          </cell>
        </row>
        <row r="58">
          <cell r="T58" t="str">
            <v>2100199</v>
          </cell>
          <cell r="U58">
            <v>3930000</v>
          </cell>
          <cell r="V58">
            <v>393</v>
          </cell>
        </row>
        <row r="59">
          <cell r="T59" t="str">
            <v>2100302</v>
          </cell>
          <cell r="U59">
            <v>6542300</v>
          </cell>
          <cell r="V59">
            <v>654.23</v>
          </cell>
        </row>
        <row r="60">
          <cell r="T60" t="str">
            <v>2100399</v>
          </cell>
          <cell r="U60">
            <v>264000</v>
          </cell>
          <cell r="V60">
            <v>26.4</v>
          </cell>
        </row>
        <row r="61">
          <cell r="T61" t="str">
            <v>2100408</v>
          </cell>
          <cell r="U61">
            <v>943600</v>
          </cell>
          <cell r="V61">
            <v>94.36</v>
          </cell>
        </row>
        <row r="62">
          <cell r="T62" t="str">
            <v>2100717</v>
          </cell>
          <cell r="U62">
            <v>2451800</v>
          </cell>
          <cell r="V62">
            <v>245.18</v>
          </cell>
        </row>
        <row r="63">
          <cell r="T63" t="str">
            <v>2101101</v>
          </cell>
          <cell r="U63">
            <v>469620</v>
          </cell>
          <cell r="V63">
            <v>46.962000000000003</v>
          </cell>
        </row>
        <row r="64">
          <cell r="T64" t="str">
            <v>2101102</v>
          </cell>
          <cell r="U64">
            <v>1873320</v>
          </cell>
          <cell r="V64">
            <v>187.33199999999999</v>
          </cell>
        </row>
        <row r="65">
          <cell r="T65" t="str">
            <v>2101103</v>
          </cell>
          <cell r="U65">
            <v>3474660</v>
          </cell>
          <cell r="V65">
            <v>347.46600000000001</v>
          </cell>
        </row>
        <row r="66">
          <cell r="T66" t="str">
            <v>2101202</v>
          </cell>
          <cell r="U66">
            <v>3687797.4</v>
          </cell>
          <cell r="V66">
            <v>368.77974</v>
          </cell>
        </row>
        <row r="67">
          <cell r="T67" t="str">
            <v>2101301</v>
          </cell>
          <cell r="U67">
            <v>20000</v>
          </cell>
          <cell r="V67">
            <v>2</v>
          </cell>
        </row>
        <row r="68">
          <cell r="T68" t="str">
            <v>2101399</v>
          </cell>
          <cell r="U68">
            <v>738528</v>
          </cell>
          <cell r="V68">
            <v>73.852800000000002</v>
          </cell>
        </row>
        <row r="69">
          <cell r="T69" t="str">
            <v>2109999</v>
          </cell>
          <cell r="U69">
            <v>1000000</v>
          </cell>
          <cell r="V69">
            <v>100</v>
          </cell>
        </row>
        <row r="70">
          <cell r="T70" t="str">
            <v>2110302</v>
          </cell>
          <cell r="U70">
            <v>310500</v>
          </cell>
          <cell r="V70">
            <v>31.05</v>
          </cell>
        </row>
        <row r="71">
          <cell r="T71" t="str">
            <v>2120804</v>
          </cell>
          <cell r="U71">
            <v>7000000</v>
          </cell>
        </row>
        <row r="72">
          <cell r="T72" t="str">
            <v>2120806</v>
          </cell>
          <cell r="U72">
            <v>791000</v>
          </cell>
        </row>
        <row r="73">
          <cell r="T73" t="str">
            <v>2120899</v>
          </cell>
          <cell r="U73">
            <v>7210000</v>
          </cell>
        </row>
        <row r="74">
          <cell r="T74" t="str">
            <v>2121499</v>
          </cell>
          <cell r="U74">
            <v>3500000</v>
          </cell>
        </row>
        <row r="75">
          <cell r="T75" t="str">
            <v>2129999</v>
          </cell>
          <cell r="U75">
            <v>1190000</v>
          </cell>
          <cell r="V75">
            <v>119</v>
          </cell>
        </row>
        <row r="76">
          <cell r="T76" t="str">
            <v>2130103</v>
          </cell>
          <cell r="U76">
            <v>1916250</v>
          </cell>
          <cell r="V76">
            <v>191.625</v>
          </cell>
        </row>
        <row r="77">
          <cell r="T77" t="str">
            <v>2130108</v>
          </cell>
          <cell r="U77">
            <v>54925</v>
          </cell>
          <cell r="V77">
            <v>5.4924999999999997</v>
          </cell>
        </row>
        <row r="78">
          <cell r="T78" t="str">
            <v>2130126</v>
          </cell>
          <cell r="U78">
            <v>2565952.7999999998</v>
          </cell>
          <cell r="V78">
            <v>256.59528</v>
          </cell>
        </row>
        <row r="79">
          <cell r="T79" t="str">
            <v>2130152</v>
          </cell>
          <cell r="U79">
            <v>600000</v>
          </cell>
          <cell r="V79">
            <v>60</v>
          </cell>
        </row>
        <row r="80">
          <cell r="T80" t="str">
            <v>2130199</v>
          </cell>
          <cell r="U80">
            <v>9373</v>
          </cell>
          <cell r="V80">
            <v>0.93730000000000002</v>
          </cell>
        </row>
        <row r="81">
          <cell r="T81" t="str">
            <v>2130209</v>
          </cell>
          <cell r="U81">
            <v>387660</v>
          </cell>
          <cell r="V81">
            <v>38.765999999999998</v>
          </cell>
        </row>
        <row r="82">
          <cell r="T82" t="str">
            <v>2130234</v>
          </cell>
          <cell r="U82">
            <v>133690.74</v>
          </cell>
          <cell r="V82">
            <v>13.369073999999999</v>
          </cell>
        </row>
        <row r="83">
          <cell r="T83" t="str">
            <v>2130803</v>
          </cell>
          <cell r="U83">
            <v>402137.7</v>
          </cell>
          <cell r="V83">
            <v>40.213770000000004</v>
          </cell>
        </row>
        <row r="84">
          <cell r="T84" t="str">
            <v>2139999</v>
          </cell>
          <cell r="U84">
            <v>2750000</v>
          </cell>
          <cell r="V84">
            <v>275</v>
          </cell>
        </row>
        <row r="85">
          <cell r="T85" t="str">
            <v>2210201</v>
          </cell>
          <cell r="U85">
            <v>4163520</v>
          </cell>
          <cell r="V85">
            <v>416.35199999999998</v>
          </cell>
        </row>
        <row r="86">
          <cell r="T86" t="str">
            <v>2210203</v>
          </cell>
          <cell r="U86">
            <v>9242720</v>
          </cell>
          <cell r="V86">
            <v>924.27200000000005</v>
          </cell>
        </row>
        <row r="87">
          <cell r="T87" t="str">
            <v>2240204</v>
          </cell>
          <cell r="U87">
            <v>200000</v>
          </cell>
          <cell r="V8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zoomScale="75" zoomScaleNormal="75" workbookViewId="0">
      <selection activeCell="C12" sqref="C12"/>
    </sheetView>
  </sheetViews>
  <sheetFormatPr defaultColWidth="9" defaultRowHeight="14.25"/>
  <cols>
    <col min="1" max="1" width="9.25" style="19" customWidth="1"/>
    <col min="2" max="2" width="21.25" style="19" customWidth="1"/>
    <col min="3" max="3" width="14.5" style="20" customWidth="1"/>
    <col min="4" max="4" width="10.25" style="19" customWidth="1"/>
    <col min="5" max="5" width="27.375" style="19" customWidth="1"/>
    <col min="6" max="6" width="15.625" style="20" customWidth="1"/>
    <col min="7" max="7" width="13.25" style="19" customWidth="1"/>
    <col min="8" max="8" width="10.5" style="19" bestFit="1" customWidth="1"/>
    <col min="9" max="16384" width="9" style="19"/>
  </cols>
  <sheetData>
    <row r="1" spans="1:8" ht="27.75" customHeight="1"/>
    <row r="2" spans="1:8" ht="22.9" customHeight="1">
      <c r="A2" s="85" t="s">
        <v>2513</v>
      </c>
      <c r="B2" s="85"/>
      <c r="C2" s="85"/>
      <c r="D2" s="85"/>
      <c r="E2" s="85"/>
      <c r="F2" s="85"/>
    </row>
    <row r="3" spans="1:8" ht="23.25" customHeight="1">
      <c r="F3" s="21" t="s">
        <v>30</v>
      </c>
    </row>
    <row r="4" spans="1:8" ht="17.649999999999999" customHeight="1">
      <c r="A4" s="86" t="s">
        <v>1056</v>
      </c>
      <c r="B4" s="87"/>
      <c r="C4" s="87"/>
      <c r="D4" s="86" t="s">
        <v>1057</v>
      </c>
      <c r="E4" s="88"/>
      <c r="F4" s="88"/>
    </row>
    <row r="5" spans="1:8" ht="31.9" customHeight="1">
      <c r="A5" s="22" t="s">
        <v>0</v>
      </c>
      <c r="B5" s="23" t="s">
        <v>1</v>
      </c>
      <c r="C5" s="24" t="s">
        <v>1058</v>
      </c>
      <c r="D5" s="22" t="s">
        <v>0</v>
      </c>
      <c r="E5" s="23" t="s">
        <v>1</v>
      </c>
      <c r="F5" s="24" t="s">
        <v>1058</v>
      </c>
    </row>
    <row r="6" spans="1:8" ht="19.5" customHeight="1">
      <c r="A6" s="25" t="s">
        <v>997</v>
      </c>
      <c r="B6" s="25"/>
      <c r="C6" s="26">
        <f>C7+C8</f>
        <v>15051.13</v>
      </c>
      <c r="D6" s="25" t="s">
        <v>2</v>
      </c>
      <c r="E6" s="27"/>
      <c r="F6" s="28">
        <f>SUM(F7:F29)</f>
        <v>14817</v>
      </c>
    </row>
    <row r="7" spans="1:8" ht="19.5" customHeight="1">
      <c r="A7" s="27">
        <v>101</v>
      </c>
      <c r="B7" s="29" t="s">
        <v>998</v>
      </c>
      <c r="C7" s="30">
        <f>镇一般预算收入!C6</f>
        <v>12629.13</v>
      </c>
      <c r="D7" s="31">
        <v>201</v>
      </c>
      <c r="E7" s="32" t="str">
        <f>'[1]全市一般预算支出-功能'!B6</f>
        <v>一般公共服务支出</v>
      </c>
      <c r="F7" s="33">
        <f>'镇一般预算支出-功能'!C7</f>
        <v>1752</v>
      </c>
      <c r="G7" s="34"/>
      <c r="H7" s="34"/>
    </row>
    <row r="8" spans="1:8" ht="19.5" customHeight="1">
      <c r="A8" s="27">
        <v>103</v>
      </c>
      <c r="B8" s="29" t="s">
        <v>1013</v>
      </c>
      <c r="C8" s="33">
        <f>镇一般预算收入!C21</f>
        <v>2422</v>
      </c>
      <c r="D8" s="31">
        <v>203</v>
      </c>
      <c r="E8" s="32" t="s">
        <v>4</v>
      </c>
      <c r="F8" s="33">
        <f>'镇一般预算支出-功能'!C276</f>
        <v>20</v>
      </c>
      <c r="G8" s="34"/>
      <c r="H8" s="34"/>
    </row>
    <row r="9" spans="1:8" ht="19.5" customHeight="1">
      <c r="A9" s="35" t="s">
        <v>1022</v>
      </c>
      <c r="B9" s="25"/>
      <c r="C9" s="28">
        <f>C10+C11+C12+C13</f>
        <v>2725</v>
      </c>
      <c r="D9" s="31">
        <v>204</v>
      </c>
      <c r="E9" s="32" t="str">
        <f>'[1]全市一般预算支出-功能'!B310</f>
        <v>公共安全支出</v>
      </c>
      <c r="F9" s="33">
        <f>'镇一般预算支出-功能'!C295</f>
        <v>862</v>
      </c>
      <c r="G9" s="34"/>
      <c r="H9" s="34"/>
    </row>
    <row r="10" spans="1:8" ht="19.5" customHeight="1">
      <c r="A10" s="27">
        <v>11001</v>
      </c>
      <c r="B10" s="29" t="s">
        <v>1023</v>
      </c>
      <c r="C10" s="36">
        <f>镇一般预算收入!C33</f>
        <v>275</v>
      </c>
      <c r="D10" s="31">
        <v>205</v>
      </c>
      <c r="E10" s="32" t="str">
        <f>'[1]全市一般预算支出-功能'!B399</f>
        <v>教育支出</v>
      </c>
      <c r="F10" s="33">
        <f>'镇一般预算支出-功能'!C385</f>
        <v>5087</v>
      </c>
      <c r="G10" s="34"/>
      <c r="H10" s="34"/>
    </row>
    <row r="11" spans="1:8" ht="19.5" customHeight="1">
      <c r="A11" s="27">
        <v>11002</v>
      </c>
      <c r="B11" s="29" t="s">
        <v>1028</v>
      </c>
      <c r="C11" s="36">
        <f>镇一般预算收入!C39</f>
        <v>123</v>
      </c>
      <c r="D11" s="31">
        <v>206</v>
      </c>
      <c r="E11" s="32" t="str">
        <f>'[1]全市一般预算支出-功能'!B454</f>
        <v>科学技术支出</v>
      </c>
      <c r="F11" s="37">
        <f>'镇一般预算支出-功能'!C437</f>
        <v>0</v>
      </c>
      <c r="G11" s="34"/>
      <c r="H11" s="34"/>
    </row>
    <row r="12" spans="1:8" ht="19.5" customHeight="1">
      <c r="A12" s="38">
        <v>11003</v>
      </c>
      <c r="B12" s="38" t="s">
        <v>1043</v>
      </c>
      <c r="C12" s="37">
        <f>镇一般预算收入!C60</f>
        <v>0</v>
      </c>
      <c r="D12" s="31">
        <v>207</v>
      </c>
      <c r="E12" s="32" t="str">
        <f>'[1]全市一般预算支出-功能'!B510</f>
        <v>文化旅游体育与传媒支出</v>
      </c>
      <c r="F12" s="33">
        <f>'镇一般预算支出-功能'!C493</f>
        <v>96</v>
      </c>
      <c r="G12" s="34"/>
      <c r="H12" s="34"/>
    </row>
    <row r="13" spans="1:8" ht="19.5" customHeight="1">
      <c r="A13" s="38">
        <v>11004</v>
      </c>
      <c r="B13" s="38" t="s">
        <v>1059</v>
      </c>
      <c r="C13" s="36">
        <f>镇一般预算收入!C61</f>
        <v>2327</v>
      </c>
      <c r="D13" s="31">
        <v>208</v>
      </c>
      <c r="E13" s="32" t="str">
        <f>'[1]全市一般预算支出-功能'!B566</f>
        <v>社会保障和就业支出</v>
      </c>
      <c r="F13" s="33">
        <f>'镇一般预算支出-功能'!C550</f>
        <v>3565</v>
      </c>
      <c r="G13" s="34"/>
      <c r="H13" s="34"/>
    </row>
    <row r="14" spans="1:8" ht="19.5" customHeight="1">
      <c r="A14" s="39" t="s">
        <v>1044</v>
      </c>
      <c r="B14" s="39"/>
      <c r="C14" s="37">
        <f>镇一般预算收入!C68</f>
        <v>0</v>
      </c>
      <c r="D14" s="31">
        <v>210</v>
      </c>
      <c r="E14" s="32" t="str">
        <f>'[1]全市一般预算支出-功能'!B694</f>
        <v>卫生健康支出</v>
      </c>
      <c r="F14" s="33">
        <f>'镇一般预算支出-功能'!C678</f>
        <v>1766</v>
      </c>
      <c r="G14" s="34"/>
      <c r="H14" s="34"/>
    </row>
    <row r="15" spans="1:8" ht="19.5" customHeight="1">
      <c r="A15" s="35" t="s">
        <v>1047</v>
      </c>
      <c r="B15" s="25"/>
      <c r="C15" s="37">
        <f>镇一般预算收入!C71</f>
        <v>0</v>
      </c>
      <c r="D15" s="31">
        <v>211</v>
      </c>
      <c r="E15" s="32" t="str">
        <f>'[1]全市一般预算支出-功能'!B767</f>
        <v>节能环保支出</v>
      </c>
      <c r="F15" s="37">
        <f>'镇一般预算支出-功能'!C750</f>
        <v>31</v>
      </c>
      <c r="G15" s="34"/>
      <c r="H15" s="34"/>
    </row>
    <row r="16" spans="1:8" ht="19.5" customHeight="1">
      <c r="A16" s="35" t="s">
        <v>1049</v>
      </c>
      <c r="B16" s="25"/>
      <c r="C16" s="37">
        <f>镇一般预算收入!C73</f>
        <v>0</v>
      </c>
      <c r="D16" s="31">
        <v>212</v>
      </c>
      <c r="E16" s="32" t="str">
        <f>'[1]全市一般预算支出-功能'!B845</f>
        <v>城乡社区支出</v>
      </c>
      <c r="F16" s="33">
        <f>'镇一般预算支出-功能'!C829</f>
        <v>201</v>
      </c>
      <c r="G16" s="34"/>
      <c r="H16" s="34"/>
    </row>
    <row r="17" spans="1:8" ht="19.5" customHeight="1">
      <c r="A17" s="35" t="s">
        <v>1053</v>
      </c>
      <c r="B17" s="40"/>
      <c r="C17" s="37">
        <f>镇一般预算收入!C77</f>
        <v>0</v>
      </c>
      <c r="D17" s="31">
        <v>213</v>
      </c>
      <c r="E17" s="32" t="str">
        <f>'[1]全市一般预算支出-功能'!B868</f>
        <v>农林水支出</v>
      </c>
      <c r="F17" s="33">
        <f>'镇一般预算支出-功能'!C852</f>
        <v>701</v>
      </c>
      <c r="G17" s="34"/>
      <c r="H17" s="34"/>
    </row>
    <row r="18" spans="1:8" ht="19.5" customHeight="1">
      <c r="A18" s="40"/>
      <c r="B18" s="40"/>
      <c r="C18" s="36"/>
      <c r="D18" s="31">
        <v>214</v>
      </c>
      <c r="E18" s="32" t="str">
        <f>'[1]全市一般预算支出-功能'!B993</f>
        <v>交通运输支出</v>
      </c>
      <c r="F18" s="33">
        <f>'镇一般预算支出-功能'!C963</f>
        <v>20</v>
      </c>
      <c r="G18" s="34"/>
      <c r="H18" s="34"/>
    </row>
    <row r="19" spans="1:8" ht="19.5" customHeight="1">
      <c r="A19" s="40"/>
      <c r="B19" s="40"/>
      <c r="C19" s="36"/>
      <c r="D19" s="31">
        <v>215</v>
      </c>
      <c r="E19" s="32" t="str">
        <f>'[1]全市一般预算支出-功能'!B1057</f>
        <v>资源勘探信息等支出</v>
      </c>
      <c r="F19" s="37">
        <f>'镇一般预算支出-功能'!C1027</f>
        <v>0</v>
      </c>
      <c r="G19" s="34"/>
      <c r="H19" s="34"/>
    </row>
    <row r="20" spans="1:8" ht="19.5" customHeight="1">
      <c r="A20" s="40"/>
      <c r="B20" s="40"/>
      <c r="C20" s="33"/>
      <c r="D20" s="31">
        <v>216</v>
      </c>
      <c r="E20" s="32" t="str">
        <f>'[1]全市一般预算支出-功能'!B1123</f>
        <v>商业服务业等支出</v>
      </c>
      <c r="F20" s="37">
        <f>'镇一般预算支出-功能'!C1090</f>
        <v>0</v>
      </c>
      <c r="G20" s="34"/>
      <c r="H20" s="34"/>
    </row>
    <row r="21" spans="1:8" ht="19.5" customHeight="1">
      <c r="A21" s="40"/>
      <c r="B21" s="40"/>
      <c r="C21" s="33"/>
      <c r="D21" s="31">
        <v>217</v>
      </c>
      <c r="E21" s="32" t="str">
        <f>'[1]全市一般预算支出-功能'!B1143</f>
        <v>金融支出</v>
      </c>
      <c r="F21" s="37">
        <f>'镇一般预算支出-功能'!C1110</f>
        <v>0</v>
      </c>
      <c r="G21" s="34"/>
      <c r="H21" s="34"/>
    </row>
    <row r="22" spans="1:8" ht="19.5" customHeight="1">
      <c r="A22" s="40"/>
      <c r="B22" s="40"/>
      <c r="C22" s="33"/>
      <c r="D22" s="31">
        <v>220</v>
      </c>
      <c r="E22" s="32" t="str">
        <f>'[1]全市一般预算支出-功能'!B1182</f>
        <v>自然资源海洋气象等支出</v>
      </c>
      <c r="F22" s="37">
        <f>'镇一般预算支出-功能'!C1149</f>
        <v>0</v>
      </c>
      <c r="G22" s="34"/>
      <c r="H22" s="34"/>
    </row>
    <row r="23" spans="1:8" ht="19.5" customHeight="1">
      <c r="A23" s="40"/>
      <c r="B23" s="40"/>
      <c r="C23" s="33"/>
      <c r="D23" s="31">
        <v>221</v>
      </c>
      <c r="E23" s="32" t="str">
        <f>'[1]全市一般预算支出-功能'!B1247</f>
        <v>住房保障支出</v>
      </c>
      <c r="F23" s="33">
        <f>'镇一般预算支出-功能'!C1194</f>
        <v>700</v>
      </c>
      <c r="G23" s="34"/>
      <c r="H23" s="34"/>
    </row>
    <row r="24" spans="1:8" ht="19.5" customHeight="1">
      <c r="A24" s="40"/>
      <c r="B24" s="40"/>
      <c r="C24" s="33"/>
      <c r="D24" s="31">
        <v>222</v>
      </c>
      <c r="E24" s="32" t="str">
        <f>'[1]全市一般预算支出-功能'!B1267</f>
        <v>粮油物资储备支出</v>
      </c>
      <c r="F24" s="37">
        <f>'镇一般预算支出-功能'!C1214</f>
        <v>0</v>
      </c>
      <c r="G24" s="34"/>
      <c r="H24" s="34"/>
    </row>
    <row r="25" spans="1:8" ht="19.5" customHeight="1">
      <c r="A25" s="40"/>
      <c r="B25" s="40"/>
      <c r="C25" s="33"/>
      <c r="D25" s="31">
        <v>224</v>
      </c>
      <c r="E25" s="32" t="s">
        <v>21</v>
      </c>
      <c r="F25" s="37">
        <f>'镇一般预算支出-功能'!C1257</f>
        <v>16</v>
      </c>
      <c r="G25" s="34"/>
      <c r="H25" s="34"/>
    </row>
    <row r="26" spans="1:8" ht="19.5" customHeight="1">
      <c r="A26" s="40"/>
      <c r="B26" s="40"/>
      <c r="C26" s="33"/>
      <c r="D26" s="31">
        <v>227</v>
      </c>
      <c r="E26" s="32" t="s">
        <v>22</v>
      </c>
      <c r="F26" s="37">
        <f>'镇一般预算支出-功能'!C1313</f>
        <v>0</v>
      </c>
      <c r="G26" s="34"/>
    </row>
    <row r="27" spans="1:8" ht="19.5" customHeight="1">
      <c r="A27" s="40"/>
      <c r="B27" s="40"/>
      <c r="C27" s="33"/>
      <c r="D27" s="31">
        <v>229</v>
      </c>
      <c r="E27" s="32" t="s">
        <v>23</v>
      </c>
      <c r="F27" s="37">
        <f>'镇一般预算支出-功能'!C1314</f>
        <v>0</v>
      </c>
      <c r="G27" s="34"/>
    </row>
    <row r="28" spans="1:8" ht="19.5" customHeight="1">
      <c r="A28" s="40"/>
      <c r="B28" s="40"/>
      <c r="C28" s="33"/>
      <c r="D28" s="31">
        <v>232</v>
      </c>
      <c r="E28" s="32" t="s">
        <v>24</v>
      </c>
      <c r="F28" s="37">
        <f>'镇一般预算支出-功能'!C1319</f>
        <v>0</v>
      </c>
      <c r="G28" s="34"/>
    </row>
    <row r="29" spans="1:8" ht="19.5" customHeight="1">
      <c r="A29" s="40"/>
      <c r="B29" s="40"/>
      <c r="C29" s="33"/>
      <c r="D29" s="31">
        <v>233</v>
      </c>
      <c r="E29" s="32" t="s">
        <v>25</v>
      </c>
      <c r="F29" s="37">
        <f>'镇一般预算支出-功能'!C1327</f>
        <v>0</v>
      </c>
      <c r="G29" s="34"/>
    </row>
    <row r="30" spans="1:8" ht="19.5" customHeight="1">
      <c r="A30" s="40"/>
      <c r="B30" s="40"/>
      <c r="C30" s="33"/>
      <c r="D30" s="35" t="s">
        <v>1060</v>
      </c>
      <c r="E30" s="40"/>
      <c r="F30" s="28">
        <f>'镇一般预算支出-功能'!C1331</f>
        <v>2959.4856012682112</v>
      </c>
    </row>
    <row r="31" spans="1:8" ht="19.5" customHeight="1">
      <c r="A31" s="41"/>
      <c r="B31" s="41"/>
      <c r="C31" s="42"/>
      <c r="D31" s="35" t="s">
        <v>26</v>
      </c>
      <c r="E31" s="40"/>
      <c r="F31" s="37">
        <f>'镇一般预算支出-功能'!C1338</f>
        <v>0</v>
      </c>
    </row>
    <row r="32" spans="1:8" ht="19.5" customHeight="1">
      <c r="A32" s="41"/>
      <c r="B32" s="41"/>
      <c r="C32" s="42"/>
      <c r="D32" s="35" t="s">
        <v>27</v>
      </c>
      <c r="E32" s="40"/>
      <c r="F32" s="37">
        <f>'镇一般预算支出-功能'!C1341</f>
        <v>0</v>
      </c>
    </row>
    <row r="33" spans="1:6" ht="19.5" customHeight="1">
      <c r="A33" s="41"/>
      <c r="B33" s="41"/>
      <c r="C33" s="42"/>
      <c r="D33" s="35" t="s">
        <v>28</v>
      </c>
      <c r="E33" s="40"/>
      <c r="F33" s="37">
        <f>'镇一般预算支出-功能'!C1343</f>
        <v>0</v>
      </c>
    </row>
    <row r="34" spans="1:6" ht="19.5" customHeight="1">
      <c r="A34" s="86" t="s">
        <v>1061</v>
      </c>
      <c r="B34" s="89"/>
      <c r="C34" s="43">
        <f>C6+C9+C14+C15+C16+C17</f>
        <v>17776.129999999997</v>
      </c>
      <c r="D34" s="86" t="s">
        <v>29</v>
      </c>
      <c r="E34" s="89"/>
      <c r="F34" s="43">
        <f>F6+F30+F31+F32+F33</f>
        <v>17776.48560126821</v>
      </c>
    </row>
    <row r="37" spans="1:6" hidden="1">
      <c r="E37" s="44">
        <f>F34-C34</f>
        <v>0.35560126821292215</v>
      </c>
    </row>
  </sheetData>
  <mergeCells count="5">
    <mergeCell ref="A2:F2"/>
    <mergeCell ref="A4:C4"/>
    <mergeCell ref="D4:F4"/>
    <mergeCell ref="A34:B34"/>
    <mergeCell ref="D34:E34"/>
  </mergeCells>
  <phoneticPr fontId="13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workbookViewId="0">
      <pane ySplit="5" topLeftCell="A6" activePane="bottomLeft" state="frozen"/>
      <selection pane="bottomLeft" activeCell="B13" sqref="B13"/>
    </sheetView>
  </sheetViews>
  <sheetFormatPr defaultColWidth="9" defaultRowHeight="13.5"/>
  <cols>
    <col min="1" max="1" width="11.125" style="46" customWidth="1"/>
    <col min="2" max="2" width="44.875" style="46" customWidth="1"/>
    <col min="3" max="3" width="23.125" style="46" customWidth="1"/>
    <col min="4" max="4" width="14" style="46" hidden="1" customWidth="1"/>
    <col min="5" max="16384" width="9" style="46"/>
  </cols>
  <sheetData>
    <row r="1" spans="1:4" ht="15.75" customHeight="1">
      <c r="A1" s="1"/>
      <c r="B1" s="2"/>
      <c r="C1" s="45"/>
    </row>
    <row r="2" spans="1:4" ht="56.25" customHeight="1">
      <c r="A2" s="90" t="s">
        <v>2512</v>
      </c>
      <c r="B2" s="90"/>
      <c r="C2" s="90"/>
    </row>
    <row r="3" spans="1:4" ht="24.75" customHeight="1">
      <c r="A3" s="2"/>
      <c r="B3" s="2"/>
      <c r="C3" s="21" t="s">
        <v>30</v>
      </c>
    </row>
    <row r="4" spans="1:4" ht="28.5" customHeight="1">
      <c r="A4" s="3" t="s">
        <v>0</v>
      </c>
      <c r="B4" s="3" t="s">
        <v>1</v>
      </c>
      <c r="C4" s="4" t="s">
        <v>1058</v>
      </c>
    </row>
    <row r="5" spans="1:4" ht="18.75" customHeight="1">
      <c r="A5" s="5" t="s">
        <v>997</v>
      </c>
      <c r="B5" s="5"/>
      <c r="C5" s="47">
        <f>C6+C21</f>
        <v>15051.13</v>
      </c>
    </row>
    <row r="6" spans="1:4" ht="18.75" customHeight="1">
      <c r="A6" s="6">
        <v>101</v>
      </c>
      <c r="B6" s="5" t="s">
        <v>998</v>
      </c>
      <c r="C6" s="48">
        <f>SUM(C7:C20)</f>
        <v>12629.13</v>
      </c>
      <c r="D6" s="49"/>
    </row>
    <row r="7" spans="1:4" ht="18.75" customHeight="1">
      <c r="A7" s="7">
        <v>10101</v>
      </c>
      <c r="B7" s="8" t="s">
        <v>999</v>
      </c>
      <c r="C7" s="50">
        <v>6581</v>
      </c>
    </row>
    <row r="8" spans="1:4" ht="18.75" customHeight="1">
      <c r="A8" s="7">
        <v>10104</v>
      </c>
      <c r="B8" s="8" t="s">
        <v>1000</v>
      </c>
      <c r="C8" s="50">
        <v>910</v>
      </c>
    </row>
    <row r="9" spans="1:4" ht="18.75" customHeight="1">
      <c r="A9" s="7">
        <v>10106</v>
      </c>
      <c r="B9" s="8" t="s">
        <v>1001</v>
      </c>
      <c r="C9" s="50">
        <v>325</v>
      </c>
    </row>
    <row r="10" spans="1:4" ht="18.75" customHeight="1">
      <c r="A10" s="7">
        <v>10107</v>
      </c>
      <c r="B10" s="8" t="s">
        <v>1002</v>
      </c>
      <c r="C10" s="50"/>
    </row>
    <row r="11" spans="1:4" ht="18.75" customHeight="1">
      <c r="A11" s="7">
        <v>10109</v>
      </c>
      <c r="B11" s="8" t="s">
        <v>1003</v>
      </c>
      <c r="C11" s="50">
        <v>1170</v>
      </c>
    </row>
    <row r="12" spans="1:4" ht="18.75" customHeight="1">
      <c r="A12" s="7">
        <v>10110</v>
      </c>
      <c r="B12" s="8" t="s">
        <v>1004</v>
      </c>
      <c r="C12" s="50">
        <v>1170</v>
      </c>
    </row>
    <row r="13" spans="1:4" ht="18.75" customHeight="1">
      <c r="A13" s="7">
        <v>10111</v>
      </c>
      <c r="B13" s="8" t="s">
        <v>1005</v>
      </c>
      <c r="C13" s="50">
        <v>455</v>
      </c>
    </row>
    <row r="14" spans="1:4" ht="18.75" customHeight="1">
      <c r="A14" s="7">
        <v>10112</v>
      </c>
      <c r="B14" s="8" t="s">
        <v>1006</v>
      </c>
      <c r="C14" s="50">
        <v>780</v>
      </c>
    </row>
    <row r="15" spans="1:4" ht="18.75" customHeight="1">
      <c r="A15" s="7">
        <v>10113</v>
      </c>
      <c r="B15" s="8" t="s">
        <v>1007</v>
      </c>
      <c r="C15" s="50">
        <v>975</v>
      </c>
    </row>
    <row r="16" spans="1:4" ht="18.75" customHeight="1">
      <c r="A16" s="7">
        <v>10114</v>
      </c>
      <c r="B16" s="8" t="s">
        <v>1008</v>
      </c>
      <c r="C16" s="50">
        <v>0.13</v>
      </c>
    </row>
    <row r="17" spans="1:5" ht="18.75" customHeight="1">
      <c r="A17" s="7">
        <v>10118</v>
      </c>
      <c r="B17" s="8" t="s">
        <v>1009</v>
      </c>
      <c r="C17" s="50">
        <v>234</v>
      </c>
    </row>
    <row r="18" spans="1:5" ht="18.75" customHeight="1">
      <c r="A18" s="7">
        <v>10119</v>
      </c>
      <c r="B18" s="8" t="s">
        <v>1010</v>
      </c>
      <c r="C18" s="50"/>
    </row>
    <row r="19" spans="1:5" ht="18.75" customHeight="1">
      <c r="A19" s="7">
        <v>10121</v>
      </c>
      <c r="B19" s="8" t="s">
        <v>1011</v>
      </c>
      <c r="C19" s="50">
        <v>29</v>
      </c>
    </row>
    <row r="20" spans="1:5" ht="18.75" customHeight="1">
      <c r="A20" s="7">
        <v>10199</v>
      </c>
      <c r="B20" s="8" t="s">
        <v>1012</v>
      </c>
      <c r="C20" s="50"/>
    </row>
    <row r="21" spans="1:5" ht="18.75" customHeight="1">
      <c r="A21" s="6">
        <v>103</v>
      </c>
      <c r="B21" s="5" t="s">
        <v>1062</v>
      </c>
      <c r="C21" s="48">
        <f>SUM(C22:C30)-C23</f>
        <v>2422</v>
      </c>
    </row>
    <row r="22" spans="1:5" ht="18.75" customHeight="1">
      <c r="A22" s="7">
        <v>10302</v>
      </c>
      <c r="B22" s="8" t="s">
        <v>1014</v>
      </c>
      <c r="C22" s="50">
        <v>422</v>
      </c>
    </row>
    <row r="23" spans="1:5" s="51" customFormat="1" ht="18.75" customHeight="1">
      <c r="A23" s="7">
        <v>1030203</v>
      </c>
      <c r="B23" s="9" t="s">
        <v>1063</v>
      </c>
      <c r="C23" s="50">
        <v>422</v>
      </c>
    </row>
    <row r="24" spans="1:5" ht="18.75" customHeight="1">
      <c r="A24" s="7">
        <v>10304</v>
      </c>
      <c r="B24" s="8" t="s">
        <v>1015</v>
      </c>
      <c r="C24" s="52"/>
    </row>
    <row r="25" spans="1:5" ht="18.75" customHeight="1">
      <c r="A25" s="7">
        <v>10305</v>
      </c>
      <c r="B25" s="8" t="s">
        <v>1016</v>
      </c>
      <c r="C25" s="52">
        <v>250</v>
      </c>
    </row>
    <row r="26" spans="1:5" ht="18.75" customHeight="1">
      <c r="A26" s="7">
        <v>10306</v>
      </c>
      <c r="B26" s="8" t="s">
        <v>1017</v>
      </c>
      <c r="C26" s="50"/>
    </row>
    <row r="27" spans="1:5" ht="18.75" customHeight="1">
      <c r="A27" s="7">
        <v>10307</v>
      </c>
      <c r="B27" s="8" t="s">
        <v>1018</v>
      </c>
      <c r="C27" s="52"/>
    </row>
    <row r="28" spans="1:5" ht="18.75" customHeight="1">
      <c r="A28" s="7">
        <v>10308</v>
      </c>
      <c r="B28" s="8" t="s">
        <v>1019</v>
      </c>
      <c r="C28" s="52">
        <v>1750</v>
      </c>
    </row>
    <row r="29" spans="1:5" ht="18.75" customHeight="1">
      <c r="A29" s="7">
        <v>10309</v>
      </c>
      <c r="B29" s="8" t="s">
        <v>1020</v>
      </c>
      <c r="C29" s="52"/>
    </row>
    <row r="30" spans="1:5" ht="18.75" customHeight="1">
      <c r="A30" s="7">
        <v>10399</v>
      </c>
      <c r="B30" s="8" t="s">
        <v>1021</v>
      </c>
      <c r="C30" s="52"/>
    </row>
    <row r="31" spans="1:5" ht="18.75" customHeight="1">
      <c r="A31" s="7"/>
      <c r="B31" s="8"/>
      <c r="C31" s="52"/>
    </row>
    <row r="32" spans="1:5" ht="18.75" customHeight="1">
      <c r="A32" s="6" t="s">
        <v>1022</v>
      </c>
      <c r="B32" s="5"/>
      <c r="C32" s="47">
        <f>C33+C39+C60+C61</f>
        <v>2725</v>
      </c>
      <c r="E32" s="53"/>
    </row>
    <row r="33" spans="1:4" ht="18.75" customHeight="1">
      <c r="A33" s="6">
        <v>11001</v>
      </c>
      <c r="B33" s="5" t="s">
        <v>1023</v>
      </c>
      <c r="C33" s="47">
        <f>SUM(C34:C38)</f>
        <v>275</v>
      </c>
    </row>
    <row r="34" spans="1:4" ht="18.75" customHeight="1">
      <c r="A34" s="7">
        <v>1100102</v>
      </c>
      <c r="B34" s="9" t="s">
        <v>1024</v>
      </c>
      <c r="C34" s="52"/>
    </row>
    <row r="35" spans="1:4" ht="18.75" customHeight="1">
      <c r="A35" s="7">
        <v>1100103</v>
      </c>
      <c r="B35" s="9" t="s">
        <v>1025</v>
      </c>
      <c r="C35" s="52"/>
    </row>
    <row r="36" spans="1:4" ht="18.75" customHeight="1">
      <c r="A36" s="7">
        <v>1100104</v>
      </c>
      <c r="B36" s="9" t="s">
        <v>1026</v>
      </c>
      <c r="C36" s="52"/>
    </row>
    <row r="37" spans="1:4" ht="18.75" customHeight="1">
      <c r="A37" s="7">
        <v>1100106</v>
      </c>
      <c r="B37" s="9" t="s">
        <v>1027</v>
      </c>
      <c r="C37" s="52"/>
    </row>
    <row r="38" spans="1:4" ht="18.75" customHeight="1">
      <c r="A38" s="10">
        <v>1100199</v>
      </c>
      <c r="B38" s="10" t="s">
        <v>1064</v>
      </c>
      <c r="C38" s="50">
        <v>275</v>
      </c>
      <c r="D38" s="46" t="s">
        <v>1065</v>
      </c>
    </row>
    <row r="39" spans="1:4" ht="18.75" customHeight="1">
      <c r="A39" s="6">
        <v>11002</v>
      </c>
      <c r="B39" s="5" t="s">
        <v>1028</v>
      </c>
      <c r="C39" s="47">
        <f>SUM(C40:C59)</f>
        <v>123</v>
      </c>
      <c r="D39" s="46" t="s">
        <v>1066</v>
      </c>
    </row>
    <row r="40" spans="1:4" ht="18.75" customHeight="1">
      <c r="A40" s="7">
        <v>1100202</v>
      </c>
      <c r="B40" s="9" t="s">
        <v>1029</v>
      </c>
      <c r="C40" s="52"/>
    </row>
    <row r="41" spans="1:4" ht="18.75" customHeight="1">
      <c r="A41" s="7">
        <v>1100207</v>
      </c>
      <c r="B41" s="9" t="s">
        <v>1067</v>
      </c>
      <c r="C41" s="52"/>
    </row>
    <row r="42" spans="1:4" ht="18.75" customHeight="1">
      <c r="A42" s="11">
        <v>1100208</v>
      </c>
      <c r="B42" s="12" t="s">
        <v>1030</v>
      </c>
      <c r="C42" s="52"/>
    </row>
    <row r="43" spans="1:4" ht="18.75" customHeight="1">
      <c r="A43" s="10">
        <v>1100214</v>
      </c>
      <c r="B43" s="13" t="s">
        <v>1031</v>
      </c>
      <c r="C43" s="52"/>
    </row>
    <row r="44" spans="1:4" ht="18.75" customHeight="1">
      <c r="A44" s="10">
        <v>1100221</v>
      </c>
      <c r="B44" s="13" t="s">
        <v>1068</v>
      </c>
      <c r="C44" s="52"/>
    </row>
    <row r="45" spans="1:4" ht="18.75" customHeight="1">
      <c r="A45" s="10">
        <v>1100222</v>
      </c>
      <c r="B45" s="13" t="s">
        <v>1069</v>
      </c>
      <c r="C45" s="52"/>
    </row>
    <row r="46" spans="1:4" ht="18.75" customHeight="1">
      <c r="A46" s="10">
        <v>1100223</v>
      </c>
      <c r="B46" s="13" t="s">
        <v>1070</v>
      </c>
      <c r="C46" s="52"/>
    </row>
    <row r="47" spans="1:4" ht="18.75" customHeight="1">
      <c r="A47" s="10">
        <v>1100224</v>
      </c>
      <c r="B47" s="13" t="s">
        <v>1071</v>
      </c>
      <c r="C47" s="52"/>
    </row>
    <row r="48" spans="1:4" ht="18.75" customHeight="1">
      <c r="A48" s="10">
        <v>1100227</v>
      </c>
      <c r="B48" s="13" t="s">
        <v>1032</v>
      </c>
      <c r="C48" s="50">
        <v>121</v>
      </c>
      <c r="D48" s="51" t="s">
        <v>1072</v>
      </c>
    </row>
    <row r="49" spans="1:4" ht="18.75" customHeight="1">
      <c r="A49" s="10">
        <v>1100231</v>
      </c>
      <c r="B49" s="13" t="s">
        <v>1073</v>
      </c>
      <c r="C49" s="52"/>
    </row>
    <row r="50" spans="1:4" ht="18.75" customHeight="1">
      <c r="A50" s="10">
        <v>1100244</v>
      </c>
      <c r="B50" s="13" t="s">
        <v>1033</v>
      </c>
      <c r="C50" s="52"/>
    </row>
    <row r="51" spans="1:4" ht="18.75" customHeight="1">
      <c r="A51" s="10">
        <v>1100245</v>
      </c>
      <c r="B51" s="13" t="s">
        <v>1034</v>
      </c>
      <c r="C51" s="52"/>
    </row>
    <row r="52" spans="1:4" ht="18.75" customHeight="1">
      <c r="A52" s="10">
        <v>1100247</v>
      </c>
      <c r="B52" s="13" t="s">
        <v>1035</v>
      </c>
      <c r="C52" s="52"/>
    </row>
    <row r="53" spans="1:4" ht="18.75" customHeight="1">
      <c r="A53" s="10">
        <v>1100248</v>
      </c>
      <c r="B53" s="13" t="s">
        <v>1036</v>
      </c>
      <c r="C53" s="52"/>
    </row>
    <row r="54" spans="1:4" ht="18.75" customHeight="1">
      <c r="A54" s="10">
        <v>1100249</v>
      </c>
      <c r="B54" s="13" t="s">
        <v>1037</v>
      </c>
      <c r="C54" s="52"/>
    </row>
    <row r="55" spans="1:4" ht="18.75" customHeight="1">
      <c r="A55" s="10">
        <v>1100250</v>
      </c>
      <c r="B55" s="13" t="s">
        <v>1038</v>
      </c>
      <c r="C55" s="52"/>
    </row>
    <row r="56" spans="1:4" ht="18.75" customHeight="1">
      <c r="A56" s="10">
        <v>1100252</v>
      </c>
      <c r="B56" s="13" t="s">
        <v>1039</v>
      </c>
      <c r="C56" s="52"/>
    </row>
    <row r="57" spans="1:4" ht="18.75" customHeight="1">
      <c r="A57" s="10">
        <v>1100253</v>
      </c>
      <c r="B57" s="13" t="s">
        <v>1040</v>
      </c>
      <c r="C57" s="52"/>
    </row>
    <row r="58" spans="1:4" ht="18.75" customHeight="1">
      <c r="A58" s="10">
        <v>1100258</v>
      </c>
      <c r="B58" s="13" t="s">
        <v>1041</v>
      </c>
      <c r="C58" s="30"/>
    </row>
    <row r="59" spans="1:4" ht="18.75" customHeight="1">
      <c r="A59" s="10">
        <v>1100299</v>
      </c>
      <c r="B59" s="13" t="s">
        <v>1042</v>
      </c>
      <c r="C59" s="30">
        <v>2</v>
      </c>
      <c r="D59" s="46" t="s">
        <v>1074</v>
      </c>
    </row>
    <row r="60" spans="1:4" ht="18.75" customHeight="1">
      <c r="A60" s="14">
        <v>11003</v>
      </c>
      <c r="B60" s="14" t="s">
        <v>1043</v>
      </c>
      <c r="C60" s="47"/>
      <c r="D60" s="46" t="s">
        <v>1075</v>
      </c>
    </row>
    <row r="61" spans="1:4" ht="18.75" customHeight="1">
      <c r="A61" s="54">
        <v>11004</v>
      </c>
      <c r="B61" s="54" t="s">
        <v>1059</v>
      </c>
      <c r="C61" s="47">
        <f>SUM(C62:C67)</f>
        <v>2327</v>
      </c>
    </row>
    <row r="62" spans="1:4" ht="18.75" customHeight="1">
      <c r="A62" s="55">
        <v>1100401</v>
      </c>
      <c r="B62" s="55" t="s">
        <v>1076</v>
      </c>
      <c r="C62" s="47"/>
    </row>
    <row r="63" spans="1:4" ht="18.75" customHeight="1">
      <c r="A63" s="55">
        <v>1100402</v>
      </c>
      <c r="B63" s="55" t="s">
        <v>1077</v>
      </c>
      <c r="C63" s="47"/>
    </row>
    <row r="64" spans="1:4" ht="18.75" customHeight="1">
      <c r="A64" s="55">
        <v>1100403</v>
      </c>
      <c r="B64" s="55" t="s">
        <v>1078</v>
      </c>
      <c r="C64" s="52">
        <v>264</v>
      </c>
    </row>
    <row r="65" spans="1:3" ht="18.75" customHeight="1">
      <c r="A65" s="55">
        <v>1100404</v>
      </c>
      <c r="B65" s="55" t="s">
        <v>1068</v>
      </c>
      <c r="C65" s="47"/>
    </row>
    <row r="66" spans="1:3" ht="18.75" customHeight="1">
      <c r="A66" s="55">
        <v>1100405</v>
      </c>
      <c r="B66" s="55" t="s">
        <v>1042</v>
      </c>
      <c r="C66" s="47"/>
    </row>
    <row r="67" spans="1:3" ht="18.75" customHeight="1">
      <c r="A67" s="55">
        <v>1100499</v>
      </c>
      <c r="B67" s="55" t="s">
        <v>1079</v>
      </c>
      <c r="C67" s="30">
        <v>2063</v>
      </c>
    </row>
    <row r="68" spans="1:3" ht="18.75" customHeight="1">
      <c r="A68" s="14" t="s">
        <v>1044</v>
      </c>
      <c r="B68" s="14"/>
      <c r="C68" s="56">
        <f>C69</f>
        <v>0</v>
      </c>
    </row>
    <row r="69" spans="1:3" ht="18.75" customHeight="1">
      <c r="A69" s="14">
        <v>1101101</v>
      </c>
      <c r="B69" s="15" t="s">
        <v>1045</v>
      </c>
      <c r="C69" s="47"/>
    </row>
    <row r="70" spans="1:3" ht="18.75" customHeight="1">
      <c r="A70" s="10">
        <v>110110101</v>
      </c>
      <c r="B70" s="16" t="s">
        <v>1046</v>
      </c>
      <c r="C70" s="52"/>
    </row>
    <row r="71" spans="1:3" ht="18.75" customHeight="1">
      <c r="A71" s="14" t="s">
        <v>1047</v>
      </c>
      <c r="B71" s="17"/>
      <c r="C71" s="56">
        <f>C72</f>
        <v>0</v>
      </c>
    </row>
    <row r="72" spans="1:3" ht="18.75" customHeight="1">
      <c r="A72" s="14">
        <v>11008</v>
      </c>
      <c r="B72" s="18" t="s">
        <v>1048</v>
      </c>
      <c r="C72" s="52"/>
    </row>
    <row r="73" spans="1:3" ht="18.75" customHeight="1">
      <c r="A73" s="6" t="s">
        <v>1049</v>
      </c>
      <c r="B73" s="5"/>
      <c r="C73" s="56">
        <f>C74</f>
        <v>0</v>
      </c>
    </row>
    <row r="74" spans="1:3" ht="18.75" customHeight="1">
      <c r="A74" s="6">
        <v>1100901</v>
      </c>
      <c r="B74" s="5" t="s">
        <v>1050</v>
      </c>
      <c r="C74" s="56">
        <f>C75+C76</f>
        <v>0</v>
      </c>
    </row>
    <row r="75" spans="1:3" ht="18.75" customHeight="1">
      <c r="A75" s="7">
        <v>110090102</v>
      </c>
      <c r="B75" s="8" t="s">
        <v>1051</v>
      </c>
      <c r="C75" s="52"/>
    </row>
    <row r="76" spans="1:3" ht="18.75" customHeight="1">
      <c r="A76" s="7">
        <v>110090199</v>
      </c>
      <c r="B76" s="8" t="s">
        <v>1052</v>
      </c>
      <c r="C76" s="52"/>
    </row>
    <row r="77" spans="1:3" ht="18.75" customHeight="1">
      <c r="A77" s="91" t="s">
        <v>1053</v>
      </c>
      <c r="B77" s="92"/>
      <c r="C77" s="56">
        <f>C78</f>
        <v>0</v>
      </c>
    </row>
    <row r="78" spans="1:3" ht="18.75" customHeight="1">
      <c r="A78" s="7">
        <v>11015</v>
      </c>
      <c r="B78" s="8" t="s">
        <v>1054</v>
      </c>
      <c r="C78" s="52"/>
    </row>
    <row r="79" spans="1:3" ht="18.75" customHeight="1">
      <c r="A79" s="93" t="s">
        <v>1055</v>
      </c>
      <c r="B79" s="93"/>
      <c r="C79" s="47">
        <f>C5+C32+C68+C71+C73+C77</f>
        <v>17776.129999999997</v>
      </c>
    </row>
  </sheetData>
  <autoFilter ref="A5:D79"/>
  <mergeCells count="3">
    <mergeCell ref="A2:C2"/>
    <mergeCell ref="A77:B77"/>
    <mergeCell ref="A79:B79"/>
  </mergeCells>
  <phoneticPr fontId="1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47"/>
  <sheetViews>
    <sheetView showZeros="0" zoomScaleNormal="100" workbookViewId="0">
      <pane ySplit="5" topLeftCell="A6" activePane="bottomLeft" state="frozen"/>
      <selection pane="bottomLeft" activeCell="D9" sqref="D9"/>
    </sheetView>
  </sheetViews>
  <sheetFormatPr defaultColWidth="9" defaultRowHeight="13.5"/>
  <cols>
    <col min="1" max="1" width="12.5" style="46" customWidth="1"/>
    <col min="2" max="2" width="38.875" style="46" customWidth="1"/>
    <col min="3" max="3" width="25.25" style="46" customWidth="1"/>
    <col min="4" max="4" width="9.125" style="46" customWidth="1"/>
    <col min="5" max="5" width="9" style="46"/>
    <col min="6" max="6" width="9" style="49"/>
    <col min="7" max="16384" width="9" style="46"/>
  </cols>
  <sheetData>
    <row r="1" spans="1:3">
      <c r="A1" s="57"/>
    </row>
    <row r="2" spans="1:3" ht="54.75" customHeight="1">
      <c r="A2" s="96" t="s">
        <v>2514</v>
      </c>
      <c r="B2" s="96"/>
      <c r="C2" s="96"/>
    </row>
    <row r="3" spans="1:3" ht="18.75" customHeight="1">
      <c r="A3" s="97" t="s">
        <v>1080</v>
      </c>
      <c r="B3" s="97"/>
      <c r="C3" s="97"/>
    </row>
    <row r="4" spans="1:3" ht="18.75" customHeight="1">
      <c r="C4" s="21" t="s">
        <v>30</v>
      </c>
    </row>
    <row r="5" spans="1:3" ht="30" customHeight="1">
      <c r="A5" s="58" t="s">
        <v>0</v>
      </c>
      <c r="B5" s="58" t="s">
        <v>1</v>
      </c>
      <c r="C5" s="4" t="s">
        <v>1058</v>
      </c>
    </row>
    <row r="6" spans="1:3" ht="20.25" customHeight="1">
      <c r="A6" s="98" t="s">
        <v>2</v>
      </c>
      <c r="B6" s="98"/>
      <c r="C6" s="59">
        <f>C7+C236+C276+C295+C385+C437+C493+C550+C678+C750+C829+C852+C963+C1027+C1090+C1110+C1139+C1149+C1194+C1214+C1257+C1313+C1314+C1319+C1327</f>
        <v>14817</v>
      </c>
    </row>
    <row r="7" spans="1:3" ht="20.25" customHeight="1">
      <c r="A7" s="81" t="s">
        <v>1185</v>
      </c>
      <c r="B7" s="60" t="s">
        <v>3</v>
      </c>
      <c r="C7" s="61">
        <f>C8+C20+C29+C40+C51+C62+C73+C81+C90+C103+C112+C123+C135+C142+C150+C156+C163+C170+C177+C184+C191+C199+C205+C211+C218+C233</f>
        <v>1752</v>
      </c>
    </row>
    <row r="8" spans="1:3" ht="20.25" customHeight="1">
      <c r="A8" s="81" t="s">
        <v>1186</v>
      </c>
      <c r="B8" s="60" t="s">
        <v>31</v>
      </c>
      <c r="C8" s="61">
        <f>SUM(C9:C19)</f>
        <v>25</v>
      </c>
    </row>
    <row r="9" spans="1:3" ht="20.25" customHeight="1">
      <c r="A9" s="82" t="s">
        <v>1187</v>
      </c>
      <c r="B9" s="63" t="s">
        <v>32</v>
      </c>
      <c r="C9" s="64">
        <f>IFERROR(VLOOKUP(A9,Sheet2!A:D,4,0),0)</f>
        <v>0</v>
      </c>
    </row>
    <row r="10" spans="1:3" ht="20.25" customHeight="1">
      <c r="A10" s="82" t="s">
        <v>1188</v>
      </c>
      <c r="B10" s="63" t="s">
        <v>33</v>
      </c>
      <c r="C10" s="64">
        <f>IFERROR(VLOOKUP(A10,Sheet2!A:D,4,0),0)</f>
        <v>0</v>
      </c>
    </row>
    <row r="11" spans="1:3" ht="20.25" customHeight="1">
      <c r="A11" s="82" t="s">
        <v>1189</v>
      </c>
      <c r="B11" s="63" t="s">
        <v>34</v>
      </c>
      <c r="C11" s="64">
        <f>IFERROR(VLOOKUP(A11,Sheet2!A:D,4,0),0)</f>
        <v>0</v>
      </c>
    </row>
    <row r="12" spans="1:3" ht="20.25" customHeight="1">
      <c r="A12" s="82" t="s">
        <v>1190</v>
      </c>
      <c r="B12" s="63" t="s">
        <v>35</v>
      </c>
      <c r="C12" s="64">
        <f>IFERROR(VLOOKUP(A12,Sheet2!A:D,4,0),0)</f>
        <v>1</v>
      </c>
    </row>
    <row r="13" spans="1:3" ht="20.25" customHeight="1">
      <c r="A13" s="82" t="s">
        <v>1191</v>
      </c>
      <c r="B13" s="63" t="s">
        <v>36</v>
      </c>
      <c r="C13" s="64">
        <f>IFERROR(VLOOKUP(A13,Sheet2!A:D,4,0),0)</f>
        <v>0</v>
      </c>
    </row>
    <row r="14" spans="1:3" ht="20.25" customHeight="1">
      <c r="A14" s="82" t="s">
        <v>1192</v>
      </c>
      <c r="B14" s="63" t="s">
        <v>37</v>
      </c>
      <c r="C14" s="64">
        <f>IFERROR(VLOOKUP(A14,Sheet2!A:D,4,0),0)</f>
        <v>0</v>
      </c>
    </row>
    <row r="15" spans="1:3" ht="20.25" customHeight="1">
      <c r="A15" s="82" t="s">
        <v>1193</v>
      </c>
      <c r="B15" s="63" t="s">
        <v>38</v>
      </c>
      <c r="C15" s="64">
        <f>IFERROR(VLOOKUP(A15,Sheet2!A:D,4,0),0)</f>
        <v>14</v>
      </c>
    </row>
    <row r="16" spans="1:3" ht="20.25" customHeight="1">
      <c r="A16" s="82" t="s">
        <v>1194</v>
      </c>
      <c r="B16" s="63" t="s">
        <v>39</v>
      </c>
      <c r="C16" s="64">
        <f>IFERROR(VLOOKUP(A16,Sheet2!A:D,4,0),0)</f>
        <v>0</v>
      </c>
    </row>
    <row r="17" spans="1:3" ht="20.25" customHeight="1">
      <c r="A17" s="82" t="s">
        <v>1195</v>
      </c>
      <c r="B17" s="63" t="s">
        <v>40</v>
      </c>
      <c r="C17" s="64">
        <f>IFERROR(VLOOKUP(A17,Sheet2!A:D,4,0),0)</f>
        <v>0</v>
      </c>
    </row>
    <row r="18" spans="1:3" ht="20.25" customHeight="1">
      <c r="A18" s="82" t="s">
        <v>1196</v>
      </c>
      <c r="B18" s="63" t="s">
        <v>41</v>
      </c>
      <c r="C18" s="64">
        <f>IFERROR(VLOOKUP(A18,Sheet2!A:D,4,0),0)</f>
        <v>0</v>
      </c>
    </row>
    <row r="19" spans="1:3" ht="20.25" customHeight="1">
      <c r="A19" s="82" t="s">
        <v>1197</v>
      </c>
      <c r="B19" s="63" t="s">
        <v>42</v>
      </c>
      <c r="C19" s="64">
        <f>IFERROR(VLOOKUP(A19,Sheet2!A:D,4,0),0)</f>
        <v>10</v>
      </c>
    </row>
    <row r="20" spans="1:3" ht="20.25" customHeight="1">
      <c r="A20" s="81" t="s">
        <v>1198</v>
      </c>
      <c r="B20" s="60" t="s">
        <v>43</v>
      </c>
      <c r="C20" s="61">
        <f>SUM(C21:C28)</f>
        <v>0</v>
      </c>
    </row>
    <row r="21" spans="1:3" ht="20.25" customHeight="1">
      <c r="A21" s="82" t="s">
        <v>1199</v>
      </c>
      <c r="B21" s="63" t="s">
        <v>32</v>
      </c>
      <c r="C21" s="64">
        <f>IFERROR(VLOOKUP(A21,Sheet2!A:D,4,0),0)</f>
        <v>0</v>
      </c>
    </row>
    <row r="22" spans="1:3" ht="20.25" customHeight="1">
      <c r="A22" s="82" t="s">
        <v>1200</v>
      </c>
      <c r="B22" s="63" t="s">
        <v>33</v>
      </c>
      <c r="C22" s="64">
        <f>IFERROR(VLOOKUP(A22,Sheet2!A:D,4,0),0)</f>
        <v>0</v>
      </c>
    </row>
    <row r="23" spans="1:3" ht="20.25" customHeight="1">
      <c r="A23" s="82" t="s">
        <v>1201</v>
      </c>
      <c r="B23" s="63" t="s">
        <v>34</v>
      </c>
      <c r="C23" s="64">
        <f>IFERROR(VLOOKUP(A23,Sheet2!A:D,4,0),0)</f>
        <v>0</v>
      </c>
    </row>
    <row r="24" spans="1:3" ht="20.25" customHeight="1">
      <c r="A24" s="82" t="s">
        <v>1202</v>
      </c>
      <c r="B24" s="63" t="s">
        <v>44</v>
      </c>
      <c r="C24" s="64">
        <f>IFERROR(VLOOKUP(A24,Sheet2!A:D,4,0),0)</f>
        <v>0</v>
      </c>
    </row>
    <row r="25" spans="1:3" ht="20.25" customHeight="1">
      <c r="A25" s="82" t="s">
        <v>1203</v>
      </c>
      <c r="B25" s="63" t="s">
        <v>45</v>
      </c>
      <c r="C25" s="64">
        <f>IFERROR(VLOOKUP(A25,Sheet2!A:D,4,0),0)</f>
        <v>0</v>
      </c>
    </row>
    <row r="26" spans="1:3" ht="20.25" customHeight="1">
      <c r="A26" s="82" t="s">
        <v>1204</v>
      </c>
      <c r="B26" s="63" t="s">
        <v>46</v>
      </c>
      <c r="C26" s="64">
        <f>IFERROR(VLOOKUP(A26,Sheet2!A:D,4,0),0)</f>
        <v>0</v>
      </c>
    </row>
    <row r="27" spans="1:3" ht="20.25" customHeight="1">
      <c r="A27" s="82" t="s">
        <v>1205</v>
      </c>
      <c r="B27" s="63" t="s">
        <v>41</v>
      </c>
      <c r="C27" s="64">
        <f>IFERROR(VLOOKUP(A27,Sheet2!A:D,4,0),0)</f>
        <v>0</v>
      </c>
    </row>
    <row r="28" spans="1:3" ht="20.25" customHeight="1">
      <c r="A28" s="82" t="s">
        <v>1206</v>
      </c>
      <c r="B28" s="63" t="s">
        <v>47</v>
      </c>
      <c r="C28" s="64">
        <f>IFERROR(VLOOKUP(A28,Sheet2!A:D,4,0),0)</f>
        <v>0</v>
      </c>
    </row>
    <row r="29" spans="1:3" ht="20.25" customHeight="1">
      <c r="A29" s="81" t="s">
        <v>1207</v>
      </c>
      <c r="B29" s="60" t="s">
        <v>48</v>
      </c>
      <c r="C29" s="61">
        <f>SUM(C30:C39)</f>
        <v>1656</v>
      </c>
    </row>
    <row r="30" spans="1:3" ht="20.25" customHeight="1">
      <c r="A30" s="82" t="s">
        <v>1208</v>
      </c>
      <c r="B30" s="63" t="s">
        <v>32</v>
      </c>
      <c r="C30" s="64">
        <f>IFERROR(VLOOKUP(A30,Sheet2!A:D,4,0),0)</f>
        <v>1245</v>
      </c>
    </row>
    <row r="31" spans="1:3" ht="20.25" customHeight="1">
      <c r="A31" s="82" t="s">
        <v>1209</v>
      </c>
      <c r="B31" s="63" t="s">
        <v>33</v>
      </c>
      <c r="C31" s="64">
        <f>IFERROR(VLOOKUP(A31,Sheet2!A:D,4,0),0)</f>
        <v>34</v>
      </c>
    </row>
    <row r="32" spans="1:3" ht="20.25" customHeight="1">
      <c r="A32" s="82" t="s">
        <v>1210</v>
      </c>
      <c r="B32" s="63" t="s">
        <v>34</v>
      </c>
      <c r="C32" s="64">
        <f>IFERROR(VLOOKUP(A32,Sheet2!A:D,4,0),0)</f>
        <v>0</v>
      </c>
    </row>
    <row r="33" spans="1:3" ht="20.25" customHeight="1">
      <c r="A33" s="82" t="s">
        <v>1211</v>
      </c>
      <c r="B33" s="63" t="s">
        <v>49</v>
      </c>
      <c r="C33" s="64">
        <f>IFERROR(VLOOKUP(A33,Sheet2!A:D,4,0),0)</f>
        <v>0</v>
      </c>
    </row>
    <row r="34" spans="1:3" ht="20.25" customHeight="1">
      <c r="A34" s="82" t="s">
        <v>1212</v>
      </c>
      <c r="B34" s="63" t="s">
        <v>50</v>
      </c>
      <c r="C34" s="64">
        <f>IFERROR(VLOOKUP(A34,Sheet2!A:D,4,0),0)</f>
        <v>0</v>
      </c>
    </row>
    <row r="35" spans="1:3" ht="20.25" customHeight="1">
      <c r="A35" s="82" t="s">
        <v>1213</v>
      </c>
      <c r="B35" s="63" t="s">
        <v>51</v>
      </c>
      <c r="C35" s="64">
        <f>IFERROR(VLOOKUP(A35,Sheet2!A:D,4,0),0)</f>
        <v>0</v>
      </c>
    </row>
    <row r="36" spans="1:3" ht="20.25" customHeight="1">
      <c r="A36" s="82" t="s">
        <v>1214</v>
      </c>
      <c r="B36" s="63" t="s">
        <v>52</v>
      </c>
      <c r="C36" s="64">
        <f>IFERROR(VLOOKUP(A36,Sheet2!A:D,4,0),0)</f>
        <v>0</v>
      </c>
    </row>
    <row r="37" spans="1:3" ht="20.25" customHeight="1">
      <c r="A37" s="82" t="s">
        <v>1215</v>
      </c>
      <c r="B37" s="63" t="s">
        <v>53</v>
      </c>
      <c r="C37" s="64">
        <f>IFERROR(VLOOKUP(A37,Sheet2!A:D,4,0),0)</f>
        <v>0</v>
      </c>
    </row>
    <row r="38" spans="1:3" ht="20.25" customHeight="1">
      <c r="A38" s="82" t="s">
        <v>1216</v>
      </c>
      <c r="B38" s="63" t="s">
        <v>41</v>
      </c>
      <c r="C38" s="64">
        <f>IFERROR(VLOOKUP(A38,Sheet2!A:D,4,0),0)</f>
        <v>257</v>
      </c>
    </row>
    <row r="39" spans="1:3" ht="20.25" customHeight="1">
      <c r="A39" s="82" t="s">
        <v>1217</v>
      </c>
      <c r="B39" s="63" t="s">
        <v>54</v>
      </c>
      <c r="C39" s="64">
        <f>IFERROR(VLOOKUP(A39,Sheet2!A:D,4,0),0)</f>
        <v>120</v>
      </c>
    </row>
    <row r="40" spans="1:3" ht="20.25" customHeight="1">
      <c r="A40" s="81" t="s">
        <v>1218</v>
      </c>
      <c r="B40" s="60" t="s">
        <v>55</v>
      </c>
      <c r="C40" s="61">
        <f>SUM(C41:C50)</f>
        <v>0</v>
      </c>
    </row>
    <row r="41" spans="1:3" ht="20.25" customHeight="1">
      <c r="A41" s="82" t="s">
        <v>1219</v>
      </c>
      <c r="B41" s="63" t="s">
        <v>32</v>
      </c>
      <c r="C41" s="64">
        <f>IFERROR(VLOOKUP(A41,Sheet2!A:D,4,0),0)</f>
        <v>0</v>
      </c>
    </row>
    <row r="42" spans="1:3" ht="20.25" customHeight="1">
      <c r="A42" s="82" t="s">
        <v>1220</v>
      </c>
      <c r="B42" s="63" t="s">
        <v>33</v>
      </c>
      <c r="C42" s="64">
        <f>IFERROR(VLOOKUP(A42,Sheet2!A:D,4,0),0)</f>
        <v>0</v>
      </c>
    </row>
    <row r="43" spans="1:3" ht="20.25" customHeight="1">
      <c r="A43" s="82" t="s">
        <v>1221</v>
      </c>
      <c r="B43" s="63" t="s">
        <v>34</v>
      </c>
      <c r="C43" s="64">
        <f>IFERROR(VLOOKUP(A43,Sheet2!A:D,4,0),0)</f>
        <v>0</v>
      </c>
    </row>
    <row r="44" spans="1:3" ht="20.25" customHeight="1">
      <c r="A44" s="82" t="s">
        <v>1222</v>
      </c>
      <c r="B44" s="63" t="s">
        <v>56</v>
      </c>
      <c r="C44" s="64">
        <f>IFERROR(VLOOKUP(A44,Sheet2!A:D,4,0),0)</f>
        <v>0</v>
      </c>
    </row>
    <row r="45" spans="1:3" ht="20.25" customHeight="1">
      <c r="A45" s="82" t="s">
        <v>1223</v>
      </c>
      <c r="B45" s="63" t="s">
        <v>57</v>
      </c>
      <c r="C45" s="64">
        <f>IFERROR(VLOOKUP(A45,Sheet2!A:D,4,0),0)</f>
        <v>0</v>
      </c>
    </row>
    <row r="46" spans="1:3" ht="20.25" customHeight="1">
      <c r="A46" s="82" t="s">
        <v>1224</v>
      </c>
      <c r="B46" s="63" t="s">
        <v>58</v>
      </c>
      <c r="C46" s="64">
        <f>IFERROR(VLOOKUP(A46,Sheet2!A:D,4,0),0)</f>
        <v>0</v>
      </c>
    </row>
    <row r="47" spans="1:3" ht="20.25" customHeight="1">
      <c r="A47" s="82" t="s">
        <v>1225</v>
      </c>
      <c r="B47" s="63" t="s">
        <v>59</v>
      </c>
      <c r="C47" s="64">
        <f>IFERROR(VLOOKUP(A47,Sheet2!A:D,4,0),0)</f>
        <v>0</v>
      </c>
    </row>
    <row r="48" spans="1:3" ht="20.25" customHeight="1">
      <c r="A48" s="82" t="s">
        <v>1226</v>
      </c>
      <c r="B48" s="63" t="s">
        <v>60</v>
      </c>
      <c r="C48" s="64">
        <f>IFERROR(VLOOKUP(A48,Sheet2!A:D,4,0),0)</f>
        <v>0</v>
      </c>
    </row>
    <row r="49" spans="1:3" ht="20.25" customHeight="1">
      <c r="A49" s="82" t="s">
        <v>1227</v>
      </c>
      <c r="B49" s="63" t="s">
        <v>41</v>
      </c>
      <c r="C49" s="64">
        <f>IFERROR(VLOOKUP(A49,Sheet2!A:D,4,0),0)</f>
        <v>0</v>
      </c>
    </row>
    <row r="50" spans="1:3" ht="20.25" customHeight="1">
      <c r="A50" s="82" t="s">
        <v>1228</v>
      </c>
      <c r="B50" s="63" t="s">
        <v>61</v>
      </c>
      <c r="C50" s="64">
        <f>IFERROR(VLOOKUP(A50,Sheet2!A:D,4,0),0)</f>
        <v>0</v>
      </c>
    </row>
    <row r="51" spans="1:3" ht="20.25" customHeight="1">
      <c r="A51" s="81" t="s">
        <v>1229</v>
      </c>
      <c r="B51" s="60" t="s">
        <v>62</v>
      </c>
      <c r="C51" s="61">
        <f>SUM(C52:C61)</f>
        <v>0</v>
      </c>
    </row>
    <row r="52" spans="1:3" ht="20.25" customHeight="1">
      <c r="A52" s="82" t="s">
        <v>1230</v>
      </c>
      <c r="B52" s="63" t="s">
        <v>32</v>
      </c>
      <c r="C52" s="64">
        <f>IFERROR(VLOOKUP(A52,Sheet2!A:D,4,0),0)</f>
        <v>0</v>
      </c>
    </row>
    <row r="53" spans="1:3" ht="20.25" customHeight="1">
      <c r="A53" s="82" t="s">
        <v>1231</v>
      </c>
      <c r="B53" s="63" t="s">
        <v>33</v>
      </c>
      <c r="C53" s="64">
        <f>IFERROR(VLOOKUP(A53,Sheet2!A:D,4,0),0)</f>
        <v>0</v>
      </c>
    </row>
    <row r="54" spans="1:3" ht="20.25" customHeight="1">
      <c r="A54" s="82" t="s">
        <v>1232</v>
      </c>
      <c r="B54" s="63" t="s">
        <v>34</v>
      </c>
      <c r="C54" s="64">
        <f>IFERROR(VLOOKUP(A54,Sheet2!A:D,4,0),0)</f>
        <v>0</v>
      </c>
    </row>
    <row r="55" spans="1:3" ht="20.25" customHeight="1">
      <c r="A55" s="82" t="s">
        <v>1233</v>
      </c>
      <c r="B55" s="63" t="s">
        <v>63</v>
      </c>
      <c r="C55" s="64">
        <f>IFERROR(VLOOKUP(A55,Sheet2!A:D,4,0),0)</f>
        <v>0</v>
      </c>
    </row>
    <row r="56" spans="1:3" ht="20.25" customHeight="1">
      <c r="A56" s="82" t="s">
        <v>1234</v>
      </c>
      <c r="B56" s="63" t="s">
        <v>64</v>
      </c>
      <c r="C56" s="64">
        <f>IFERROR(VLOOKUP(A56,Sheet2!A:D,4,0),0)</f>
        <v>0</v>
      </c>
    </row>
    <row r="57" spans="1:3" ht="20.25" customHeight="1">
      <c r="A57" s="82" t="s">
        <v>1235</v>
      </c>
      <c r="B57" s="63" t="s">
        <v>65</v>
      </c>
      <c r="C57" s="64">
        <f>IFERROR(VLOOKUP(A57,Sheet2!A:D,4,0),0)</f>
        <v>0</v>
      </c>
    </row>
    <row r="58" spans="1:3" ht="20.25" customHeight="1">
      <c r="A58" s="82" t="s">
        <v>1236</v>
      </c>
      <c r="B58" s="63" t="s">
        <v>66</v>
      </c>
      <c r="C58" s="64">
        <f>IFERROR(VLOOKUP(A58,Sheet2!A:D,4,0),0)</f>
        <v>0</v>
      </c>
    </row>
    <row r="59" spans="1:3" ht="20.25" customHeight="1">
      <c r="A59" s="82" t="s">
        <v>1237</v>
      </c>
      <c r="B59" s="63" t="s">
        <v>67</v>
      </c>
      <c r="C59" s="64">
        <f>IFERROR(VLOOKUP(A59,Sheet2!A:D,4,0),0)</f>
        <v>0</v>
      </c>
    </row>
    <row r="60" spans="1:3" ht="20.25" customHeight="1">
      <c r="A60" s="82" t="s">
        <v>1238</v>
      </c>
      <c r="B60" s="63" t="s">
        <v>41</v>
      </c>
      <c r="C60" s="64">
        <f>IFERROR(VLOOKUP(A60,Sheet2!A:D,4,0),0)</f>
        <v>0</v>
      </c>
    </row>
    <row r="61" spans="1:3" ht="20.25" customHeight="1">
      <c r="A61" s="82" t="s">
        <v>1239</v>
      </c>
      <c r="B61" s="63" t="s">
        <v>68</v>
      </c>
      <c r="C61" s="64">
        <f>IFERROR(VLOOKUP(A61,Sheet2!A:D,4,0),0)</f>
        <v>0</v>
      </c>
    </row>
    <row r="62" spans="1:3" ht="20.25" customHeight="1">
      <c r="A62" s="81" t="s">
        <v>1240</v>
      </c>
      <c r="B62" s="60" t="s">
        <v>69</v>
      </c>
      <c r="C62" s="61">
        <f>SUM(C63:C72)</f>
        <v>69</v>
      </c>
    </row>
    <row r="63" spans="1:3" ht="20.25" customHeight="1">
      <c r="A63" s="82" t="s">
        <v>1241</v>
      </c>
      <c r="B63" s="63" t="s">
        <v>32</v>
      </c>
      <c r="C63" s="64">
        <f>IFERROR(VLOOKUP(A63,Sheet2!A:D,4,0),0)</f>
        <v>65</v>
      </c>
    </row>
    <row r="64" spans="1:3" ht="20.25" customHeight="1">
      <c r="A64" s="82" t="s">
        <v>1242</v>
      </c>
      <c r="B64" s="63" t="s">
        <v>33</v>
      </c>
      <c r="C64" s="64">
        <f>IFERROR(VLOOKUP(A64,Sheet2!A:D,4,0),0)</f>
        <v>4</v>
      </c>
    </row>
    <row r="65" spans="1:3" ht="20.25" customHeight="1">
      <c r="A65" s="82" t="s">
        <v>1243</v>
      </c>
      <c r="B65" s="63" t="s">
        <v>34</v>
      </c>
      <c r="C65" s="64">
        <f>IFERROR(VLOOKUP(A65,Sheet2!A:D,4,0),0)</f>
        <v>0</v>
      </c>
    </row>
    <row r="66" spans="1:3" ht="20.25" customHeight="1">
      <c r="A66" s="82" t="s">
        <v>1244</v>
      </c>
      <c r="B66" s="63" t="s">
        <v>70</v>
      </c>
      <c r="C66" s="64">
        <f>IFERROR(VLOOKUP(A66,Sheet2!A:D,4,0),0)</f>
        <v>0</v>
      </c>
    </row>
    <row r="67" spans="1:3" ht="20.25" customHeight="1">
      <c r="A67" s="82" t="s">
        <v>1245</v>
      </c>
      <c r="B67" s="63" t="s">
        <v>71</v>
      </c>
      <c r="C67" s="64">
        <f>IFERROR(VLOOKUP(A67,Sheet2!A:D,4,0),0)</f>
        <v>0</v>
      </c>
    </row>
    <row r="68" spans="1:3" ht="20.25" customHeight="1">
      <c r="A68" s="82" t="s">
        <v>1246</v>
      </c>
      <c r="B68" s="63" t="s">
        <v>72</v>
      </c>
      <c r="C68" s="64">
        <f>IFERROR(VLOOKUP(A68,Sheet2!A:D,4,0),0)</f>
        <v>0</v>
      </c>
    </row>
    <row r="69" spans="1:3" ht="20.25" customHeight="1">
      <c r="A69" s="82" t="s">
        <v>1247</v>
      </c>
      <c r="B69" s="63" t="s">
        <v>73</v>
      </c>
      <c r="C69" s="64">
        <f>IFERROR(VLOOKUP(A69,Sheet2!A:D,4,0),0)</f>
        <v>0</v>
      </c>
    </row>
    <row r="70" spans="1:3" ht="20.25" customHeight="1">
      <c r="A70" s="82" t="s">
        <v>1248</v>
      </c>
      <c r="B70" s="63" t="s">
        <v>74</v>
      </c>
      <c r="C70" s="64">
        <f>IFERROR(VLOOKUP(A70,Sheet2!A:D,4,0),0)</f>
        <v>0</v>
      </c>
    </row>
    <row r="71" spans="1:3" ht="20.25" customHeight="1">
      <c r="A71" s="82" t="s">
        <v>1249</v>
      </c>
      <c r="B71" s="63" t="s">
        <v>41</v>
      </c>
      <c r="C71" s="64">
        <f>IFERROR(VLOOKUP(A71,Sheet2!A:D,4,0),0)</f>
        <v>0</v>
      </c>
    </row>
    <row r="72" spans="1:3" ht="20.25" customHeight="1">
      <c r="A72" s="82" t="s">
        <v>1250</v>
      </c>
      <c r="B72" s="63" t="s">
        <v>75</v>
      </c>
      <c r="C72" s="64">
        <f>IFERROR(VLOOKUP(A72,Sheet2!A:D,4,0),0)</f>
        <v>0</v>
      </c>
    </row>
    <row r="73" spans="1:3" ht="20.25" customHeight="1">
      <c r="A73" s="81" t="s">
        <v>1251</v>
      </c>
      <c r="B73" s="60" t="s">
        <v>76</v>
      </c>
      <c r="C73" s="61">
        <f>SUM(C74:C80)</f>
        <v>0</v>
      </c>
    </row>
    <row r="74" spans="1:3" ht="20.25" customHeight="1">
      <c r="A74" s="82" t="s">
        <v>1252</v>
      </c>
      <c r="B74" s="63" t="s">
        <v>32</v>
      </c>
      <c r="C74" s="64">
        <f>IFERROR(VLOOKUP(A74,Sheet2!A:D,4,0),0)</f>
        <v>0</v>
      </c>
    </row>
    <row r="75" spans="1:3" ht="20.25" customHeight="1">
      <c r="A75" s="82" t="s">
        <v>1253</v>
      </c>
      <c r="B75" s="63" t="s">
        <v>33</v>
      </c>
      <c r="C75" s="64">
        <f>IFERROR(VLOOKUP(A75,Sheet2!A:D,4,0),0)</f>
        <v>0</v>
      </c>
    </row>
    <row r="76" spans="1:3" ht="20.25" customHeight="1">
      <c r="A76" s="82" t="s">
        <v>1254</v>
      </c>
      <c r="B76" s="63" t="s">
        <v>34</v>
      </c>
      <c r="C76" s="64">
        <f>IFERROR(VLOOKUP(A76,Sheet2!A:D,4,0),0)</f>
        <v>0</v>
      </c>
    </row>
    <row r="77" spans="1:3" ht="20.25" customHeight="1">
      <c r="A77" s="82" t="s">
        <v>1255</v>
      </c>
      <c r="B77" s="63" t="s">
        <v>73</v>
      </c>
      <c r="C77" s="64">
        <f>IFERROR(VLOOKUP(A77,Sheet2!A:D,4,0),0)</f>
        <v>0</v>
      </c>
    </row>
    <row r="78" spans="1:3" ht="20.25" customHeight="1">
      <c r="A78" s="82" t="s">
        <v>1256</v>
      </c>
      <c r="B78" s="63" t="s">
        <v>77</v>
      </c>
      <c r="C78" s="64">
        <f>IFERROR(VLOOKUP(A78,Sheet2!A:D,4,0),0)</f>
        <v>0</v>
      </c>
    </row>
    <row r="79" spans="1:3" ht="20.25" customHeight="1">
      <c r="A79" s="82" t="s">
        <v>1257</v>
      </c>
      <c r="B79" s="63" t="s">
        <v>41</v>
      </c>
      <c r="C79" s="64">
        <f>IFERROR(VLOOKUP(A79,Sheet2!A:D,4,0),0)</f>
        <v>0</v>
      </c>
    </row>
    <row r="80" spans="1:3" ht="20.25" customHeight="1">
      <c r="A80" s="82" t="s">
        <v>1258</v>
      </c>
      <c r="B80" s="63" t="s">
        <v>78</v>
      </c>
      <c r="C80" s="64">
        <f>IFERROR(VLOOKUP(A80,Sheet2!A:D,4,0),0)</f>
        <v>0</v>
      </c>
    </row>
    <row r="81" spans="1:3" ht="20.25" customHeight="1">
      <c r="A81" s="81" t="s">
        <v>1259</v>
      </c>
      <c r="B81" s="60" t="s">
        <v>79</v>
      </c>
      <c r="C81" s="61">
        <f>SUM(C82:C89)</f>
        <v>0</v>
      </c>
    </row>
    <row r="82" spans="1:3" ht="20.25" customHeight="1">
      <c r="A82" s="82" t="s">
        <v>1260</v>
      </c>
      <c r="B82" s="63" t="s">
        <v>32</v>
      </c>
      <c r="C82" s="64">
        <f>IFERROR(VLOOKUP(A82,Sheet2!A:D,4,0),0)</f>
        <v>0</v>
      </c>
    </row>
    <row r="83" spans="1:3" ht="20.25" customHeight="1">
      <c r="A83" s="82" t="s">
        <v>1261</v>
      </c>
      <c r="B83" s="63" t="s">
        <v>33</v>
      </c>
      <c r="C83" s="64">
        <f>IFERROR(VLOOKUP(A83,Sheet2!A:D,4,0),0)</f>
        <v>0</v>
      </c>
    </row>
    <row r="84" spans="1:3" ht="20.25" customHeight="1">
      <c r="A84" s="82" t="s">
        <v>1262</v>
      </c>
      <c r="B84" s="63" t="s">
        <v>34</v>
      </c>
      <c r="C84" s="64">
        <f>IFERROR(VLOOKUP(A84,Sheet2!A:D,4,0),0)</f>
        <v>0</v>
      </c>
    </row>
    <row r="85" spans="1:3" ht="20.25" customHeight="1">
      <c r="A85" s="82" t="s">
        <v>1263</v>
      </c>
      <c r="B85" s="63" t="s">
        <v>80</v>
      </c>
      <c r="C85" s="64">
        <f>IFERROR(VLOOKUP(A85,Sheet2!A:D,4,0),0)</f>
        <v>0</v>
      </c>
    </row>
    <row r="86" spans="1:3" ht="20.25" customHeight="1">
      <c r="A86" s="82" t="s">
        <v>1264</v>
      </c>
      <c r="B86" s="63" t="s">
        <v>81</v>
      </c>
      <c r="C86" s="64">
        <f>IFERROR(VLOOKUP(A86,Sheet2!A:D,4,0),0)</f>
        <v>0</v>
      </c>
    </row>
    <row r="87" spans="1:3" ht="20.25" customHeight="1">
      <c r="A87" s="82" t="s">
        <v>1265</v>
      </c>
      <c r="B87" s="63" t="s">
        <v>73</v>
      </c>
      <c r="C87" s="64">
        <f>IFERROR(VLOOKUP(A87,Sheet2!A:D,4,0),0)</f>
        <v>0</v>
      </c>
    </row>
    <row r="88" spans="1:3" ht="20.25" customHeight="1">
      <c r="A88" s="82" t="s">
        <v>1266</v>
      </c>
      <c r="B88" s="63" t="s">
        <v>41</v>
      </c>
      <c r="C88" s="64">
        <f>IFERROR(VLOOKUP(A88,Sheet2!A:D,4,0),0)</f>
        <v>0</v>
      </c>
    </row>
    <row r="89" spans="1:3" ht="20.25" customHeight="1">
      <c r="A89" s="82" t="s">
        <v>1267</v>
      </c>
      <c r="B89" s="63" t="s">
        <v>82</v>
      </c>
      <c r="C89" s="64">
        <f>IFERROR(VLOOKUP(A89,Sheet2!A:D,4,0),0)</f>
        <v>0</v>
      </c>
    </row>
    <row r="90" spans="1:3" ht="20.25" customHeight="1">
      <c r="A90" s="81" t="s">
        <v>1268</v>
      </c>
      <c r="B90" s="60" t="s">
        <v>83</v>
      </c>
      <c r="C90" s="61">
        <f>SUM(C91:C102)</f>
        <v>0</v>
      </c>
    </row>
    <row r="91" spans="1:3" ht="20.25" customHeight="1">
      <c r="A91" s="82" t="s">
        <v>1269</v>
      </c>
      <c r="B91" s="63" t="s">
        <v>32</v>
      </c>
      <c r="C91" s="64">
        <f>IFERROR(VLOOKUP(A91,Sheet2!A:D,4,0),0)</f>
        <v>0</v>
      </c>
    </row>
    <row r="92" spans="1:3" ht="20.25" customHeight="1">
      <c r="A92" s="82" t="s">
        <v>1270</v>
      </c>
      <c r="B92" s="63" t="s">
        <v>33</v>
      </c>
      <c r="C92" s="64">
        <f>IFERROR(VLOOKUP(A92,Sheet2!A:D,4,0),0)</f>
        <v>0</v>
      </c>
    </row>
    <row r="93" spans="1:3" ht="20.25" customHeight="1">
      <c r="A93" s="82" t="s">
        <v>1271</v>
      </c>
      <c r="B93" s="63" t="s">
        <v>34</v>
      </c>
      <c r="C93" s="64">
        <f>IFERROR(VLOOKUP(A93,Sheet2!A:D,4,0),0)</f>
        <v>0</v>
      </c>
    </row>
    <row r="94" spans="1:3" ht="20.25" customHeight="1">
      <c r="A94" s="82" t="s">
        <v>1272</v>
      </c>
      <c r="B94" s="63" t="s">
        <v>84</v>
      </c>
      <c r="C94" s="64">
        <f>IFERROR(VLOOKUP(A94,Sheet2!A:D,4,0),0)</f>
        <v>0</v>
      </c>
    </row>
    <row r="95" spans="1:3" ht="20.25" customHeight="1">
      <c r="A95" s="82" t="s">
        <v>1273</v>
      </c>
      <c r="B95" s="63" t="s">
        <v>85</v>
      </c>
      <c r="C95" s="64">
        <f>IFERROR(VLOOKUP(A95,Sheet2!A:D,4,0),0)</f>
        <v>0</v>
      </c>
    </row>
    <row r="96" spans="1:3" ht="20.25" customHeight="1">
      <c r="A96" s="82" t="s">
        <v>1274</v>
      </c>
      <c r="B96" s="63" t="s">
        <v>73</v>
      </c>
      <c r="C96" s="64">
        <f>IFERROR(VLOOKUP(A96,Sheet2!A:D,4,0),0)</f>
        <v>0</v>
      </c>
    </row>
    <row r="97" spans="1:3" ht="20.25" customHeight="1">
      <c r="A97" s="82" t="s">
        <v>1275</v>
      </c>
      <c r="B97" s="63" t="s">
        <v>86</v>
      </c>
      <c r="C97" s="64">
        <f>IFERROR(VLOOKUP(A97,Sheet2!A:D,4,0),0)</f>
        <v>0</v>
      </c>
    </row>
    <row r="98" spans="1:3" ht="20.25" customHeight="1">
      <c r="A98" s="82" t="s">
        <v>1276</v>
      </c>
      <c r="B98" s="63" t="s">
        <v>87</v>
      </c>
      <c r="C98" s="64">
        <f>IFERROR(VLOOKUP(A98,Sheet2!A:D,4,0),0)</f>
        <v>0</v>
      </c>
    </row>
    <row r="99" spans="1:3" ht="20.25" customHeight="1">
      <c r="A99" s="82" t="s">
        <v>1277</v>
      </c>
      <c r="B99" s="63" t="s">
        <v>88</v>
      </c>
      <c r="C99" s="64">
        <f>IFERROR(VLOOKUP(A99,Sheet2!A:D,4,0),0)</f>
        <v>0</v>
      </c>
    </row>
    <row r="100" spans="1:3" ht="20.25" customHeight="1">
      <c r="A100" s="82" t="s">
        <v>1278</v>
      </c>
      <c r="B100" s="63" t="s">
        <v>89</v>
      </c>
      <c r="C100" s="64">
        <f>IFERROR(VLOOKUP(A100,Sheet2!A:D,4,0),0)</f>
        <v>0</v>
      </c>
    </row>
    <row r="101" spans="1:3" ht="20.25" customHeight="1">
      <c r="A101" s="82" t="s">
        <v>1279</v>
      </c>
      <c r="B101" s="63" t="s">
        <v>41</v>
      </c>
      <c r="C101" s="64">
        <f>IFERROR(VLOOKUP(A101,Sheet2!A:D,4,0),0)</f>
        <v>0</v>
      </c>
    </row>
    <row r="102" spans="1:3" ht="20.25" customHeight="1">
      <c r="A102" s="82" t="s">
        <v>1280</v>
      </c>
      <c r="B102" s="63" t="s">
        <v>90</v>
      </c>
      <c r="C102" s="64">
        <f>IFERROR(VLOOKUP(A102,Sheet2!A:D,4,0),0)</f>
        <v>0</v>
      </c>
    </row>
    <row r="103" spans="1:3" ht="20.25" customHeight="1">
      <c r="A103" s="81" t="s">
        <v>1281</v>
      </c>
      <c r="B103" s="60" t="s">
        <v>91</v>
      </c>
      <c r="C103" s="61">
        <f>SUM(C104:C111)</f>
        <v>0</v>
      </c>
    </row>
    <row r="104" spans="1:3" ht="20.25" customHeight="1">
      <c r="A104" s="82" t="s">
        <v>1282</v>
      </c>
      <c r="B104" s="63" t="s">
        <v>32</v>
      </c>
      <c r="C104" s="64">
        <f>IFERROR(VLOOKUP(A104,Sheet2!A:D,4,0),0)</f>
        <v>0</v>
      </c>
    </row>
    <row r="105" spans="1:3" ht="20.25" customHeight="1">
      <c r="A105" s="82" t="s">
        <v>1283</v>
      </c>
      <c r="B105" s="63" t="s">
        <v>33</v>
      </c>
      <c r="C105" s="64">
        <f>IFERROR(VLOOKUP(A105,Sheet2!A:D,4,0),0)</f>
        <v>0</v>
      </c>
    </row>
    <row r="106" spans="1:3" ht="20.25" customHeight="1">
      <c r="A106" s="82" t="s">
        <v>1284</v>
      </c>
      <c r="B106" s="63" t="s">
        <v>34</v>
      </c>
      <c r="C106" s="64">
        <f>IFERROR(VLOOKUP(A106,Sheet2!A:D,4,0),0)</f>
        <v>0</v>
      </c>
    </row>
    <row r="107" spans="1:3" ht="20.25" customHeight="1">
      <c r="A107" s="82" t="s">
        <v>1285</v>
      </c>
      <c r="B107" s="63" t="s">
        <v>92</v>
      </c>
      <c r="C107" s="64">
        <f>IFERROR(VLOOKUP(A107,Sheet2!A:D,4,0),0)</f>
        <v>0</v>
      </c>
    </row>
    <row r="108" spans="1:3" ht="20.25" customHeight="1">
      <c r="A108" s="82" t="s">
        <v>1286</v>
      </c>
      <c r="B108" s="63" t="s">
        <v>93</v>
      </c>
      <c r="C108" s="64">
        <f>IFERROR(VLOOKUP(A108,Sheet2!A:D,4,0),0)</f>
        <v>0</v>
      </c>
    </row>
    <row r="109" spans="1:3" ht="20.25" customHeight="1">
      <c r="A109" s="82" t="s">
        <v>1287</v>
      </c>
      <c r="B109" s="63" t="s">
        <v>94</v>
      </c>
      <c r="C109" s="64">
        <f>IFERROR(VLOOKUP(A109,Sheet2!A:D,4,0),0)</f>
        <v>0</v>
      </c>
    </row>
    <row r="110" spans="1:3" ht="20.25" customHeight="1">
      <c r="A110" s="82" t="s">
        <v>1288</v>
      </c>
      <c r="B110" s="63" t="s">
        <v>41</v>
      </c>
      <c r="C110" s="64">
        <f>IFERROR(VLOOKUP(A110,Sheet2!A:D,4,0),0)</f>
        <v>0</v>
      </c>
    </row>
    <row r="111" spans="1:3" ht="20.25" customHeight="1">
      <c r="A111" s="82" t="s">
        <v>1289</v>
      </c>
      <c r="B111" s="63" t="s">
        <v>95</v>
      </c>
      <c r="C111" s="64">
        <f>IFERROR(VLOOKUP(A111,Sheet2!A:D,4,0),0)</f>
        <v>0</v>
      </c>
    </row>
    <row r="112" spans="1:3" ht="20.25" customHeight="1">
      <c r="A112" s="81" t="s">
        <v>1290</v>
      </c>
      <c r="B112" s="60" t="s">
        <v>96</v>
      </c>
      <c r="C112" s="61">
        <f>SUM(C113:C122)</f>
        <v>0</v>
      </c>
    </row>
    <row r="113" spans="1:3" ht="20.25" customHeight="1">
      <c r="A113" s="82" t="s">
        <v>1291</v>
      </c>
      <c r="B113" s="63" t="s">
        <v>32</v>
      </c>
      <c r="C113" s="64">
        <f>IFERROR(VLOOKUP(A113,Sheet2!A:D,4,0),0)</f>
        <v>0</v>
      </c>
    </row>
    <row r="114" spans="1:3" ht="20.25" customHeight="1">
      <c r="A114" s="82" t="s">
        <v>1292</v>
      </c>
      <c r="B114" s="63" t="s">
        <v>33</v>
      </c>
      <c r="C114" s="64">
        <f>IFERROR(VLOOKUP(A114,Sheet2!A:D,4,0),0)</f>
        <v>0</v>
      </c>
    </row>
    <row r="115" spans="1:3" ht="20.25" customHeight="1">
      <c r="A115" s="82" t="s">
        <v>1293</v>
      </c>
      <c r="B115" s="63" t="s">
        <v>34</v>
      </c>
      <c r="C115" s="64">
        <f>IFERROR(VLOOKUP(A115,Sheet2!A:D,4,0),0)</f>
        <v>0</v>
      </c>
    </row>
    <row r="116" spans="1:3" ht="20.25" customHeight="1">
      <c r="A116" s="82" t="s">
        <v>1294</v>
      </c>
      <c r="B116" s="63" t="s">
        <v>97</v>
      </c>
      <c r="C116" s="64">
        <f>IFERROR(VLOOKUP(A116,Sheet2!A:D,4,0),0)</f>
        <v>0</v>
      </c>
    </row>
    <row r="117" spans="1:3" ht="20.25" customHeight="1">
      <c r="A117" s="82" t="s">
        <v>1295</v>
      </c>
      <c r="B117" s="63" t="s">
        <v>98</v>
      </c>
      <c r="C117" s="64">
        <f>IFERROR(VLOOKUP(A117,Sheet2!A:D,4,0),0)</f>
        <v>0</v>
      </c>
    </row>
    <row r="118" spans="1:3" ht="20.25" customHeight="1">
      <c r="A118" s="82" t="s">
        <v>1296</v>
      </c>
      <c r="B118" s="63" t="s">
        <v>99</v>
      </c>
      <c r="C118" s="64">
        <f>IFERROR(VLOOKUP(A118,Sheet2!A:D,4,0),0)</f>
        <v>0</v>
      </c>
    </row>
    <row r="119" spans="1:3" ht="20.25" customHeight="1">
      <c r="A119" s="82" t="s">
        <v>1297</v>
      </c>
      <c r="B119" s="63" t="s">
        <v>100</v>
      </c>
      <c r="C119" s="64">
        <f>IFERROR(VLOOKUP(A119,Sheet2!A:D,4,0),0)</f>
        <v>0</v>
      </c>
    </row>
    <row r="120" spans="1:3" ht="20.25" customHeight="1">
      <c r="A120" s="82" t="s">
        <v>1298</v>
      </c>
      <c r="B120" s="63" t="s">
        <v>101</v>
      </c>
      <c r="C120" s="64">
        <f>IFERROR(VLOOKUP(A120,Sheet2!A:D,4,0),0)</f>
        <v>0</v>
      </c>
    </row>
    <row r="121" spans="1:3" ht="20.25" customHeight="1">
      <c r="A121" s="82" t="s">
        <v>1299</v>
      </c>
      <c r="B121" s="63" t="s">
        <v>41</v>
      </c>
      <c r="C121" s="64">
        <f>IFERROR(VLOOKUP(A121,Sheet2!A:D,4,0),0)</f>
        <v>0</v>
      </c>
    </row>
    <row r="122" spans="1:3" ht="20.25" customHeight="1">
      <c r="A122" s="82" t="s">
        <v>1300</v>
      </c>
      <c r="B122" s="63" t="s">
        <v>102</v>
      </c>
      <c r="C122" s="64">
        <f>IFERROR(VLOOKUP(A122,Sheet2!A:D,4,0),0)</f>
        <v>0</v>
      </c>
    </row>
    <row r="123" spans="1:3" ht="20.25" customHeight="1">
      <c r="A123" s="81" t="s">
        <v>1301</v>
      </c>
      <c r="B123" s="60" t="s">
        <v>103</v>
      </c>
      <c r="C123" s="61">
        <f>SUM(C124:C134)</f>
        <v>0</v>
      </c>
    </row>
    <row r="124" spans="1:3" ht="20.25" customHeight="1">
      <c r="A124" s="82" t="s">
        <v>1302</v>
      </c>
      <c r="B124" s="63" t="s">
        <v>32</v>
      </c>
      <c r="C124" s="64">
        <f>IFERROR(VLOOKUP(A124,Sheet2!A:D,4,0),0)</f>
        <v>0</v>
      </c>
    </row>
    <row r="125" spans="1:3" ht="20.25" customHeight="1">
      <c r="A125" s="82" t="s">
        <v>1303</v>
      </c>
      <c r="B125" s="63" t="s">
        <v>33</v>
      </c>
      <c r="C125" s="64">
        <f>IFERROR(VLOOKUP(A125,Sheet2!A:D,4,0),0)</f>
        <v>0</v>
      </c>
    </row>
    <row r="126" spans="1:3" ht="20.25" customHeight="1">
      <c r="A126" s="82" t="s">
        <v>1304</v>
      </c>
      <c r="B126" s="63" t="s">
        <v>34</v>
      </c>
      <c r="C126" s="64">
        <f>IFERROR(VLOOKUP(A126,Sheet2!A:D,4,0),0)</f>
        <v>0</v>
      </c>
    </row>
    <row r="127" spans="1:3" ht="20.25" customHeight="1">
      <c r="A127" s="82" t="s">
        <v>1305</v>
      </c>
      <c r="B127" s="63" t="s">
        <v>104</v>
      </c>
      <c r="C127" s="64">
        <f>IFERROR(VLOOKUP(A127,Sheet2!A:D,4,0),0)</f>
        <v>0</v>
      </c>
    </row>
    <row r="128" spans="1:3" ht="20.25" customHeight="1">
      <c r="A128" s="82" t="s">
        <v>1306</v>
      </c>
      <c r="B128" s="63" t="s">
        <v>105</v>
      </c>
      <c r="C128" s="64">
        <f>IFERROR(VLOOKUP(A128,Sheet2!A:D,4,0),0)</f>
        <v>0</v>
      </c>
    </row>
    <row r="129" spans="1:3" ht="20.25" customHeight="1">
      <c r="A129" s="82" t="s">
        <v>1307</v>
      </c>
      <c r="B129" s="63" t="s">
        <v>106</v>
      </c>
      <c r="C129" s="64">
        <f>IFERROR(VLOOKUP(A129,Sheet2!A:D,4,0),0)</f>
        <v>0</v>
      </c>
    </row>
    <row r="130" spans="1:3" ht="20.25" customHeight="1">
      <c r="A130" s="82" t="s">
        <v>1308</v>
      </c>
      <c r="B130" s="63" t="s">
        <v>107</v>
      </c>
      <c r="C130" s="64">
        <f>IFERROR(VLOOKUP(A130,Sheet2!A:D,4,0),0)</f>
        <v>0</v>
      </c>
    </row>
    <row r="131" spans="1:3" ht="20.25" customHeight="1">
      <c r="A131" s="82" t="s">
        <v>1309</v>
      </c>
      <c r="B131" s="63" t="s">
        <v>108</v>
      </c>
      <c r="C131" s="64">
        <f>IFERROR(VLOOKUP(A131,Sheet2!A:D,4,0),0)</f>
        <v>0</v>
      </c>
    </row>
    <row r="132" spans="1:3" ht="20.25" customHeight="1">
      <c r="A132" s="82" t="s">
        <v>1310</v>
      </c>
      <c r="B132" s="63" t="s">
        <v>109</v>
      </c>
      <c r="C132" s="64">
        <f>IFERROR(VLOOKUP(A132,Sheet2!A:D,4,0),0)</f>
        <v>0</v>
      </c>
    </row>
    <row r="133" spans="1:3" ht="20.25" customHeight="1">
      <c r="A133" s="82" t="s">
        <v>1311</v>
      </c>
      <c r="B133" s="63" t="s">
        <v>41</v>
      </c>
      <c r="C133" s="64">
        <f>IFERROR(VLOOKUP(A133,Sheet2!A:D,4,0),0)</f>
        <v>0</v>
      </c>
    </row>
    <row r="134" spans="1:3" ht="20.25" customHeight="1">
      <c r="A134" s="82" t="s">
        <v>1312</v>
      </c>
      <c r="B134" s="63" t="s">
        <v>110</v>
      </c>
      <c r="C134" s="64">
        <f>IFERROR(VLOOKUP(A134,Sheet2!A:D,4,0),0)</f>
        <v>0</v>
      </c>
    </row>
    <row r="135" spans="1:3" ht="20.25" customHeight="1">
      <c r="A135" s="81" t="s">
        <v>1313</v>
      </c>
      <c r="B135" s="60" t="s">
        <v>111</v>
      </c>
      <c r="C135" s="61">
        <f>SUM(C136:C141)</f>
        <v>0</v>
      </c>
    </row>
    <row r="136" spans="1:3" ht="20.25" customHeight="1">
      <c r="A136" s="82" t="s">
        <v>1314</v>
      </c>
      <c r="B136" s="63" t="s">
        <v>32</v>
      </c>
      <c r="C136" s="64">
        <f>IFERROR(VLOOKUP(A136,Sheet2!A:D,4,0),0)</f>
        <v>0</v>
      </c>
    </row>
    <row r="137" spans="1:3" ht="20.25" customHeight="1">
      <c r="A137" s="82" t="s">
        <v>1315</v>
      </c>
      <c r="B137" s="63" t="s">
        <v>33</v>
      </c>
      <c r="C137" s="64">
        <f>IFERROR(VLOOKUP(A137,Sheet2!A:D,4,0),0)</f>
        <v>0</v>
      </c>
    </row>
    <row r="138" spans="1:3" ht="20.25" customHeight="1">
      <c r="A138" s="82" t="s">
        <v>1316</v>
      </c>
      <c r="B138" s="63" t="s">
        <v>34</v>
      </c>
      <c r="C138" s="64">
        <f>IFERROR(VLOOKUP(A138,Sheet2!A:D,4,0),0)</f>
        <v>0</v>
      </c>
    </row>
    <row r="139" spans="1:3" ht="20.25" customHeight="1">
      <c r="A139" s="82" t="s">
        <v>1317</v>
      </c>
      <c r="B139" s="63" t="s">
        <v>112</v>
      </c>
      <c r="C139" s="64">
        <f>IFERROR(VLOOKUP(A139,Sheet2!A:D,4,0),0)</f>
        <v>0</v>
      </c>
    </row>
    <row r="140" spans="1:3" ht="20.25" customHeight="1">
      <c r="A140" s="82" t="s">
        <v>1318</v>
      </c>
      <c r="B140" s="63" t="s">
        <v>41</v>
      </c>
      <c r="C140" s="64">
        <f>IFERROR(VLOOKUP(A140,Sheet2!A:D,4,0),0)</f>
        <v>0</v>
      </c>
    </row>
    <row r="141" spans="1:3" ht="20.25" customHeight="1">
      <c r="A141" s="82" t="s">
        <v>1319</v>
      </c>
      <c r="B141" s="63" t="s">
        <v>113</v>
      </c>
      <c r="C141" s="64">
        <f>IFERROR(VLOOKUP(A141,Sheet2!A:D,4,0),0)</f>
        <v>0</v>
      </c>
    </row>
    <row r="142" spans="1:3" ht="20.25" customHeight="1">
      <c r="A142" s="81" t="s">
        <v>1320</v>
      </c>
      <c r="B142" s="60" t="s">
        <v>114</v>
      </c>
      <c r="C142" s="61">
        <f>SUM(C143:C149)</f>
        <v>0</v>
      </c>
    </row>
    <row r="143" spans="1:3" ht="20.25" customHeight="1">
      <c r="A143" s="82" t="s">
        <v>1321</v>
      </c>
      <c r="B143" s="63" t="s">
        <v>32</v>
      </c>
      <c r="C143" s="64">
        <f>IFERROR(VLOOKUP(A143,Sheet2!A:D,4,0),0)</f>
        <v>0</v>
      </c>
    </row>
    <row r="144" spans="1:3" ht="20.25" customHeight="1">
      <c r="A144" s="82" t="s">
        <v>1322</v>
      </c>
      <c r="B144" s="63" t="s">
        <v>33</v>
      </c>
      <c r="C144" s="64">
        <f>IFERROR(VLOOKUP(A144,Sheet2!A:D,4,0),0)</f>
        <v>0</v>
      </c>
    </row>
    <row r="145" spans="1:3" ht="20.25" customHeight="1">
      <c r="A145" s="82" t="s">
        <v>1323</v>
      </c>
      <c r="B145" s="63" t="s">
        <v>34</v>
      </c>
      <c r="C145" s="64">
        <f>IFERROR(VLOOKUP(A145,Sheet2!A:D,4,0),0)</f>
        <v>0</v>
      </c>
    </row>
    <row r="146" spans="1:3" ht="20.25" customHeight="1">
      <c r="A146" s="82" t="s">
        <v>1324</v>
      </c>
      <c r="B146" s="63" t="s">
        <v>115</v>
      </c>
      <c r="C146" s="64">
        <f>IFERROR(VLOOKUP(A146,Sheet2!A:D,4,0),0)</f>
        <v>0</v>
      </c>
    </row>
    <row r="147" spans="1:3" ht="20.25" customHeight="1">
      <c r="A147" s="82" t="s">
        <v>1325</v>
      </c>
      <c r="B147" s="63" t="s">
        <v>116</v>
      </c>
      <c r="C147" s="64">
        <f>IFERROR(VLOOKUP(A147,Sheet2!A:D,4,0),0)</f>
        <v>0</v>
      </c>
    </row>
    <row r="148" spans="1:3" ht="20.25" customHeight="1">
      <c r="A148" s="82" t="s">
        <v>1326</v>
      </c>
      <c r="B148" s="63" t="s">
        <v>41</v>
      </c>
      <c r="C148" s="64">
        <f>IFERROR(VLOOKUP(A148,Sheet2!A:D,4,0),0)</f>
        <v>0</v>
      </c>
    </row>
    <row r="149" spans="1:3" ht="20.25" customHeight="1">
      <c r="A149" s="82" t="s">
        <v>1327</v>
      </c>
      <c r="B149" s="63" t="s">
        <v>117</v>
      </c>
      <c r="C149" s="64">
        <f>IFERROR(VLOOKUP(A149,Sheet2!A:D,4,0),0)</f>
        <v>0</v>
      </c>
    </row>
    <row r="150" spans="1:3" ht="20.25" customHeight="1">
      <c r="A150" s="81" t="s">
        <v>1328</v>
      </c>
      <c r="B150" s="60" t="s">
        <v>118</v>
      </c>
      <c r="C150" s="61">
        <f>SUM(C151:C155)</f>
        <v>0</v>
      </c>
    </row>
    <row r="151" spans="1:3" ht="20.25" customHeight="1">
      <c r="A151" s="82" t="s">
        <v>1329</v>
      </c>
      <c r="B151" s="63" t="s">
        <v>32</v>
      </c>
      <c r="C151" s="64">
        <f>IFERROR(VLOOKUP(A151,Sheet2!A:D,4,0),0)</f>
        <v>0</v>
      </c>
    </row>
    <row r="152" spans="1:3" ht="20.25" customHeight="1">
      <c r="A152" s="82" t="s">
        <v>1330</v>
      </c>
      <c r="B152" s="63" t="s">
        <v>33</v>
      </c>
      <c r="C152" s="64">
        <f>IFERROR(VLOOKUP(A152,Sheet2!A:D,4,0),0)</f>
        <v>0</v>
      </c>
    </row>
    <row r="153" spans="1:3" ht="20.25" customHeight="1">
      <c r="A153" s="82" t="s">
        <v>1331</v>
      </c>
      <c r="B153" s="63" t="s">
        <v>34</v>
      </c>
      <c r="C153" s="64">
        <f>IFERROR(VLOOKUP(A153,Sheet2!A:D,4,0),0)</f>
        <v>0</v>
      </c>
    </row>
    <row r="154" spans="1:3" ht="20.25" customHeight="1">
      <c r="A154" s="82" t="s">
        <v>1332</v>
      </c>
      <c r="B154" s="63" t="s">
        <v>119</v>
      </c>
      <c r="C154" s="64">
        <f>IFERROR(VLOOKUP(A154,Sheet2!A:D,4,0),0)</f>
        <v>0</v>
      </c>
    </row>
    <row r="155" spans="1:3" ht="20.25" customHeight="1">
      <c r="A155" s="82" t="s">
        <v>1333</v>
      </c>
      <c r="B155" s="63" t="s">
        <v>120</v>
      </c>
      <c r="C155" s="64">
        <f>IFERROR(VLOOKUP(A155,Sheet2!A:D,4,0),0)</f>
        <v>0</v>
      </c>
    </row>
    <row r="156" spans="1:3" ht="20.25" customHeight="1">
      <c r="A156" s="81" t="s">
        <v>1334</v>
      </c>
      <c r="B156" s="60" t="s">
        <v>121</v>
      </c>
      <c r="C156" s="61">
        <f>SUM(C157:C162)</f>
        <v>0</v>
      </c>
    </row>
    <row r="157" spans="1:3" ht="20.25" customHeight="1">
      <c r="A157" s="82" t="s">
        <v>1335</v>
      </c>
      <c r="B157" s="63" t="s">
        <v>32</v>
      </c>
      <c r="C157" s="64">
        <f>IFERROR(VLOOKUP(A157,Sheet2!A:D,4,0),0)</f>
        <v>0</v>
      </c>
    </row>
    <row r="158" spans="1:3" ht="20.25" customHeight="1">
      <c r="A158" s="82" t="s">
        <v>1336</v>
      </c>
      <c r="B158" s="63" t="s">
        <v>33</v>
      </c>
      <c r="C158" s="64">
        <f>IFERROR(VLOOKUP(A158,Sheet2!A:D,4,0),0)</f>
        <v>0</v>
      </c>
    </row>
    <row r="159" spans="1:3" ht="20.25" customHeight="1">
      <c r="A159" s="82" t="s">
        <v>1337</v>
      </c>
      <c r="B159" s="63" t="s">
        <v>34</v>
      </c>
      <c r="C159" s="64">
        <f>IFERROR(VLOOKUP(A159,Sheet2!A:D,4,0),0)</f>
        <v>0</v>
      </c>
    </row>
    <row r="160" spans="1:3" ht="20.25" customHeight="1">
      <c r="A160" s="82" t="s">
        <v>1338</v>
      </c>
      <c r="B160" s="63" t="s">
        <v>46</v>
      </c>
      <c r="C160" s="64">
        <f>IFERROR(VLOOKUP(A160,Sheet2!A:D,4,0),0)</f>
        <v>0</v>
      </c>
    </row>
    <row r="161" spans="1:3" ht="20.25" customHeight="1">
      <c r="A161" s="82" t="s">
        <v>1339</v>
      </c>
      <c r="B161" s="63" t="s">
        <v>41</v>
      </c>
      <c r="C161" s="64">
        <f>IFERROR(VLOOKUP(A161,Sheet2!A:D,4,0),0)</f>
        <v>0</v>
      </c>
    </row>
    <row r="162" spans="1:3" ht="20.25" customHeight="1">
      <c r="A162" s="82" t="s">
        <v>1340</v>
      </c>
      <c r="B162" s="63" t="s">
        <v>122</v>
      </c>
      <c r="C162" s="64">
        <f>IFERROR(VLOOKUP(A162,Sheet2!A:D,4,0),0)</f>
        <v>0</v>
      </c>
    </row>
    <row r="163" spans="1:3" ht="20.25" customHeight="1">
      <c r="A163" s="81" t="s">
        <v>1341</v>
      </c>
      <c r="B163" s="60" t="s">
        <v>123</v>
      </c>
      <c r="C163" s="61">
        <f>SUM(C164:C169)</f>
        <v>2</v>
      </c>
    </row>
    <row r="164" spans="1:3" ht="20.25" customHeight="1">
      <c r="A164" s="82" t="s">
        <v>1342</v>
      </c>
      <c r="B164" s="63" t="s">
        <v>32</v>
      </c>
      <c r="C164" s="64">
        <f>IFERROR(VLOOKUP(A164,Sheet2!A:D,4,0),0)</f>
        <v>0</v>
      </c>
    </row>
    <row r="165" spans="1:3" ht="20.25" customHeight="1">
      <c r="A165" s="82" t="s">
        <v>1343</v>
      </c>
      <c r="B165" s="63" t="s">
        <v>33</v>
      </c>
      <c r="C165" s="64">
        <f>IFERROR(VLOOKUP(A165,Sheet2!A:D,4,0),0)</f>
        <v>0</v>
      </c>
    </row>
    <row r="166" spans="1:3" ht="20.25" customHeight="1">
      <c r="A166" s="82" t="s">
        <v>1344</v>
      </c>
      <c r="B166" s="63" t="s">
        <v>34</v>
      </c>
      <c r="C166" s="64">
        <f>IFERROR(VLOOKUP(A166,Sheet2!A:D,4,0),0)</f>
        <v>0</v>
      </c>
    </row>
    <row r="167" spans="1:3" ht="20.25" customHeight="1">
      <c r="A167" s="82" t="s">
        <v>1345</v>
      </c>
      <c r="B167" s="63" t="s">
        <v>124</v>
      </c>
      <c r="C167" s="64">
        <f>IFERROR(VLOOKUP(A167,Sheet2!A:D,4,0),0)</f>
        <v>0</v>
      </c>
    </row>
    <row r="168" spans="1:3" ht="20.25" customHeight="1">
      <c r="A168" s="82" t="s">
        <v>1346</v>
      </c>
      <c r="B168" s="63" t="s">
        <v>41</v>
      </c>
      <c r="C168" s="64">
        <f>IFERROR(VLOOKUP(A168,Sheet2!A:D,4,0),0)</f>
        <v>0</v>
      </c>
    </row>
    <row r="169" spans="1:3" ht="20.25" customHeight="1">
      <c r="A169" s="82" t="s">
        <v>1347</v>
      </c>
      <c r="B169" s="63" t="s">
        <v>125</v>
      </c>
      <c r="C169" s="64">
        <f>IFERROR(VLOOKUP(A169,Sheet2!A:D,4,0),0)</f>
        <v>2</v>
      </c>
    </row>
    <row r="170" spans="1:3" ht="20.25" customHeight="1">
      <c r="A170" s="81" t="s">
        <v>1348</v>
      </c>
      <c r="B170" s="60" t="s">
        <v>126</v>
      </c>
      <c r="C170" s="61">
        <f>SUM(C171:C176)</f>
        <v>0</v>
      </c>
    </row>
    <row r="171" spans="1:3" ht="20.25" customHeight="1">
      <c r="A171" s="82" t="s">
        <v>1349</v>
      </c>
      <c r="B171" s="63" t="s">
        <v>32</v>
      </c>
      <c r="C171" s="64">
        <f>IFERROR(VLOOKUP(A171,Sheet2!A:D,4,0),0)</f>
        <v>0</v>
      </c>
    </row>
    <row r="172" spans="1:3" ht="20.25" customHeight="1">
      <c r="A172" s="82" t="s">
        <v>1350</v>
      </c>
      <c r="B172" s="63" t="s">
        <v>33</v>
      </c>
      <c r="C172" s="64">
        <f>IFERROR(VLOOKUP(A172,Sheet2!A:D,4,0),0)</f>
        <v>0</v>
      </c>
    </row>
    <row r="173" spans="1:3" ht="20.25" customHeight="1">
      <c r="A173" s="82" t="s">
        <v>1351</v>
      </c>
      <c r="B173" s="63" t="s">
        <v>34</v>
      </c>
      <c r="C173" s="64">
        <f>IFERROR(VLOOKUP(A173,Sheet2!A:D,4,0),0)</f>
        <v>0</v>
      </c>
    </row>
    <row r="174" spans="1:3" ht="20.25" customHeight="1">
      <c r="A174" s="82" t="s">
        <v>1352</v>
      </c>
      <c r="B174" s="63" t="s">
        <v>127</v>
      </c>
      <c r="C174" s="64">
        <f>IFERROR(VLOOKUP(A174,Sheet2!A:D,4,0),0)</f>
        <v>0</v>
      </c>
    </row>
    <row r="175" spans="1:3" ht="20.25" customHeight="1">
      <c r="A175" s="82" t="s">
        <v>1353</v>
      </c>
      <c r="B175" s="63" t="s">
        <v>41</v>
      </c>
      <c r="C175" s="64">
        <f>IFERROR(VLOOKUP(A175,Sheet2!A:D,4,0),0)</f>
        <v>0</v>
      </c>
    </row>
    <row r="176" spans="1:3" ht="33" customHeight="1">
      <c r="A176" s="82" t="s">
        <v>1354</v>
      </c>
      <c r="B176" s="63" t="s">
        <v>128</v>
      </c>
      <c r="C176" s="64">
        <f>IFERROR(VLOOKUP(A176,Sheet2!A:D,4,0),0)</f>
        <v>0</v>
      </c>
    </row>
    <row r="177" spans="1:3" ht="20.25" customHeight="1">
      <c r="A177" s="81" t="s">
        <v>1355</v>
      </c>
      <c r="B177" s="60" t="s">
        <v>129</v>
      </c>
      <c r="C177" s="61">
        <f>SUM(C178:C183)</f>
        <v>0</v>
      </c>
    </row>
    <row r="178" spans="1:3" ht="20.25" customHeight="1">
      <c r="A178" s="82" t="s">
        <v>1356</v>
      </c>
      <c r="B178" s="63" t="s">
        <v>32</v>
      </c>
      <c r="C178" s="64">
        <f>IFERROR(VLOOKUP(A178,Sheet2!A:D,4,0),0)</f>
        <v>0</v>
      </c>
    </row>
    <row r="179" spans="1:3" ht="20.25" customHeight="1">
      <c r="A179" s="82" t="s">
        <v>1357</v>
      </c>
      <c r="B179" s="63" t="s">
        <v>33</v>
      </c>
      <c r="C179" s="64">
        <f>IFERROR(VLOOKUP(A179,Sheet2!A:D,4,0),0)</f>
        <v>0</v>
      </c>
    </row>
    <row r="180" spans="1:3" ht="20.25" customHeight="1">
      <c r="A180" s="82" t="s">
        <v>1358</v>
      </c>
      <c r="B180" s="63" t="s">
        <v>34</v>
      </c>
      <c r="C180" s="64">
        <f>IFERROR(VLOOKUP(A180,Sheet2!A:D,4,0),0)</f>
        <v>0</v>
      </c>
    </row>
    <row r="181" spans="1:3" ht="20.25" customHeight="1">
      <c r="A181" s="82" t="s">
        <v>1359</v>
      </c>
      <c r="B181" s="63" t="s">
        <v>130</v>
      </c>
      <c r="C181" s="64">
        <f>IFERROR(VLOOKUP(A181,Sheet2!A:D,4,0),0)</f>
        <v>0</v>
      </c>
    </row>
    <row r="182" spans="1:3" ht="20.25" customHeight="1">
      <c r="A182" s="82" t="s">
        <v>1360</v>
      </c>
      <c r="B182" s="63" t="s">
        <v>41</v>
      </c>
      <c r="C182" s="64">
        <f>IFERROR(VLOOKUP(A182,Sheet2!A:D,4,0),0)</f>
        <v>0</v>
      </c>
    </row>
    <row r="183" spans="1:3" ht="20.25" customHeight="1">
      <c r="A183" s="82" t="s">
        <v>1361</v>
      </c>
      <c r="B183" s="63" t="s">
        <v>131</v>
      </c>
      <c r="C183" s="64">
        <f>IFERROR(VLOOKUP(A183,Sheet2!A:D,4,0),0)</f>
        <v>0</v>
      </c>
    </row>
    <row r="184" spans="1:3" ht="20.25" customHeight="1">
      <c r="A184" s="81" t="s">
        <v>1362</v>
      </c>
      <c r="B184" s="60" t="s">
        <v>132</v>
      </c>
      <c r="C184" s="61">
        <f>SUM(C185:C190)</f>
        <v>0</v>
      </c>
    </row>
    <row r="185" spans="1:3" ht="20.25" customHeight="1">
      <c r="A185" s="82" t="s">
        <v>1363</v>
      </c>
      <c r="B185" s="63" t="s">
        <v>32</v>
      </c>
      <c r="C185" s="64">
        <f>IFERROR(VLOOKUP(A185,Sheet2!A:D,4,0),0)</f>
        <v>0</v>
      </c>
    </row>
    <row r="186" spans="1:3" ht="20.25" customHeight="1">
      <c r="A186" s="82" t="s">
        <v>1364</v>
      </c>
      <c r="B186" s="63" t="s">
        <v>33</v>
      </c>
      <c r="C186" s="64">
        <f>IFERROR(VLOOKUP(A186,Sheet2!A:D,4,0),0)</f>
        <v>0</v>
      </c>
    </row>
    <row r="187" spans="1:3" ht="20.25" customHeight="1">
      <c r="A187" s="82" t="s">
        <v>1365</v>
      </c>
      <c r="B187" s="63" t="s">
        <v>34</v>
      </c>
      <c r="C187" s="64">
        <f>IFERROR(VLOOKUP(A187,Sheet2!A:D,4,0),0)</f>
        <v>0</v>
      </c>
    </row>
    <row r="188" spans="1:3" ht="20.25" customHeight="1">
      <c r="A188" s="82" t="s">
        <v>1366</v>
      </c>
      <c r="B188" s="63" t="s">
        <v>133</v>
      </c>
      <c r="C188" s="64">
        <f>IFERROR(VLOOKUP(A188,Sheet2!A:D,4,0),0)</f>
        <v>0</v>
      </c>
    </row>
    <row r="189" spans="1:3" ht="20.25" customHeight="1">
      <c r="A189" s="82" t="s">
        <v>1367</v>
      </c>
      <c r="B189" s="63" t="s">
        <v>41</v>
      </c>
      <c r="C189" s="64">
        <f>IFERROR(VLOOKUP(A189,Sheet2!A:D,4,0),0)</f>
        <v>0</v>
      </c>
    </row>
    <row r="190" spans="1:3" ht="20.25" customHeight="1">
      <c r="A190" s="82" t="s">
        <v>1368</v>
      </c>
      <c r="B190" s="63" t="s">
        <v>134</v>
      </c>
      <c r="C190" s="64">
        <f>IFERROR(VLOOKUP(A190,Sheet2!A:D,4,0),0)</f>
        <v>0</v>
      </c>
    </row>
    <row r="191" spans="1:3" ht="20.25" customHeight="1">
      <c r="A191" s="81" t="s">
        <v>1369</v>
      </c>
      <c r="B191" s="60" t="s">
        <v>135</v>
      </c>
      <c r="C191" s="61">
        <f>SUM(C192:C198)</f>
        <v>0</v>
      </c>
    </row>
    <row r="192" spans="1:3" ht="20.25" customHeight="1">
      <c r="A192" s="82" t="s">
        <v>1370</v>
      </c>
      <c r="B192" s="63" t="s">
        <v>32</v>
      </c>
      <c r="C192" s="64">
        <f>IFERROR(VLOOKUP(A192,Sheet2!A:D,4,0),0)</f>
        <v>0</v>
      </c>
    </row>
    <row r="193" spans="1:3" ht="20.25" customHeight="1">
      <c r="A193" s="82" t="s">
        <v>1371</v>
      </c>
      <c r="B193" s="63" t="s">
        <v>33</v>
      </c>
      <c r="C193" s="64">
        <f>IFERROR(VLOOKUP(A193,Sheet2!A:D,4,0),0)</f>
        <v>0</v>
      </c>
    </row>
    <row r="194" spans="1:3" ht="20.25" customHeight="1">
      <c r="A194" s="82" t="s">
        <v>1372</v>
      </c>
      <c r="B194" s="63" t="s">
        <v>34</v>
      </c>
      <c r="C194" s="64">
        <f>IFERROR(VLOOKUP(A194,Sheet2!A:D,4,0),0)</f>
        <v>0</v>
      </c>
    </row>
    <row r="195" spans="1:3" ht="20.25" customHeight="1">
      <c r="A195" s="82" t="s">
        <v>1373</v>
      </c>
      <c r="B195" s="63" t="s">
        <v>136</v>
      </c>
      <c r="C195" s="64">
        <f>IFERROR(VLOOKUP(A195,Sheet2!A:D,4,0),0)</f>
        <v>0</v>
      </c>
    </row>
    <row r="196" spans="1:3" ht="20.25" customHeight="1">
      <c r="A196" s="82" t="s">
        <v>1374</v>
      </c>
      <c r="B196" s="63" t="s">
        <v>137</v>
      </c>
      <c r="C196" s="64">
        <f>IFERROR(VLOOKUP(A196,Sheet2!A:D,4,0),0)</f>
        <v>0</v>
      </c>
    </row>
    <row r="197" spans="1:3" ht="20.25" customHeight="1">
      <c r="A197" s="82" t="s">
        <v>1375</v>
      </c>
      <c r="B197" s="63" t="s">
        <v>41</v>
      </c>
      <c r="C197" s="64">
        <f>IFERROR(VLOOKUP(A197,Sheet2!A:D,4,0),0)</f>
        <v>0</v>
      </c>
    </row>
    <row r="198" spans="1:3" ht="20.25" customHeight="1">
      <c r="A198" s="82" t="s">
        <v>1376</v>
      </c>
      <c r="B198" s="63" t="s">
        <v>138</v>
      </c>
      <c r="C198" s="64">
        <f>IFERROR(VLOOKUP(A198,Sheet2!A:D,4,0),0)</f>
        <v>0</v>
      </c>
    </row>
    <row r="199" spans="1:3" ht="20.25" customHeight="1">
      <c r="A199" s="81" t="s">
        <v>1377</v>
      </c>
      <c r="B199" s="60" t="s">
        <v>139</v>
      </c>
      <c r="C199" s="61">
        <f>SUM(C200:C204)</f>
        <v>0</v>
      </c>
    </row>
    <row r="200" spans="1:3" ht="20.25" customHeight="1">
      <c r="A200" s="82" t="s">
        <v>1378</v>
      </c>
      <c r="B200" s="63" t="s">
        <v>32</v>
      </c>
      <c r="C200" s="64">
        <f>IFERROR(VLOOKUP(A200,Sheet2!A:D,4,0),0)</f>
        <v>0</v>
      </c>
    </row>
    <row r="201" spans="1:3" ht="20.25" customHeight="1">
      <c r="A201" s="82" t="s">
        <v>1379</v>
      </c>
      <c r="B201" s="63" t="s">
        <v>33</v>
      </c>
      <c r="C201" s="64">
        <f>IFERROR(VLOOKUP(A201,Sheet2!A:D,4,0),0)</f>
        <v>0</v>
      </c>
    </row>
    <row r="202" spans="1:3" ht="20.25" customHeight="1">
      <c r="A202" s="82" t="s">
        <v>1380</v>
      </c>
      <c r="B202" s="63" t="s">
        <v>34</v>
      </c>
      <c r="C202" s="64">
        <f>IFERROR(VLOOKUP(A202,Sheet2!A:D,4,0),0)</f>
        <v>0</v>
      </c>
    </row>
    <row r="203" spans="1:3" ht="20.25" customHeight="1">
      <c r="A203" s="82" t="s">
        <v>1381</v>
      </c>
      <c r="B203" s="63" t="s">
        <v>41</v>
      </c>
      <c r="C203" s="64">
        <f>IFERROR(VLOOKUP(A203,Sheet2!A:D,4,0),0)</f>
        <v>0</v>
      </c>
    </row>
    <row r="204" spans="1:3" ht="20.25" customHeight="1">
      <c r="A204" s="82" t="s">
        <v>1382</v>
      </c>
      <c r="B204" s="63" t="s">
        <v>140</v>
      </c>
      <c r="C204" s="64">
        <f>IFERROR(VLOOKUP(A204,Sheet2!A:D,4,0),0)</f>
        <v>0</v>
      </c>
    </row>
    <row r="205" spans="1:3" ht="20.25" customHeight="1">
      <c r="A205" s="81" t="s">
        <v>1383</v>
      </c>
      <c r="B205" s="60" t="s">
        <v>141</v>
      </c>
      <c r="C205" s="61">
        <f>SUM(C206:C210)</f>
        <v>0</v>
      </c>
    </row>
    <row r="206" spans="1:3" ht="20.25" customHeight="1">
      <c r="A206" s="82" t="s">
        <v>1384</v>
      </c>
      <c r="B206" s="63" t="s">
        <v>32</v>
      </c>
      <c r="C206" s="64">
        <f>IFERROR(VLOOKUP(A206,Sheet2!A:D,4,0),0)</f>
        <v>0</v>
      </c>
    </row>
    <row r="207" spans="1:3" ht="20.25" customHeight="1">
      <c r="A207" s="82" t="s">
        <v>1385</v>
      </c>
      <c r="B207" s="63" t="s">
        <v>33</v>
      </c>
      <c r="C207" s="64">
        <f>IFERROR(VLOOKUP(A207,Sheet2!A:D,4,0),0)</f>
        <v>0</v>
      </c>
    </row>
    <row r="208" spans="1:3" ht="20.25" customHeight="1">
      <c r="A208" s="82" t="s">
        <v>1386</v>
      </c>
      <c r="B208" s="63" t="s">
        <v>34</v>
      </c>
      <c r="C208" s="64">
        <f>IFERROR(VLOOKUP(A208,Sheet2!A:D,4,0),0)</f>
        <v>0</v>
      </c>
    </row>
    <row r="209" spans="1:3" ht="20.25" customHeight="1">
      <c r="A209" s="82" t="s">
        <v>1387</v>
      </c>
      <c r="B209" s="63" t="s">
        <v>41</v>
      </c>
      <c r="C209" s="64">
        <f>IFERROR(VLOOKUP(A209,Sheet2!A:D,4,0),0)</f>
        <v>0</v>
      </c>
    </row>
    <row r="210" spans="1:3" ht="20.25" customHeight="1">
      <c r="A210" s="82" t="s">
        <v>1388</v>
      </c>
      <c r="B210" s="63" t="s">
        <v>142</v>
      </c>
      <c r="C210" s="64">
        <f>IFERROR(VLOOKUP(A210,Sheet2!A:D,4,0),0)</f>
        <v>0</v>
      </c>
    </row>
    <row r="211" spans="1:3" ht="20.25" customHeight="1">
      <c r="A211" s="81" t="s">
        <v>1389</v>
      </c>
      <c r="B211" s="60" t="s">
        <v>143</v>
      </c>
      <c r="C211" s="61">
        <f>SUM(C212:C217)</f>
        <v>0</v>
      </c>
    </row>
    <row r="212" spans="1:3" ht="20.25" customHeight="1">
      <c r="A212" s="82" t="s">
        <v>1390</v>
      </c>
      <c r="B212" s="63" t="s">
        <v>32</v>
      </c>
      <c r="C212" s="64">
        <f>IFERROR(VLOOKUP(A212,Sheet2!A:D,4,0),0)</f>
        <v>0</v>
      </c>
    </row>
    <row r="213" spans="1:3" ht="20.25" customHeight="1">
      <c r="A213" s="82" t="s">
        <v>1391</v>
      </c>
      <c r="B213" s="63" t="s">
        <v>33</v>
      </c>
      <c r="C213" s="64">
        <f>IFERROR(VLOOKUP(A213,Sheet2!A:D,4,0),0)</f>
        <v>0</v>
      </c>
    </row>
    <row r="214" spans="1:3" ht="20.25" customHeight="1">
      <c r="A214" s="82" t="s">
        <v>1392</v>
      </c>
      <c r="B214" s="63" t="s">
        <v>34</v>
      </c>
      <c r="C214" s="64">
        <f>IFERROR(VLOOKUP(A214,Sheet2!A:D,4,0),0)</f>
        <v>0</v>
      </c>
    </row>
    <row r="215" spans="1:3" ht="20.25" customHeight="1">
      <c r="A215" s="82" t="s">
        <v>1393</v>
      </c>
      <c r="B215" s="63" t="s">
        <v>144</v>
      </c>
      <c r="C215" s="64">
        <f>IFERROR(VLOOKUP(A215,Sheet2!A:D,4,0),0)</f>
        <v>0</v>
      </c>
    </row>
    <row r="216" spans="1:3" ht="20.25" customHeight="1">
      <c r="A216" s="82" t="s">
        <v>1394</v>
      </c>
      <c r="B216" s="63" t="s">
        <v>41</v>
      </c>
      <c r="C216" s="64">
        <f>IFERROR(VLOOKUP(A216,Sheet2!A:D,4,0),0)</f>
        <v>0</v>
      </c>
    </row>
    <row r="217" spans="1:3" ht="20.25" customHeight="1">
      <c r="A217" s="82" t="s">
        <v>1395</v>
      </c>
      <c r="B217" s="63" t="s">
        <v>145</v>
      </c>
      <c r="C217" s="64">
        <f>IFERROR(VLOOKUP(A217,Sheet2!A:D,4,0),0)</f>
        <v>0</v>
      </c>
    </row>
    <row r="218" spans="1:3" ht="20.25" customHeight="1">
      <c r="A218" s="81" t="s">
        <v>1396</v>
      </c>
      <c r="B218" s="60" t="s">
        <v>146</v>
      </c>
      <c r="C218" s="61">
        <f>SUM(C219:C232)</f>
        <v>0</v>
      </c>
    </row>
    <row r="219" spans="1:3" ht="20.25" customHeight="1">
      <c r="A219" s="82" t="s">
        <v>1397</v>
      </c>
      <c r="B219" s="63" t="s">
        <v>32</v>
      </c>
      <c r="C219" s="64">
        <f>IFERROR(VLOOKUP(A219,Sheet2!A:D,4,0),0)</f>
        <v>0</v>
      </c>
    </row>
    <row r="220" spans="1:3" ht="20.25" customHeight="1">
      <c r="A220" s="82" t="s">
        <v>1398</v>
      </c>
      <c r="B220" s="63" t="s">
        <v>33</v>
      </c>
      <c r="C220" s="64">
        <f>IFERROR(VLOOKUP(A220,Sheet2!A:D,4,0),0)</f>
        <v>0</v>
      </c>
    </row>
    <row r="221" spans="1:3" ht="20.25" customHeight="1">
      <c r="A221" s="82" t="s">
        <v>1399</v>
      </c>
      <c r="B221" s="63" t="s">
        <v>34</v>
      </c>
      <c r="C221" s="64">
        <f>IFERROR(VLOOKUP(A221,Sheet2!A:D,4,0),0)</f>
        <v>0</v>
      </c>
    </row>
    <row r="222" spans="1:3" ht="20.25" customHeight="1">
      <c r="A222" s="82" t="s">
        <v>1400</v>
      </c>
      <c r="B222" s="63" t="s">
        <v>147</v>
      </c>
      <c r="C222" s="64">
        <f>IFERROR(VLOOKUP(A222,Sheet2!A:D,4,0),0)</f>
        <v>0</v>
      </c>
    </row>
    <row r="223" spans="1:3" ht="20.25" customHeight="1">
      <c r="A223" s="82" t="s">
        <v>1401</v>
      </c>
      <c r="B223" s="63" t="s">
        <v>148</v>
      </c>
      <c r="C223" s="64">
        <f>IFERROR(VLOOKUP(A223,Sheet2!A:D,4,0),0)</f>
        <v>0</v>
      </c>
    </row>
    <row r="224" spans="1:3" ht="20.25" customHeight="1">
      <c r="A224" s="82" t="s">
        <v>1402</v>
      </c>
      <c r="B224" s="63" t="s">
        <v>73</v>
      </c>
      <c r="C224" s="64">
        <f>IFERROR(VLOOKUP(A224,Sheet2!A:D,4,0),0)</f>
        <v>0</v>
      </c>
    </row>
    <row r="225" spans="1:3" ht="20.25" customHeight="1">
      <c r="A225" s="82" t="s">
        <v>1403</v>
      </c>
      <c r="B225" s="63" t="s">
        <v>149</v>
      </c>
      <c r="C225" s="64">
        <f>IFERROR(VLOOKUP(A225,Sheet2!A:D,4,0),0)</f>
        <v>0</v>
      </c>
    </row>
    <row r="226" spans="1:3" ht="20.25" customHeight="1">
      <c r="A226" s="82" t="s">
        <v>1404</v>
      </c>
      <c r="B226" s="63" t="s">
        <v>150</v>
      </c>
      <c r="C226" s="64">
        <f>IFERROR(VLOOKUP(A226,Sheet2!A:D,4,0),0)</f>
        <v>0</v>
      </c>
    </row>
    <row r="227" spans="1:3" ht="20.25" customHeight="1">
      <c r="A227" s="82" t="s">
        <v>1405</v>
      </c>
      <c r="B227" s="63" t="s">
        <v>151</v>
      </c>
      <c r="C227" s="64">
        <f>IFERROR(VLOOKUP(A227,Sheet2!A:D,4,0),0)</f>
        <v>0</v>
      </c>
    </row>
    <row r="228" spans="1:3" ht="20.25" customHeight="1">
      <c r="A228" s="82" t="s">
        <v>1406</v>
      </c>
      <c r="B228" s="63" t="s">
        <v>152</v>
      </c>
      <c r="C228" s="64">
        <f>IFERROR(VLOOKUP(A228,Sheet2!A:D,4,0),0)</f>
        <v>0</v>
      </c>
    </row>
    <row r="229" spans="1:3" ht="20.25" customHeight="1">
      <c r="A229" s="82" t="s">
        <v>1407</v>
      </c>
      <c r="B229" s="63" t="s">
        <v>153</v>
      </c>
      <c r="C229" s="64">
        <f>IFERROR(VLOOKUP(A229,Sheet2!A:D,4,0),0)</f>
        <v>0</v>
      </c>
    </row>
    <row r="230" spans="1:3" ht="20.25" customHeight="1">
      <c r="A230" s="82" t="s">
        <v>1408</v>
      </c>
      <c r="B230" s="63" t="s">
        <v>154</v>
      </c>
      <c r="C230" s="64">
        <f>IFERROR(VLOOKUP(A230,Sheet2!A:D,4,0),0)</f>
        <v>0</v>
      </c>
    </row>
    <row r="231" spans="1:3" ht="20.25" customHeight="1">
      <c r="A231" s="82" t="s">
        <v>1409</v>
      </c>
      <c r="B231" s="63" t="s">
        <v>41</v>
      </c>
      <c r="C231" s="64">
        <f>IFERROR(VLOOKUP(A231,Sheet2!A:D,4,0),0)</f>
        <v>0</v>
      </c>
    </row>
    <row r="232" spans="1:3" ht="20.25" customHeight="1">
      <c r="A232" s="82" t="s">
        <v>1410</v>
      </c>
      <c r="B232" s="63" t="s">
        <v>155</v>
      </c>
      <c r="C232" s="64">
        <f>IFERROR(VLOOKUP(A232,Sheet2!A:D,4,0),0)</f>
        <v>0</v>
      </c>
    </row>
    <row r="233" spans="1:3" ht="20.25" customHeight="1">
      <c r="A233" s="81" t="s">
        <v>1411</v>
      </c>
      <c r="B233" s="60" t="s">
        <v>156</v>
      </c>
      <c r="C233" s="61">
        <f>SUM(C234:C235)</f>
        <v>0</v>
      </c>
    </row>
    <row r="234" spans="1:3" ht="20.25" customHeight="1">
      <c r="A234" s="82" t="s">
        <v>1412</v>
      </c>
      <c r="B234" s="63" t="s">
        <v>157</v>
      </c>
      <c r="C234" s="64">
        <f>IFERROR(VLOOKUP(A234,Sheet2!A:D,4,0),0)</f>
        <v>0</v>
      </c>
    </row>
    <row r="235" spans="1:3" ht="20.25" customHeight="1">
      <c r="A235" s="82" t="s">
        <v>1413</v>
      </c>
      <c r="B235" s="63" t="s">
        <v>158</v>
      </c>
      <c r="C235" s="64">
        <f>IFERROR(VLOOKUP(A235,Sheet2!A:D,4,0),0)</f>
        <v>0</v>
      </c>
    </row>
    <row r="236" spans="1:3" ht="20.25" customHeight="1">
      <c r="A236" s="81" t="s">
        <v>1414</v>
      </c>
      <c r="B236" s="60" t="s">
        <v>159</v>
      </c>
      <c r="C236" s="61">
        <f>C237+C244+C247+C250+C256+C261+C263+C268+C274</f>
        <v>0</v>
      </c>
    </row>
    <row r="237" spans="1:3" ht="20.25" customHeight="1">
      <c r="A237" s="81" t="s">
        <v>1415</v>
      </c>
      <c r="B237" s="60" t="s">
        <v>160</v>
      </c>
      <c r="C237" s="61">
        <f>SUM(C238:C243)</f>
        <v>0</v>
      </c>
    </row>
    <row r="238" spans="1:3" ht="20.25" customHeight="1">
      <c r="A238" s="82" t="s">
        <v>1416</v>
      </c>
      <c r="B238" s="63" t="s">
        <v>32</v>
      </c>
      <c r="C238" s="64">
        <f>IFERROR(VLOOKUP(A238,Sheet2!A:D,4,0),0)</f>
        <v>0</v>
      </c>
    </row>
    <row r="239" spans="1:3" ht="20.25" customHeight="1">
      <c r="A239" s="82" t="s">
        <v>1417</v>
      </c>
      <c r="B239" s="63" t="s">
        <v>33</v>
      </c>
      <c r="C239" s="64">
        <f>IFERROR(VLOOKUP(A239,Sheet2!A:D,4,0),0)</f>
        <v>0</v>
      </c>
    </row>
    <row r="240" spans="1:3" ht="20.25" customHeight="1">
      <c r="A240" s="82" t="s">
        <v>1418</v>
      </c>
      <c r="B240" s="63" t="s">
        <v>34</v>
      </c>
      <c r="C240" s="64">
        <f>IFERROR(VLOOKUP(A240,Sheet2!A:D,4,0),0)</f>
        <v>0</v>
      </c>
    </row>
    <row r="241" spans="1:3" ht="20.25" customHeight="1">
      <c r="A241" s="82" t="s">
        <v>1419</v>
      </c>
      <c r="B241" s="63" t="s">
        <v>127</v>
      </c>
      <c r="C241" s="64">
        <f>IFERROR(VLOOKUP(A241,Sheet2!A:D,4,0),0)</f>
        <v>0</v>
      </c>
    </row>
    <row r="242" spans="1:3" ht="20.25" customHeight="1">
      <c r="A242" s="82" t="s">
        <v>1420</v>
      </c>
      <c r="B242" s="63" t="s">
        <v>41</v>
      </c>
      <c r="C242" s="64">
        <f>IFERROR(VLOOKUP(A242,Sheet2!A:D,4,0),0)</f>
        <v>0</v>
      </c>
    </row>
    <row r="243" spans="1:3" ht="20.25" customHeight="1">
      <c r="A243" s="82" t="s">
        <v>1421</v>
      </c>
      <c r="B243" s="63" t="s">
        <v>161</v>
      </c>
      <c r="C243" s="64">
        <f>IFERROR(VLOOKUP(A243,Sheet2!A:D,4,0),0)</f>
        <v>0</v>
      </c>
    </row>
    <row r="244" spans="1:3" ht="20.25" customHeight="1">
      <c r="A244" s="81" t="s">
        <v>1422</v>
      </c>
      <c r="B244" s="60" t="s">
        <v>162</v>
      </c>
      <c r="C244" s="61">
        <f>SUM(C245:C246)</f>
        <v>0</v>
      </c>
    </row>
    <row r="245" spans="1:3" ht="20.25" customHeight="1">
      <c r="A245" s="82" t="s">
        <v>1423</v>
      </c>
      <c r="B245" s="63" t="s">
        <v>163</v>
      </c>
      <c r="C245" s="64">
        <f>IFERROR(VLOOKUP(A245,Sheet2!A:D,4,0),0)</f>
        <v>0</v>
      </c>
    </row>
    <row r="246" spans="1:3" ht="20.25" customHeight="1">
      <c r="A246" s="82" t="s">
        <v>1424</v>
      </c>
      <c r="B246" s="63" t="s">
        <v>164</v>
      </c>
      <c r="C246" s="64">
        <f>IFERROR(VLOOKUP(A246,Sheet2!A:D,4,0),0)</f>
        <v>0</v>
      </c>
    </row>
    <row r="247" spans="1:3" ht="20.25" customHeight="1">
      <c r="A247" s="81" t="s">
        <v>1425</v>
      </c>
      <c r="B247" s="60" t="s">
        <v>165</v>
      </c>
      <c r="C247" s="61">
        <f>SUM(C248:C249)</f>
        <v>0</v>
      </c>
    </row>
    <row r="248" spans="1:3" ht="20.25" customHeight="1">
      <c r="A248" s="82" t="s">
        <v>1426</v>
      </c>
      <c r="B248" s="63" t="s">
        <v>166</v>
      </c>
      <c r="C248" s="64">
        <f>IFERROR(VLOOKUP(A248,Sheet2!A:D,4,0),0)</f>
        <v>0</v>
      </c>
    </row>
    <row r="249" spans="1:3" ht="20.25" customHeight="1">
      <c r="A249" s="82" t="s">
        <v>1427</v>
      </c>
      <c r="B249" s="63" t="s">
        <v>167</v>
      </c>
      <c r="C249" s="64">
        <f>IFERROR(VLOOKUP(A249,Sheet2!A:D,4,0),0)</f>
        <v>0</v>
      </c>
    </row>
    <row r="250" spans="1:3" ht="20.25" customHeight="1">
      <c r="A250" s="81" t="s">
        <v>1428</v>
      </c>
      <c r="B250" s="60" t="s">
        <v>168</v>
      </c>
      <c r="C250" s="61">
        <f>SUM(C251:C255)</f>
        <v>0</v>
      </c>
    </row>
    <row r="251" spans="1:3" ht="20.25" customHeight="1">
      <c r="A251" s="82" t="s">
        <v>1429</v>
      </c>
      <c r="B251" s="63" t="s">
        <v>169</v>
      </c>
      <c r="C251" s="64">
        <f>IFERROR(VLOOKUP(A251,Sheet2!A:D,4,0),0)</f>
        <v>0</v>
      </c>
    </row>
    <row r="252" spans="1:3" ht="20.25" customHeight="1">
      <c r="A252" s="82" t="s">
        <v>1430</v>
      </c>
      <c r="B252" s="63" t="s">
        <v>170</v>
      </c>
      <c r="C252" s="64">
        <f>IFERROR(VLOOKUP(A252,Sheet2!A:D,4,0),0)</f>
        <v>0</v>
      </c>
    </row>
    <row r="253" spans="1:3" ht="20.25" customHeight="1">
      <c r="A253" s="82" t="s">
        <v>1431</v>
      </c>
      <c r="B253" s="63" t="s">
        <v>171</v>
      </c>
      <c r="C253" s="64">
        <f>IFERROR(VLOOKUP(A253,Sheet2!A:D,4,0),0)</f>
        <v>0</v>
      </c>
    </row>
    <row r="254" spans="1:3" ht="20.25" customHeight="1">
      <c r="A254" s="82" t="s">
        <v>1432</v>
      </c>
      <c r="B254" s="63" t="s">
        <v>172</v>
      </c>
      <c r="C254" s="64">
        <f>IFERROR(VLOOKUP(A254,Sheet2!A:D,4,0),0)</f>
        <v>0</v>
      </c>
    </row>
    <row r="255" spans="1:3" ht="20.25" customHeight="1">
      <c r="A255" s="82" t="s">
        <v>1433</v>
      </c>
      <c r="B255" s="63" t="s">
        <v>173</v>
      </c>
      <c r="C255" s="64">
        <f>IFERROR(VLOOKUP(A255,Sheet2!A:D,4,0),0)</f>
        <v>0</v>
      </c>
    </row>
    <row r="256" spans="1:3" ht="20.25" customHeight="1">
      <c r="A256" s="81" t="s">
        <v>1434</v>
      </c>
      <c r="B256" s="60" t="s">
        <v>174</v>
      </c>
      <c r="C256" s="61">
        <f>SUM(C257:C260)</f>
        <v>0</v>
      </c>
    </row>
    <row r="257" spans="1:3" ht="20.25" customHeight="1">
      <c r="A257" s="82" t="s">
        <v>1435</v>
      </c>
      <c r="B257" s="63" t="s">
        <v>175</v>
      </c>
      <c r="C257" s="64">
        <f>IFERROR(VLOOKUP(A257,Sheet2!A:D,4,0),0)</f>
        <v>0</v>
      </c>
    </row>
    <row r="258" spans="1:3" ht="20.25" customHeight="1">
      <c r="A258" s="82" t="s">
        <v>1436</v>
      </c>
      <c r="B258" s="63" t="s">
        <v>176</v>
      </c>
      <c r="C258" s="64">
        <f>IFERROR(VLOOKUP(A258,Sheet2!A:D,4,0),0)</f>
        <v>0</v>
      </c>
    </row>
    <row r="259" spans="1:3" ht="20.25" customHeight="1">
      <c r="A259" s="82" t="s">
        <v>1437</v>
      </c>
      <c r="B259" s="63" t="s">
        <v>177</v>
      </c>
      <c r="C259" s="64">
        <f>IFERROR(VLOOKUP(A259,Sheet2!A:D,4,0),0)</f>
        <v>0</v>
      </c>
    </row>
    <row r="260" spans="1:3" ht="20.25" customHeight="1">
      <c r="A260" s="82" t="s">
        <v>1438</v>
      </c>
      <c r="B260" s="63" t="s">
        <v>178</v>
      </c>
      <c r="C260" s="64">
        <f>IFERROR(VLOOKUP(A260,Sheet2!A:D,4,0),0)</f>
        <v>0</v>
      </c>
    </row>
    <row r="261" spans="1:3" ht="20.25" customHeight="1">
      <c r="A261" s="81" t="s">
        <v>1439</v>
      </c>
      <c r="B261" s="60" t="s">
        <v>179</v>
      </c>
      <c r="C261" s="61">
        <f>SUM(C262)</f>
        <v>0</v>
      </c>
    </row>
    <row r="262" spans="1:3" ht="20.25" customHeight="1">
      <c r="A262" s="82" t="s">
        <v>1440</v>
      </c>
      <c r="B262" s="63" t="s">
        <v>180</v>
      </c>
      <c r="C262" s="64">
        <f>IFERROR(VLOOKUP(A262,Sheet2!A:D,4,0),0)</f>
        <v>0</v>
      </c>
    </row>
    <row r="263" spans="1:3" ht="20.25" customHeight="1">
      <c r="A263" s="81" t="s">
        <v>1441</v>
      </c>
      <c r="B263" s="60" t="s">
        <v>181</v>
      </c>
      <c r="C263" s="61">
        <f>SUM(C264:C267)</f>
        <v>0</v>
      </c>
    </row>
    <row r="264" spans="1:3" ht="20.25" customHeight="1">
      <c r="A264" s="82" t="s">
        <v>1442</v>
      </c>
      <c r="B264" s="63" t="s">
        <v>182</v>
      </c>
      <c r="C264" s="64">
        <f>IFERROR(VLOOKUP(A264,Sheet2!A:D,4,0),0)</f>
        <v>0</v>
      </c>
    </row>
    <row r="265" spans="1:3" ht="20.25" customHeight="1">
      <c r="A265" s="82" t="s">
        <v>1443</v>
      </c>
      <c r="B265" s="63" t="s">
        <v>183</v>
      </c>
      <c r="C265" s="64">
        <f>IFERROR(VLOOKUP(A265,Sheet2!A:D,4,0),0)</f>
        <v>0</v>
      </c>
    </row>
    <row r="266" spans="1:3" ht="20.25" customHeight="1">
      <c r="A266" s="82" t="s">
        <v>1444</v>
      </c>
      <c r="B266" s="63" t="s">
        <v>184</v>
      </c>
      <c r="C266" s="64">
        <f>IFERROR(VLOOKUP(A266,Sheet2!A:D,4,0),0)</f>
        <v>0</v>
      </c>
    </row>
    <row r="267" spans="1:3" ht="20.25" customHeight="1">
      <c r="A267" s="82" t="s">
        <v>1445</v>
      </c>
      <c r="B267" s="63" t="s">
        <v>23</v>
      </c>
      <c r="C267" s="64">
        <f>IFERROR(VLOOKUP(A267,Sheet2!A:D,4,0),0)</f>
        <v>0</v>
      </c>
    </row>
    <row r="268" spans="1:3" ht="20.25" customHeight="1">
      <c r="A268" s="81" t="s">
        <v>1446</v>
      </c>
      <c r="B268" s="60" t="s">
        <v>185</v>
      </c>
      <c r="C268" s="61">
        <f>SUM(C269:C273)</f>
        <v>0</v>
      </c>
    </row>
    <row r="269" spans="1:3" ht="20.25" customHeight="1">
      <c r="A269" s="82" t="s">
        <v>1447</v>
      </c>
      <c r="B269" s="63" t="s">
        <v>32</v>
      </c>
      <c r="C269" s="64">
        <f>IFERROR(VLOOKUP(A269,Sheet2!A:D,4,0),0)</f>
        <v>0</v>
      </c>
    </row>
    <row r="270" spans="1:3" ht="20.25" customHeight="1">
      <c r="A270" s="82" t="s">
        <v>1448</v>
      </c>
      <c r="B270" s="63" t="s">
        <v>33</v>
      </c>
      <c r="C270" s="64">
        <f>IFERROR(VLOOKUP(A270,Sheet2!A:D,4,0),0)</f>
        <v>0</v>
      </c>
    </row>
    <row r="271" spans="1:3" ht="20.25" customHeight="1">
      <c r="A271" s="82" t="s">
        <v>1449</v>
      </c>
      <c r="B271" s="63" t="s">
        <v>34</v>
      </c>
      <c r="C271" s="64">
        <f>IFERROR(VLOOKUP(A271,Sheet2!A:D,4,0),0)</f>
        <v>0</v>
      </c>
    </row>
    <row r="272" spans="1:3" ht="20.25" customHeight="1">
      <c r="A272" s="82" t="s">
        <v>1450</v>
      </c>
      <c r="B272" s="63" t="s">
        <v>41</v>
      </c>
      <c r="C272" s="64">
        <f>IFERROR(VLOOKUP(A272,Sheet2!A:D,4,0),0)</f>
        <v>0</v>
      </c>
    </row>
    <row r="273" spans="1:6" ht="20.25" customHeight="1">
      <c r="A273" s="82" t="s">
        <v>1451</v>
      </c>
      <c r="B273" s="63" t="s">
        <v>186</v>
      </c>
      <c r="C273" s="64">
        <f>IFERROR(VLOOKUP(A273,Sheet2!A:D,4,0),0)</f>
        <v>0</v>
      </c>
    </row>
    <row r="274" spans="1:6" ht="20.25" customHeight="1">
      <c r="A274" s="81" t="s">
        <v>1452</v>
      </c>
      <c r="B274" s="60" t="s">
        <v>187</v>
      </c>
      <c r="C274" s="61">
        <f>C275</f>
        <v>0</v>
      </c>
    </row>
    <row r="275" spans="1:6" ht="20.25" customHeight="1">
      <c r="A275" s="82" t="s">
        <v>1453</v>
      </c>
      <c r="B275" s="63" t="s">
        <v>188</v>
      </c>
      <c r="C275" s="64">
        <f>IFERROR(VLOOKUP(A275,Sheet2!A:D,4,0),0)</f>
        <v>0</v>
      </c>
    </row>
    <row r="276" spans="1:6" ht="20.25" customHeight="1">
      <c r="A276" s="81" t="s">
        <v>1454</v>
      </c>
      <c r="B276" s="60" t="s">
        <v>4</v>
      </c>
      <c r="C276" s="61">
        <f>C277+C279+C281+C283+C293</f>
        <v>20</v>
      </c>
    </row>
    <row r="277" spans="1:6" ht="20.25" customHeight="1">
      <c r="A277" s="81" t="s">
        <v>1455</v>
      </c>
      <c r="B277" s="60" t="s">
        <v>1081</v>
      </c>
      <c r="C277" s="61">
        <f>C278</f>
        <v>0</v>
      </c>
    </row>
    <row r="278" spans="1:6" ht="20.25" customHeight="1">
      <c r="A278" s="82" t="s">
        <v>1456</v>
      </c>
      <c r="B278" s="63" t="s">
        <v>189</v>
      </c>
      <c r="C278" s="64">
        <f>IFERROR(VLOOKUP(A278,Sheet2!A:D,4,0),0)</f>
        <v>0</v>
      </c>
    </row>
    <row r="279" spans="1:6" ht="20.25" customHeight="1">
      <c r="A279" s="81" t="s">
        <v>1457</v>
      </c>
      <c r="B279" s="60" t="s">
        <v>190</v>
      </c>
      <c r="C279" s="61">
        <f>C280</f>
        <v>0</v>
      </c>
    </row>
    <row r="280" spans="1:6" s="66" customFormat="1" ht="20.25" customHeight="1">
      <c r="A280" s="83" t="s">
        <v>1458</v>
      </c>
      <c r="B280" s="65" t="s">
        <v>191</v>
      </c>
      <c r="C280" s="64">
        <f>IFERROR(VLOOKUP(A280,Sheet2!A:D,4,0),0)</f>
        <v>0</v>
      </c>
      <c r="F280" s="67"/>
    </row>
    <row r="281" spans="1:6" ht="20.25" customHeight="1">
      <c r="A281" s="81" t="s">
        <v>1459</v>
      </c>
      <c r="B281" s="60" t="s">
        <v>192</v>
      </c>
      <c r="C281" s="61">
        <f>C282</f>
        <v>0</v>
      </c>
    </row>
    <row r="282" spans="1:6" ht="20.25" customHeight="1">
      <c r="A282" s="82" t="s">
        <v>1460</v>
      </c>
      <c r="B282" s="63" t="s">
        <v>193</v>
      </c>
      <c r="C282" s="64">
        <f>IFERROR(VLOOKUP(A282,Sheet2!A:D,4,0),0)</f>
        <v>0</v>
      </c>
    </row>
    <row r="283" spans="1:6" ht="20.25" customHeight="1">
      <c r="A283" s="81" t="s">
        <v>1461</v>
      </c>
      <c r="B283" s="60" t="s">
        <v>194</v>
      </c>
      <c r="C283" s="61">
        <f>SUM(C284:C292)</f>
        <v>0</v>
      </c>
    </row>
    <row r="284" spans="1:6" ht="20.25" customHeight="1">
      <c r="A284" s="82" t="s">
        <v>1462</v>
      </c>
      <c r="B284" s="63" t="s">
        <v>195</v>
      </c>
      <c r="C284" s="64">
        <f>IFERROR(VLOOKUP(A284,Sheet2!A:D,4,0),0)</f>
        <v>0</v>
      </c>
    </row>
    <row r="285" spans="1:6" ht="20.25" customHeight="1">
      <c r="A285" s="82" t="s">
        <v>1463</v>
      </c>
      <c r="B285" s="63" t="s">
        <v>196</v>
      </c>
      <c r="C285" s="64">
        <f>IFERROR(VLOOKUP(A285,Sheet2!A:D,4,0),0)</f>
        <v>0</v>
      </c>
    </row>
    <row r="286" spans="1:6" ht="20.25" customHeight="1">
      <c r="A286" s="82" t="s">
        <v>1464</v>
      </c>
      <c r="B286" s="63" t="s">
        <v>197</v>
      </c>
      <c r="C286" s="64">
        <f>IFERROR(VLOOKUP(A286,Sheet2!A:D,4,0),0)</f>
        <v>0</v>
      </c>
    </row>
    <row r="287" spans="1:6" ht="20.25" customHeight="1">
      <c r="A287" s="82" t="s">
        <v>1465</v>
      </c>
      <c r="B287" s="63" t="s">
        <v>198</v>
      </c>
      <c r="C287" s="64">
        <f>IFERROR(VLOOKUP(A287,Sheet2!A:D,4,0),0)</f>
        <v>0</v>
      </c>
    </row>
    <row r="288" spans="1:6" ht="20.25" customHeight="1">
      <c r="A288" s="82" t="s">
        <v>1466</v>
      </c>
      <c r="B288" s="63" t="s">
        <v>1082</v>
      </c>
      <c r="C288" s="64">
        <f>IFERROR(VLOOKUP(A288,Sheet2!A:D,4,0),0)</f>
        <v>0</v>
      </c>
    </row>
    <row r="289" spans="1:3" ht="20.25" customHeight="1">
      <c r="A289" s="82" t="s">
        <v>1467</v>
      </c>
      <c r="B289" s="63" t="s">
        <v>1083</v>
      </c>
      <c r="C289" s="64">
        <f>IFERROR(VLOOKUP(A289,Sheet2!A:D,4,0),0)</f>
        <v>0</v>
      </c>
    </row>
    <row r="290" spans="1:3" ht="20.25" customHeight="1">
      <c r="A290" s="82" t="s">
        <v>1468</v>
      </c>
      <c r="B290" s="63" t="s">
        <v>199</v>
      </c>
      <c r="C290" s="64">
        <f>IFERROR(VLOOKUP(A290,Sheet2!A:D,4,0),0)</f>
        <v>0</v>
      </c>
    </row>
    <row r="291" spans="1:3" ht="20.25" customHeight="1">
      <c r="A291" s="82" t="s">
        <v>1469</v>
      </c>
      <c r="B291" s="63" t="s">
        <v>200</v>
      </c>
      <c r="C291" s="64">
        <f>IFERROR(VLOOKUP(A291,Sheet2!A:D,4,0),0)</f>
        <v>0</v>
      </c>
    </row>
    <row r="292" spans="1:3" ht="20.25" customHeight="1">
      <c r="A292" s="82" t="s">
        <v>1470</v>
      </c>
      <c r="B292" s="63" t="s">
        <v>201</v>
      </c>
      <c r="C292" s="64">
        <f>IFERROR(VLOOKUP(A292,Sheet2!A:D,4,0),0)</f>
        <v>0</v>
      </c>
    </row>
    <row r="293" spans="1:3" ht="20.25" customHeight="1">
      <c r="A293" s="81" t="s">
        <v>1471</v>
      </c>
      <c r="B293" s="60" t="s">
        <v>202</v>
      </c>
      <c r="C293" s="61">
        <f>C294</f>
        <v>20</v>
      </c>
    </row>
    <row r="294" spans="1:3" ht="20.25" customHeight="1">
      <c r="A294" s="82" t="s">
        <v>1472</v>
      </c>
      <c r="B294" s="63" t="s">
        <v>203</v>
      </c>
      <c r="C294" s="64">
        <f>IFERROR(VLOOKUP(A294,Sheet2!A:D,4,0),0)</f>
        <v>20</v>
      </c>
    </row>
    <row r="295" spans="1:3" ht="20.25" customHeight="1">
      <c r="A295" s="81" t="s">
        <v>1473</v>
      </c>
      <c r="B295" s="60" t="s">
        <v>5</v>
      </c>
      <c r="C295" s="61">
        <f>C296+C299+C310+C317+C325+C334+C348+C358+C368+C376+C382</f>
        <v>862</v>
      </c>
    </row>
    <row r="296" spans="1:3" ht="20.25" customHeight="1">
      <c r="A296" s="81" t="s">
        <v>1474</v>
      </c>
      <c r="B296" s="60" t="s">
        <v>204</v>
      </c>
      <c r="C296" s="61">
        <f>C297+C298</f>
        <v>0</v>
      </c>
    </row>
    <row r="297" spans="1:3" ht="20.25" customHeight="1">
      <c r="A297" s="82" t="s">
        <v>1475</v>
      </c>
      <c r="B297" s="63" t="s">
        <v>205</v>
      </c>
      <c r="C297" s="64">
        <f>IFERROR(VLOOKUP(A297,Sheet2!A:D,4,0),0)</f>
        <v>0</v>
      </c>
    </row>
    <row r="298" spans="1:3" ht="20.25" customHeight="1">
      <c r="A298" s="82" t="s">
        <v>1476</v>
      </c>
      <c r="B298" s="63" t="s">
        <v>206</v>
      </c>
      <c r="C298" s="64">
        <f>IFERROR(VLOOKUP(A298,Sheet2!A:D,4,0),0)</f>
        <v>0</v>
      </c>
    </row>
    <row r="299" spans="1:3" ht="20.25" customHeight="1">
      <c r="A299" s="81" t="s">
        <v>1477</v>
      </c>
      <c r="B299" s="60" t="s">
        <v>207</v>
      </c>
      <c r="C299" s="61">
        <f>SUM(C300:C309)</f>
        <v>771</v>
      </c>
    </row>
    <row r="300" spans="1:3" ht="20.25" customHeight="1">
      <c r="A300" s="82" t="s">
        <v>1478</v>
      </c>
      <c r="B300" s="63" t="s">
        <v>32</v>
      </c>
      <c r="C300" s="64">
        <f>IFERROR(VLOOKUP(A300,Sheet2!A:D,4,0),0)</f>
        <v>727</v>
      </c>
    </row>
    <row r="301" spans="1:3" ht="20.25" customHeight="1">
      <c r="A301" s="82" t="s">
        <v>1479</v>
      </c>
      <c r="B301" s="63" t="s">
        <v>33</v>
      </c>
      <c r="C301" s="64">
        <f>IFERROR(VLOOKUP(A301,Sheet2!A:D,4,0),0)</f>
        <v>12</v>
      </c>
    </row>
    <row r="302" spans="1:3" ht="20.25" customHeight="1">
      <c r="A302" s="82" t="s">
        <v>1480</v>
      </c>
      <c r="B302" s="63" t="s">
        <v>34</v>
      </c>
      <c r="C302" s="64">
        <f>IFERROR(VLOOKUP(A302,Sheet2!A:D,4,0),0)</f>
        <v>0</v>
      </c>
    </row>
    <row r="303" spans="1:3" ht="20.25" customHeight="1">
      <c r="A303" s="82" t="s">
        <v>1481</v>
      </c>
      <c r="B303" s="63" t="s">
        <v>73</v>
      </c>
      <c r="C303" s="64">
        <f>IFERROR(VLOOKUP(A303,Sheet2!A:D,4,0),0)</f>
        <v>0</v>
      </c>
    </row>
    <row r="304" spans="1:3" ht="20.25" customHeight="1">
      <c r="A304" s="82" t="s">
        <v>1482</v>
      </c>
      <c r="B304" s="63" t="s">
        <v>208</v>
      </c>
      <c r="C304" s="64">
        <f>IFERROR(VLOOKUP(A304,Sheet2!A:D,4,0),0)</f>
        <v>0</v>
      </c>
    </row>
    <row r="305" spans="1:3" ht="20.25" customHeight="1">
      <c r="A305" s="82" t="s">
        <v>1483</v>
      </c>
      <c r="B305" s="63" t="s">
        <v>209</v>
      </c>
      <c r="C305" s="64">
        <f>IFERROR(VLOOKUP(A305,Sheet2!A:D,4,0),0)</f>
        <v>0</v>
      </c>
    </row>
    <row r="306" spans="1:3" ht="20.25" customHeight="1">
      <c r="A306" s="82" t="s">
        <v>1484</v>
      </c>
      <c r="B306" s="63" t="s">
        <v>210</v>
      </c>
      <c r="C306" s="64">
        <f>IFERROR(VLOOKUP(A306,Sheet2!A:D,4,0),0)</f>
        <v>0</v>
      </c>
    </row>
    <row r="307" spans="1:3" ht="20.25" customHeight="1">
      <c r="A307" s="82" t="s">
        <v>1485</v>
      </c>
      <c r="B307" s="63" t="s">
        <v>211</v>
      </c>
      <c r="C307" s="64">
        <f>IFERROR(VLOOKUP(A307,Sheet2!A:D,4,0),0)</f>
        <v>0</v>
      </c>
    </row>
    <row r="308" spans="1:3" ht="20.25" customHeight="1">
      <c r="A308" s="82" t="s">
        <v>1486</v>
      </c>
      <c r="B308" s="63" t="s">
        <v>41</v>
      </c>
      <c r="C308" s="64">
        <f>IFERROR(VLOOKUP(A308,Sheet2!A:D,4,0),0)</f>
        <v>0</v>
      </c>
    </row>
    <row r="309" spans="1:3" ht="20.25" customHeight="1">
      <c r="A309" s="82" t="s">
        <v>1487</v>
      </c>
      <c r="B309" s="63" t="s">
        <v>212</v>
      </c>
      <c r="C309" s="64">
        <f>IFERROR(VLOOKUP(A309,Sheet2!A:D,4,0),0)</f>
        <v>32</v>
      </c>
    </row>
    <row r="310" spans="1:3" ht="20.25" customHeight="1">
      <c r="A310" s="81" t="s">
        <v>1488</v>
      </c>
      <c r="B310" s="60" t="s">
        <v>213</v>
      </c>
      <c r="C310" s="61">
        <f>SUM(C311:C316)</f>
        <v>0</v>
      </c>
    </row>
    <row r="311" spans="1:3" ht="20.25" customHeight="1">
      <c r="A311" s="82" t="s">
        <v>1489</v>
      </c>
      <c r="B311" s="63" t="s">
        <v>32</v>
      </c>
      <c r="C311" s="64">
        <f>IFERROR(VLOOKUP(A311,Sheet2!A:D,4,0),0)</f>
        <v>0</v>
      </c>
    </row>
    <row r="312" spans="1:3" ht="20.25" customHeight="1">
      <c r="A312" s="82" t="s">
        <v>1490</v>
      </c>
      <c r="B312" s="63" t="s">
        <v>33</v>
      </c>
      <c r="C312" s="64">
        <f>IFERROR(VLOOKUP(A312,Sheet2!A:D,4,0),0)</f>
        <v>0</v>
      </c>
    </row>
    <row r="313" spans="1:3" ht="20.25" customHeight="1">
      <c r="A313" s="82" t="s">
        <v>1491</v>
      </c>
      <c r="B313" s="63" t="s">
        <v>34</v>
      </c>
      <c r="C313" s="64">
        <f>IFERROR(VLOOKUP(A313,Sheet2!A:D,4,0),0)</f>
        <v>0</v>
      </c>
    </row>
    <row r="314" spans="1:3" ht="20.25" customHeight="1">
      <c r="A314" s="82" t="s">
        <v>1492</v>
      </c>
      <c r="B314" s="63" t="s">
        <v>214</v>
      </c>
      <c r="C314" s="64">
        <f>IFERROR(VLOOKUP(A314,Sheet2!A:D,4,0),0)</f>
        <v>0</v>
      </c>
    </row>
    <row r="315" spans="1:3" ht="20.25" customHeight="1">
      <c r="A315" s="82" t="s">
        <v>1493</v>
      </c>
      <c r="B315" s="63" t="s">
        <v>41</v>
      </c>
      <c r="C315" s="64">
        <f>IFERROR(VLOOKUP(A315,Sheet2!A:D,4,0),0)</f>
        <v>0</v>
      </c>
    </row>
    <row r="316" spans="1:3" ht="20.25" customHeight="1">
      <c r="A316" s="82" t="s">
        <v>1494</v>
      </c>
      <c r="B316" s="63" t="s">
        <v>215</v>
      </c>
      <c r="C316" s="64">
        <f>IFERROR(VLOOKUP(A316,Sheet2!A:D,4,0),0)</f>
        <v>0</v>
      </c>
    </row>
    <row r="317" spans="1:3" ht="20.25" customHeight="1">
      <c r="A317" s="81" t="s">
        <v>1495</v>
      </c>
      <c r="B317" s="60" t="s">
        <v>216</v>
      </c>
      <c r="C317" s="61">
        <f>SUM(C318:C324)</f>
        <v>0</v>
      </c>
    </row>
    <row r="318" spans="1:3" ht="20.25" customHeight="1">
      <c r="A318" s="82" t="s">
        <v>1496</v>
      </c>
      <c r="B318" s="63" t="s">
        <v>32</v>
      </c>
      <c r="C318" s="64">
        <f>IFERROR(VLOOKUP(A318,Sheet2!A:D,4,0),0)</f>
        <v>0</v>
      </c>
    </row>
    <row r="319" spans="1:3" ht="20.25" customHeight="1">
      <c r="A319" s="82" t="s">
        <v>1497</v>
      </c>
      <c r="B319" s="63" t="s">
        <v>33</v>
      </c>
      <c r="C319" s="64">
        <f>IFERROR(VLOOKUP(A319,Sheet2!A:D,4,0),0)</f>
        <v>0</v>
      </c>
    </row>
    <row r="320" spans="1:3" ht="20.25" customHeight="1">
      <c r="A320" s="82" t="s">
        <v>1498</v>
      </c>
      <c r="B320" s="63" t="s">
        <v>34</v>
      </c>
      <c r="C320" s="64">
        <f>IFERROR(VLOOKUP(A320,Sheet2!A:D,4,0),0)</f>
        <v>0</v>
      </c>
    </row>
    <row r="321" spans="1:3" ht="20.25" customHeight="1">
      <c r="A321" s="82" t="s">
        <v>1499</v>
      </c>
      <c r="B321" s="63" t="s">
        <v>217</v>
      </c>
      <c r="C321" s="64">
        <f>IFERROR(VLOOKUP(A321,Sheet2!A:D,4,0),0)</f>
        <v>0</v>
      </c>
    </row>
    <row r="322" spans="1:3" ht="20.25" customHeight="1">
      <c r="A322" s="82" t="s">
        <v>1500</v>
      </c>
      <c r="B322" s="63" t="s">
        <v>218</v>
      </c>
      <c r="C322" s="64">
        <f>IFERROR(VLOOKUP(A322,Sheet2!A:D,4,0),0)</f>
        <v>0</v>
      </c>
    </row>
    <row r="323" spans="1:3" ht="20.25" customHeight="1">
      <c r="A323" s="82" t="s">
        <v>1501</v>
      </c>
      <c r="B323" s="63" t="s">
        <v>41</v>
      </c>
      <c r="C323" s="64">
        <f>IFERROR(VLOOKUP(A323,Sheet2!A:D,4,0),0)</f>
        <v>0</v>
      </c>
    </row>
    <row r="324" spans="1:3" ht="20.25" customHeight="1">
      <c r="A324" s="82" t="s">
        <v>1502</v>
      </c>
      <c r="B324" s="63" t="s">
        <v>219</v>
      </c>
      <c r="C324" s="64">
        <f>IFERROR(VLOOKUP(A324,Sheet2!A:D,4,0),0)</f>
        <v>0</v>
      </c>
    </row>
    <row r="325" spans="1:3" ht="20.25" customHeight="1">
      <c r="A325" s="81" t="s">
        <v>1503</v>
      </c>
      <c r="B325" s="60" t="s">
        <v>220</v>
      </c>
      <c r="C325" s="61">
        <f>SUM(C326:C333)</f>
        <v>0</v>
      </c>
    </row>
    <row r="326" spans="1:3" ht="20.25" customHeight="1">
      <c r="A326" s="82" t="s">
        <v>1504</v>
      </c>
      <c r="B326" s="63" t="s">
        <v>32</v>
      </c>
      <c r="C326" s="64">
        <f>IFERROR(VLOOKUP(A326,Sheet2!A:D,4,0),0)</f>
        <v>0</v>
      </c>
    </row>
    <row r="327" spans="1:3" ht="20.25" customHeight="1">
      <c r="A327" s="82" t="s">
        <v>1505</v>
      </c>
      <c r="B327" s="63" t="s">
        <v>33</v>
      </c>
      <c r="C327" s="64">
        <f>IFERROR(VLOOKUP(A327,Sheet2!A:D,4,0),0)</f>
        <v>0</v>
      </c>
    </row>
    <row r="328" spans="1:3" ht="20.25" customHeight="1">
      <c r="A328" s="82" t="s">
        <v>1506</v>
      </c>
      <c r="B328" s="63" t="s">
        <v>34</v>
      </c>
      <c r="C328" s="64">
        <f>IFERROR(VLOOKUP(A328,Sheet2!A:D,4,0),0)</f>
        <v>0</v>
      </c>
    </row>
    <row r="329" spans="1:3" ht="20.25" customHeight="1">
      <c r="A329" s="82" t="s">
        <v>1507</v>
      </c>
      <c r="B329" s="63" t="s">
        <v>221</v>
      </c>
      <c r="C329" s="64">
        <f>IFERROR(VLOOKUP(A329,Sheet2!A:D,4,0),0)</f>
        <v>0</v>
      </c>
    </row>
    <row r="330" spans="1:3" ht="20.25" customHeight="1">
      <c r="A330" s="82" t="s">
        <v>1508</v>
      </c>
      <c r="B330" s="63" t="s">
        <v>222</v>
      </c>
      <c r="C330" s="64">
        <f>IFERROR(VLOOKUP(A330,Sheet2!A:D,4,0),0)</f>
        <v>0</v>
      </c>
    </row>
    <row r="331" spans="1:3" ht="20.25" customHeight="1">
      <c r="A331" s="82" t="s">
        <v>1509</v>
      </c>
      <c r="B331" s="63" t="s">
        <v>223</v>
      </c>
      <c r="C331" s="64">
        <f>IFERROR(VLOOKUP(A331,Sheet2!A:D,4,0),0)</f>
        <v>0</v>
      </c>
    </row>
    <row r="332" spans="1:3" ht="20.25" customHeight="1">
      <c r="A332" s="82" t="s">
        <v>1510</v>
      </c>
      <c r="B332" s="63" t="s">
        <v>41</v>
      </c>
      <c r="C332" s="64">
        <f>IFERROR(VLOOKUP(A332,Sheet2!A:D,4,0),0)</f>
        <v>0</v>
      </c>
    </row>
    <row r="333" spans="1:3" ht="20.25" customHeight="1">
      <c r="A333" s="82" t="s">
        <v>1511</v>
      </c>
      <c r="B333" s="63" t="s">
        <v>224</v>
      </c>
      <c r="C333" s="64">
        <f>IFERROR(VLOOKUP(A333,Sheet2!A:D,4,0),0)</f>
        <v>0</v>
      </c>
    </row>
    <row r="334" spans="1:3" ht="20.25" customHeight="1">
      <c r="A334" s="81" t="s">
        <v>1512</v>
      </c>
      <c r="B334" s="60" t="s">
        <v>225</v>
      </c>
      <c r="C334" s="61">
        <f>SUM(C335:C347)</f>
        <v>68</v>
      </c>
    </row>
    <row r="335" spans="1:3" ht="20.25" customHeight="1">
      <c r="A335" s="82" t="s">
        <v>1513</v>
      </c>
      <c r="B335" s="63" t="s">
        <v>32</v>
      </c>
      <c r="C335" s="64">
        <f>IFERROR(VLOOKUP(A335,Sheet2!A:D,4,0),0)</f>
        <v>45</v>
      </c>
    </row>
    <row r="336" spans="1:3" ht="20.25" customHeight="1">
      <c r="A336" s="82" t="s">
        <v>1514</v>
      </c>
      <c r="B336" s="63" t="s">
        <v>33</v>
      </c>
      <c r="C336" s="64">
        <f>IFERROR(VLOOKUP(A336,Sheet2!A:D,4,0),0)</f>
        <v>2</v>
      </c>
    </row>
    <row r="337" spans="1:3" ht="20.25" customHeight="1">
      <c r="A337" s="82" t="s">
        <v>1515</v>
      </c>
      <c r="B337" s="63" t="s">
        <v>34</v>
      </c>
      <c r="C337" s="64">
        <f>IFERROR(VLOOKUP(A337,Sheet2!A:D,4,0),0)</f>
        <v>0</v>
      </c>
    </row>
    <row r="338" spans="1:3" ht="20.25" customHeight="1">
      <c r="A338" s="82" t="s">
        <v>1516</v>
      </c>
      <c r="B338" s="63" t="s">
        <v>226</v>
      </c>
      <c r="C338" s="64">
        <f>IFERROR(VLOOKUP(A338,Sheet2!A:D,4,0),0)</f>
        <v>14</v>
      </c>
    </row>
    <row r="339" spans="1:3" ht="20.25" customHeight="1">
      <c r="A339" s="82" t="s">
        <v>1517</v>
      </c>
      <c r="B339" s="63" t="s">
        <v>227</v>
      </c>
      <c r="C339" s="64">
        <f>IFERROR(VLOOKUP(A339,Sheet2!A:D,4,0),0)</f>
        <v>0</v>
      </c>
    </row>
    <row r="340" spans="1:3" ht="20.25" customHeight="1">
      <c r="A340" s="82" t="s">
        <v>1518</v>
      </c>
      <c r="B340" s="63" t="s">
        <v>228</v>
      </c>
      <c r="C340" s="64">
        <f>IFERROR(VLOOKUP(A340,Sheet2!A:D,4,0),0)</f>
        <v>0</v>
      </c>
    </row>
    <row r="341" spans="1:3" ht="20.25" customHeight="1">
      <c r="A341" s="82" t="s">
        <v>1519</v>
      </c>
      <c r="B341" s="63" t="s">
        <v>229</v>
      </c>
      <c r="C341" s="64">
        <f>IFERROR(VLOOKUP(A341,Sheet2!A:D,4,0),0)</f>
        <v>0</v>
      </c>
    </row>
    <row r="342" spans="1:3" ht="20.25" customHeight="1">
      <c r="A342" s="82" t="s">
        <v>1520</v>
      </c>
      <c r="B342" s="63" t="s">
        <v>230</v>
      </c>
      <c r="C342" s="64">
        <f>IFERROR(VLOOKUP(A342,Sheet2!A:D,4,0),0)</f>
        <v>0</v>
      </c>
    </row>
    <row r="343" spans="1:3" ht="20.25" customHeight="1">
      <c r="A343" s="82" t="s">
        <v>1521</v>
      </c>
      <c r="B343" s="63" t="s">
        <v>231</v>
      </c>
      <c r="C343" s="64">
        <f>IFERROR(VLOOKUP(A343,Sheet2!A:D,4,0),0)</f>
        <v>7</v>
      </c>
    </row>
    <row r="344" spans="1:3" ht="20.25" customHeight="1">
      <c r="A344" s="82" t="s">
        <v>1522</v>
      </c>
      <c r="B344" s="63" t="s">
        <v>1084</v>
      </c>
      <c r="C344" s="64">
        <f>IFERROR(VLOOKUP(A344,Sheet2!A:D,4,0),0)</f>
        <v>0</v>
      </c>
    </row>
    <row r="345" spans="1:3" ht="20.25" customHeight="1">
      <c r="A345" s="82" t="s">
        <v>1523</v>
      </c>
      <c r="B345" s="63" t="s">
        <v>73</v>
      </c>
      <c r="C345" s="64">
        <f>IFERROR(VLOOKUP(A345,Sheet2!A:D,4,0),0)</f>
        <v>0</v>
      </c>
    </row>
    <row r="346" spans="1:3" ht="20.25" customHeight="1">
      <c r="A346" s="82" t="s">
        <v>1524</v>
      </c>
      <c r="B346" s="63" t="s">
        <v>41</v>
      </c>
      <c r="C346" s="64">
        <f>IFERROR(VLOOKUP(A346,Sheet2!A:D,4,0),0)</f>
        <v>0</v>
      </c>
    </row>
    <row r="347" spans="1:3" ht="20.25" customHeight="1">
      <c r="A347" s="82" t="s">
        <v>1525</v>
      </c>
      <c r="B347" s="63" t="s">
        <v>232</v>
      </c>
      <c r="C347" s="64">
        <f>IFERROR(VLOOKUP(A347,Sheet2!A:D,4,0),0)</f>
        <v>0</v>
      </c>
    </row>
    <row r="348" spans="1:3" ht="20.25" customHeight="1">
      <c r="A348" s="81" t="s">
        <v>1526</v>
      </c>
      <c r="B348" s="60" t="s">
        <v>233</v>
      </c>
      <c r="C348" s="61">
        <f>SUM(C349:C357)</f>
        <v>0</v>
      </c>
    </row>
    <row r="349" spans="1:3" ht="20.25" customHeight="1">
      <c r="A349" s="82" t="s">
        <v>1527</v>
      </c>
      <c r="B349" s="63" t="s">
        <v>32</v>
      </c>
      <c r="C349" s="64">
        <f>IFERROR(VLOOKUP(A349,Sheet2!A:D,4,0),0)</f>
        <v>0</v>
      </c>
    </row>
    <row r="350" spans="1:3" ht="20.25" customHeight="1">
      <c r="A350" s="82" t="s">
        <v>1528</v>
      </c>
      <c r="B350" s="63" t="s">
        <v>33</v>
      </c>
      <c r="C350" s="64">
        <f>IFERROR(VLOOKUP(A350,Sheet2!A:D,4,0),0)</f>
        <v>0</v>
      </c>
    </row>
    <row r="351" spans="1:3" ht="20.25" customHeight="1">
      <c r="A351" s="82" t="s">
        <v>1529</v>
      </c>
      <c r="B351" s="63" t="s">
        <v>34</v>
      </c>
      <c r="C351" s="64">
        <f>IFERROR(VLOOKUP(A351,Sheet2!A:D,4,0),0)</f>
        <v>0</v>
      </c>
    </row>
    <row r="352" spans="1:3" ht="20.25" customHeight="1">
      <c r="A352" s="82" t="s">
        <v>1530</v>
      </c>
      <c r="B352" s="63" t="s">
        <v>1085</v>
      </c>
      <c r="C352" s="64">
        <f>IFERROR(VLOOKUP(A352,Sheet2!A:D,4,0),0)</f>
        <v>0</v>
      </c>
    </row>
    <row r="353" spans="1:3" ht="20.25" customHeight="1">
      <c r="A353" s="82" t="s">
        <v>1531</v>
      </c>
      <c r="B353" s="63" t="s">
        <v>1086</v>
      </c>
      <c r="C353" s="64">
        <f>IFERROR(VLOOKUP(A353,Sheet2!A:D,4,0),0)</f>
        <v>0</v>
      </c>
    </row>
    <row r="354" spans="1:3" ht="20.25" customHeight="1">
      <c r="A354" s="82" t="s">
        <v>1532</v>
      </c>
      <c r="B354" s="63" t="s">
        <v>234</v>
      </c>
      <c r="C354" s="64">
        <f>IFERROR(VLOOKUP(A354,Sheet2!A:D,4,0),0)</f>
        <v>0</v>
      </c>
    </row>
    <row r="355" spans="1:3" ht="20.25" customHeight="1">
      <c r="A355" s="82" t="s">
        <v>1533</v>
      </c>
      <c r="B355" s="63" t="s">
        <v>73</v>
      </c>
      <c r="C355" s="64">
        <f>IFERROR(VLOOKUP(A355,Sheet2!A:D,4,0),0)</f>
        <v>0</v>
      </c>
    </row>
    <row r="356" spans="1:3" ht="20.25" customHeight="1">
      <c r="A356" s="82" t="s">
        <v>1534</v>
      </c>
      <c r="B356" s="63" t="s">
        <v>41</v>
      </c>
      <c r="C356" s="64">
        <f>IFERROR(VLOOKUP(A356,Sheet2!A:D,4,0),0)</f>
        <v>0</v>
      </c>
    </row>
    <row r="357" spans="1:3" ht="20.25" customHeight="1">
      <c r="A357" s="82" t="s">
        <v>1535</v>
      </c>
      <c r="B357" s="63" t="s">
        <v>235</v>
      </c>
      <c r="C357" s="64">
        <f>IFERROR(VLOOKUP(A357,Sheet2!A:D,4,0),0)</f>
        <v>0</v>
      </c>
    </row>
    <row r="358" spans="1:3" ht="20.25" customHeight="1">
      <c r="A358" s="81" t="s">
        <v>1536</v>
      </c>
      <c r="B358" s="60" t="s">
        <v>236</v>
      </c>
      <c r="C358" s="61">
        <f>SUM(C359:C367)</f>
        <v>0</v>
      </c>
    </row>
    <row r="359" spans="1:3" ht="20.25" customHeight="1">
      <c r="A359" s="82" t="s">
        <v>1537</v>
      </c>
      <c r="B359" s="63" t="s">
        <v>32</v>
      </c>
      <c r="C359" s="64">
        <f>IFERROR(VLOOKUP(A359,Sheet2!A:D,4,0),0)</f>
        <v>0</v>
      </c>
    </row>
    <row r="360" spans="1:3" ht="20.25" customHeight="1">
      <c r="A360" s="82" t="s">
        <v>1538</v>
      </c>
      <c r="B360" s="63" t="s">
        <v>33</v>
      </c>
      <c r="C360" s="64">
        <f>IFERROR(VLOOKUP(A360,Sheet2!A:D,4,0),0)</f>
        <v>0</v>
      </c>
    </row>
    <row r="361" spans="1:3" ht="20.25" customHeight="1">
      <c r="A361" s="82" t="s">
        <v>1539</v>
      </c>
      <c r="B361" s="63" t="s">
        <v>34</v>
      </c>
      <c r="C361" s="64">
        <f>IFERROR(VLOOKUP(A361,Sheet2!A:D,4,0),0)</f>
        <v>0</v>
      </c>
    </row>
    <row r="362" spans="1:3" ht="20.25" customHeight="1">
      <c r="A362" s="82" t="s">
        <v>1540</v>
      </c>
      <c r="B362" s="63" t="s">
        <v>237</v>
      </c>
      <c r="C362" s="64">
        <f>IFERROR(VLOOKUP(A362,Sheet2!A:D,4,0),0)</f>
        <v>0</v>
      </c>
    </row>
    <row r="363" spans="1:3" ht="20.25" customHeight="1">
      <c r="A363" s="82" t="s">
        <v>1541</v>
      </c>
      <c r="B363" s="63" t="s">
        <v>238</v>
      </c>
      <c r="C363" s="64">
        <f>IFERROR(VLOOKUP(A363,Sheet2!A:D,4,0),0)</f>
        <v>0</v>
      </c>
    </row>
    <row r="364" spans="1:3" ht="20.25" customHeight="1">
      <c r="A364" s="82" t="s">
        <v>1542</v>
      </c>
      <c r="B364" s="63" t="s">
        <v>239</v>
      </c>
      <c r="C364" s="64">
        <f>IFERROR(VLOOKUP(A364,Sheet2!A:D,4,0),0)</f>
        <v>0</v>
      </c>
    </row>
    <row r="365" spans="1:3" ht="20.25" customHeight="1">
      <c r="A365" s="82" t="s">
        <v>1543</v>
      </c>
      <c r="B365" s="63" t="s">
        <v>73</v>
      </c>
      <c r="C365" s="64">
        <f>IFERROR(VLOOKUP(A365,Sheet2!A:D,4,0),0)</f>
        <v>0</v>
      </c>
    </row>
    <row r="366" spans="1:3" ht="20.25" customHeight="1">
      <c r="A366" s="82" t="s">
        <v>1544</v>
      </c>
      <c r="B366" s="63" t="s">
        <v>41</v>
      </c>
      <c r="C366" s="64">
        <f>IFERROR(VLOOKUP(A366,Sheet2!A:D,4,0),0)</f>
        <v>0</v>
      </c>
    </row>
    <row r="367" spans="1:3" ht="20.25" customHeight="1">
      <c r="A367" s="82" t="s">
        <v>1545</v>
      </c>
      <c r="B367" s="63" t="s">
        <v>240</v>
      </c>
      <c r="C367" s="64">
        <f>IFERROR(VLOOKUP(A367,Sheet2!A:D,4,0),0)</f>
        <v>0</v>
      </c>
    </row>
    <row r="368" spans="1:3" ht="20.25" customHeight="1">
      <c r="A368" s="81" t="s">
        <v>1546</v>
      </c>
      <c r="B368" s="60" t="s">
        <v>241</v>
      </c>
      <c r="C368" s="61">
        <f>SUM(C369:C375)</f>
        <v>0</v>
      </c>
    </row>
    <row r="369" spans="1:6" ht="20.25" customHeight="1">
      <c r="A369" s="82" t="s">
        <v>1547</v>
      </c>
      <c r="B369" s="63" t="s">
        <v>32</v>
      </c>
      <c r="C369" s="64">
        <f>IFERROR(VLOOKUP(A369,Sheet2!A:D,4,0),0)</f>
        <v>0</v>
      </c>
    </row>
    <row r="370" spans="1:6" ht="20.25" customHeight="1">
      <c r="A370" s="82" t="s">
        <v>1548</v>
      </c>
      <c r="B370" s="63" t="s">
        <v>33</v>
      </c>
      <c r="C370" s="64">
        <f>IFERROR(VLOOKUP(A370,Sheet2!A:D,4,0),0)</f>
        <v>0</v>
      </c>
    </row>
    <row r="371" spans="1:6" ht="20.25" customHeight="1">
      <c r="A371" s="82" t="s">
        <v>1549</v>
      </c>
      <c r="B371" s="63" t="s">
        <v>34</v>
      </c>
      <c r="C371" s="64">
        <f>IFERROR(VLOOKUP(A371,Sheet2!A:D,4,0),0)</f>
        <v>0</v>
      </c>
    </row>
    <row r="372" spans="1:6" ht="20.25" customHeight="1">
      <c r="A372" s="82" t="s">
        <v>1550</v>
      </c>
      <c r="B372" s="63" t="s">
        <v>242</v>
      </c>
      <c r="C372" s="64">
        <f>IFERROR(VLOOKUP(A372,Sheet2!A:D,4,0),0)</f>
        <v>0</v>
      </c>
    </row>
    <row r="373" spans="1:6" ht="20.25" customHeight="1">
      <c r="A373" s="82" t="s">
        <v>1551</v>
      </c>
      <c r="B373" s="63" t="s">
        <v>243</v>
      </c>
      <c r="C373" s="64">
        <f>IFERROR(VLOOKUP(A373,Sheet2!A:D,4,0),0)</f>
        <v>0</v>
      </c>
    </row>
    <row r="374" spans="1:6" ht="20.25" customHeight="1">
      <c r="A374" s="82" t="s">
        <v>1552</v>
      </c>
      <c r="B374" s="63" t="s">
        <v>41</v>
      </c>
      <c r="C374" s="64">
        <f>IFERROR(VLOOKUP(A374,Sheet2!A:D,4,0),0)</f>
        <v>0</v>
      </c>
    </row>
    <row r="375" spans="1:6" ht="20.25" customHeight="1">
      <c r="A375" s="82" t="s">
        <v>1553</v>
      </c>
      <c r="B375" s="63" t="s">
        <v>244</v>
      </c>
      <c r="C375" s="64">
        <f>IFERROR(VLOOKUP(A375,Sheet2!A:D,4,0),0)</f>
        <v>0</v>
      </c>
    </row>
    <row r="376" spans="1:6" ht="20.25" customHeight="1">
      <c r="A376" s="81" t="s">
        <v>1554</v>
      </c>
      <c r="B376" s="60" t="s">
        <v>245</v>
      </c>
      <c r="C376" s="61">
        <f>SUM(C377:C381)</f>
        <v>0</v>
      </c>
    </row>
    <row r="377" spans="1:6" ht="20.25" customHeight="1">
      <c r="A377" s="82" t="s">
        <v>1555</v>
      </c>
      <c r="B377" s="63" t="s">
        <v>32</v>
      </c>
      <c r="C377" s="64">
        <f>IFERROR(VLOOKUP(A377,Sheet2!A:D,4,0),0)</f>
        <v>0</v>
      </c>
    </row>
    <row r="378" spans="1:6" ht="20.25" customHeight="1">
      <c r="A378" s="82" t="s">
        <v>1556</v>
      </c>
      <c r="B378" s="63" t="s">
        <v>33</v>
      </c>
      <c r="C378" s="64">
        <f>IFERROR(VLOOKUP(A378,Sheet2!A:D,4,0),0)</f>
        <v>0</v>
      </c>
    </row>
    <row r="379" spans="1:6" ht="20.25" customHeight="1">
      <c r="A379" s="82" t="s">
        <v>1557</v>
      </c>
      <c r="B379" s="63" t="s">
        <v>73</v>
      </c>
      <c r="C379" s="64">
        <f>IFERROR(VLOOKUP(A379,Sheet2!A:D,4,0),0)</f>
        <v>0</v>
      </c>
    </row>
    <row r="380" spans="1:6" ht="20.25" customHeight="1">
      <c r="A380" s="82" t="s">
        <v>1558</v>
      </c>
      <c r="B380" s="63" t="s">
        <v>246</v>
      </c>
      <c r="C380" s="64">
        <f>IFERROR(VLOOKUP(A380,Sheet2!A:D,4,0),0)</f>
        <v>0</v>
      </c>
    </row>
    <row r="381" spans="1:6" ht="20.25" customHeight="1">
      <c r="A381" s="82" t="s">
        <v>1559</v>
      </c>
      <c r="B381" s="63" t="s">
        <v>247</v>
      </c>
      <c r="C381" s="64">
        <f>IFERROR(VLOOKUP(A381,Sheet2!A:D,4,0),0)</f>
        <v>0</v>
      </c>
    </row>
    <row r="382" spans="1:6" ht="20.25" customHeight="1">
      <c r="A382" s="81" t="s">
        <v>1560</v>
      </c>
      <c r="B382" s="60" t="s">
        <v>248</v>
      </c>
      <c r="C382" s="61">
        <f>SUM(C383:C384)</f>
        <v>23</v>
      </c>
    </row>
    <row r="383" spans="1:6" s="66" customFormat="1" ht="20.25" customHeight="1">
      <c r="A383" s="83" t="s">
        <v>1561</v>
      </c>
      <c r="B383" s="65" t="s">
        <v>249</v>
      </c>
      <c r="C383" s="64">
        <f>IFERROR(VLOOKUP(A383,Sheet2!A:D,4,0),0)</f>
        <v>0</v>
      </c>
      <c r="F383" s="67"/>
    </row>
    <row r="384" spans="1:6" ht="20.25" customHeight="1">
      <c r="A384" s="82" t="s">
        <v>1562</v>
      </c>
      <c r="B384" s="63" t="s">
        <v>250</v>
      </c>
      <c r="C384" s="64">
        <f>IFERROR(VLOOKUP(A384,Sheet2!A:D,4,0),0)</f>
        <v>23</v>
      </c>
    </row>
    <row r="385" spans="1:4" ht="20.25" customHeight="1">
      <c r="A385" s="81" t="s">
        <v>1563</v>
      </c>
      <c r="B385" s="60" t="s">
        <v>6</v>
      </c>
      <c r="C385" s="61">
        <f>C386+C391+C398+C404+C410+C414+C418+C422+C428+C435</f>
        <v>5087</v>
      </c>
    </row>
    <row r="386" spans="1:4" ht="20.25" customHeight="1">
      <c r="A386" s="81" t="s">
        <v>1564</v>
      </c>
      <c r="B386" s="60" t="s">
        <v>251</v>
      </c>
      <c r="C386" s="61">
        <f>SUM(C387:C390)</f>
        <v>0</v>
      </c>
    </row>
    <row r="387" spans="1:4" ht="20.25" customHeight="1">
      <c r="A387" s="82" t="s">
        <v>1565</v>
      </c>
      <c r="B387" s="63" t="s">
        <v>32</v>
      </c>
      <c r="C387" s="64">
        <f>IFERROR(VLOOKUP(A387,Sheet2!A:D,4,0),0)</f>
        <v>0</v>
      </c>
    </row>
    <row r="388" spans="1:4" ht="20.25" customHeight="1">
      <c r="A388" s="82" t="s">
        <v>1566</v>
      </c>
      <c r="B388" s="63" t="s">
        <v>33</v>
      </c>
      <c r="C388" s="64">
        <f>IFERROR(VLOOKUP(A388,Sheet2!A:D,4,0),0)</f>
        <v>0</v>
      </c>
    </row>
    <row r="389" spans="1:4" ht="20.25" customHeight="1">
      <c r="A389" s="82" t="s">
        <v>1567</v>
      </c>
      <c r="B389" s="63" t="s">
        <v>34</v>
      </c>
      <c r="C389" s="64">
        <f>IFERROR(VLOOKUP(A389,Sheet2!A:D,4,0),0)</f>
        <v>0</v>
      </c>
    </row>
    <row r="390" spans="1:4" ht="20.25" customHeight="1">
      <c r="A390" s="82" t="s">
        <v>1568</v>
      </c>
      <c r="B390" s="63" t="s">
        <v>252</v>
      </c>
      <c r="C390" s="64">
        <f>IFERROR(VLOOKUP(A390,Sheet2!A:D,4,0),0)</f>
        <v>0</v>
      </c>
    </row>
    <row r="391" spans="1:4" ht="20.25" customHeight="1">
      <c r="A391" s="81" t="s">
        <v>1569</v>
      </c>
      <c r="B391" s="60" t="s">
        <v>253</v>
      </c>
      <c r="C391" s="61">
        <f>SUM(C392:C397)</f>
        <v>4639</v>
      </c>
    </row>
    <row r="392" spans="1:4" ht="20.25" customHeight="1">
      <c r="A392" s="82" t="s">
        <v>1570</v>
      </c>
      <c r="B392" s="63" t="s">
        <v>254</v>
      </c>
      <c r="C392" s="64">
        <f>IFERROR(VLOOKUP(A392,Sheet2!A:D,4,0),0)</f>
        <v>135</v>
      </c>
    </row>
    <row r="393" spans="1:4" ht="20.25" customHeight="1">
      <c r="A393" s="82" t="s">
        <v>1571</v>
      </c>
      <c r="B393" s="63" t="s">
        <v>255</v>
      </c>
      <c r="C393" s="64">
        <f>IFERROR(VLOOKUP(A393,Sheet2!A:D,4,0),0)</f>
        <v>1193</v>
      </c>
    </row>
    <row r="394" spans="1:4" ht="20.25" customHeight="1">
      <c r="A394" s="82" t="s">
        <v>1572</v>
      </c>
      <c r="B394" s="63" t="s">
        <v>256</v>
      </c>
      <c r="C394" s="64">
        <f>IFERROR(VLOOKUP(A394,Sheet2!A:D,4,0),0)</f>
        <v>866</v>
      </c>
    </row>
    <row r="395" spans="1:4" ht="20.25" customHeight="1">
      <c r="A395" s="82" t="s">
        <v>1573</v>
      </c>
      <c r="B395" s="63" t="s">
        <v>257</v>
      </c>
      <c r="C395" s="64">
        <f>IFERROR(VLOOKUP(A395,Sheet2!A:D,4,0),0)</f>
        <v>81</v>
      </c>
    </row>
    <row r="396" spans="1:4" ht="20.25" customHeight="1">
      <c r="A396" s="82" t="s">
        <v>1574</v>
      </c>
      <c r="B396" s="63" t="s">
        <v>258</v>
      </c>
      <c r="C396" s="64">
        <f>IFERROR(VLOOKUP(A396,Sheet2!A:D,4,0),0)</f>
        <v>0</v>
      </c>
    </row>
    <row r="397" spans="1:4" ht="20.25" customHeight="1">
      <c r="A397" s="82" t="s">
        <v>1575</v>
      </c>
      <c r="B397" s="63" t="s">
        <v>259</v>
      </c>
      <c r="C397" s="64">
        <f>IFERROR(VLOOKUP(A397,Sheet2!A:D,4,0),0)</f>
        <v>2364</v>
      </c>
      <c r="D397" s="51"/>
    </row>
    <row r="398" spans="1:4" ht="20.25" customHeight="1">
      <c r="A398" s="81" t="s">
        <v>1576</v>
      </c>
      <c r="B398" s="60" t="s">
        <v>260</v>
      </c>
      <c r="C398" s="61">
        <f>SUM(C399:C403)</f>
        <v>13</v>
      </c>
    </row>
    <row r="399" spans="1:4" ht="20.25" customHeight="1">
      <c r="A399" s="82" t="s">
        <v>1577</v>
      </c>
      <c r="B399" s="63" t="s">
        <v>261</v>
      </c>
      <c r="C399" s="64">
        <f>IFERROR(VLOOKUP(A399,Sheet2!A:D,4,0),0)</f>
        <v>0</v>
      </c>
    </row>
    <row r="400" spans="1:4" ht="20.25" customHeight="1">
      <c r="A400" s="82" t="s">
        <v>1578</v>
      </c>
      <c r="B400" s="63" t="s">
        <v>262</v>
      </c>
      <c r="C400" s="64">
        <f>IFERROR(VLOOKUP(A400,Sheet2!A:D,4,0),0)</f>
        <v>13</v>
      </c>
    </row>
    <row r="401" spans="1:3" ht="20.25" customHeight="1">
      <c r="A401" s="82" t="s">
        <v>1579</v>
      </c>
      <c r="B401" s="63" t="s">
        <v>263</v>
      </c>
      <c r="C401" s="64">
        <f>IFERROR(VLOOKUP(A401,Sheet2!A:D,4,0),0)</f>
        <v>0</v>
      </c>
    </row>
    <row r="402" spans="1:3" ht="20.25" customHeight="1">
      <c r="A402" s="82" t="s">
        <v>1580</v>
      </c>
      <c r="B402" s="63" t="s">
        <v>264</v>
      </c>
      <c r="C402" s="64">
        <f>IFERROR(VLOOKUP(A402,Sheet2!A:D,4,0),0)</f>
        <v>0</v>
      </c>
    </row>
    <row r="403" spans="1:3" ht="20.25" customHeight="1">
      <c r="A403" s="82" t="s">
        <v>1581</v>
      </c>
      <c r="B403" s="63" t="s">
        <v>265</v>
      </c>
      <c r="C403" s="64">
        <f>IFERROR(VLOOKUP(A403,Sheet2!A:D,4,0),0)</f>
        <v>0</v>
      </c>
    </row>
    <row r="404" spans="1:3" ht="20.25" customHeight="1">
      <c r="A404" s="81" t="s">
        <v>1582</v>
      </c>
      <c r="B404" s="60" t="s">
        <v>266</v>
      </c>
      <c r="C404" s="61">
        <f>SUM(C405:C409)</f>
        <v>0</v>
      </c>
    </row>
    <row r="405" spans="1:3" ht="20.25" customHeight="1">
      <c r="A405" s="82" t="s">
        <v>1583</v>
      </c>
      <c r="B405" s="63" t="s">
        <v>267</v>
      </c>
      <c r="C405" s="64">
        <f>IFERROR(VLOOKUP(A405,Sheet2!A:D,4,0),0)</f>
        <v>0</v>
      </c>
    </row>
    <row r="406" spans="1:3" ht="20.25" customHeight="1">
      <c r="A406" s="82" t="s">
        <v>1584</v>
      </c>
      <c r="B406" s="63" t="s">
        <v>268</v>
      </c>
      <c r="C406" s="64">
        <f>IFERROR(VLOOKUP(A406,Sheet2!A:D,4,0),0)</f>
        <v>0</v>
      </c>
    </row>
    <row r="407" spans="1:3" ht="20.25" customHeight="1">
      <c r="A407" s="82" t="s">
        <v>1585</v>
      </c>
      <c r="B407" s="63" t="s">
        <v>269</v>
      </c>
      <c r="C407" s="64">
        <f>IFERROR(VLOOKUP(A407,Sheet2!A:D,4,0),0)</f>
        <v>0</v>
      </c>
    </row>
    <row r="408" spans="1:3" ht="20.25" customHeight="1">
      <c r="A408" s="82" t="s">
        <v>1586</v>
      </c>
      <c r="B408" s="63" t="s">
        <v>270</v>
      </c>
      <c r="C408" s="64">
        <f>IFERROR(VLOOKUP(A408,Sheet2!A:D,4,0),0)</f>
        <v>0</v>
      </c>
    </row>
    <row r="409" spans="1:3" ht="20.25" customHeight="1">
      <c r="A409" s="82" t="s">
        <v>1587</v>
      </c>
      <c r="B409" s="63" t="s">
        <v>271</v>
      </c>
      <c r="C409" s="64">
        <f>IFERROR(VLOOKUP(A409,Sheet2!A:D,4,0),0)</f>
        <v>0</v>
      </c>
    </row>
    <row r="410" spans="1:3" ht="20.25" customHeight="1">
      <c r="A410" s="81" t="s">
        <v>1588</v>
      </c>
      <c r="B410" s="60" t="s">
        <v>272</v>
      </c>
      <c r="C410" s="61">
        <f>SUM(C411:C413)</f>
        <v>0</v>
      </c>
    </row>
    <row r="411" spans="1:3" ht="20.25" customHeight="1">
      <c r="A411" s="82" t="s">
        <v>1589</v>
      </c>
      <c r="B411" s="63" t="s">
        <v>273</v>
      </c>
      <c r="C411" s="64">
        <f>IFERROR(VLOOKUP(A411,Sheet2!A:D,4,0),0)</f>
        <v>0</v>
      </c>
    </row>
    <row r="412" spans="1:3" ht="20.25" customHeight="1">
      <c r="A412" s="82" t="s">
        <v>1590</v>
      </c>
      <c r="B412" s="63" t="s">
        <v>274</v>
      </c>
      <c r="C412" s="64">
        <f>IFERROR(VLOOKUP(A412,Sheet2!A:D,4,0),0)</f>
        <v>0</v>
      </c>
    </row>
    <row r="413" spans="1:3" ht="20.25" customHeight="1">
      <c r="A413" s="82" t="s">
        <v>1591</v>
      </c>
      <c r="B413" s="63" t="s">
        <v>275</v>
      </c>
      <c r="C413" s="64">
        <f>IFERROR(VLOOKUP(A413,Sheet2!A:D,4,0),0)</f>
        <v>0</v>
      </c>
    </row>
    <row r="414" spans="1:3" ht="20.25" customHeight="1">
      <c r="A414" s="81" t="s">
        <v>1592</v>
      </c>
      <c r="B414" s="60" t="s">
        <v>276</v>
      </c>
      <c r="C414" s="61">
        <f>SUM(C415:C417)</f>
        <v>0</v>
      </c>
    </row>
    <row r="415" spans="1:3" ht="20.25" customHeight="1">
      <c r="A415" s="82" t="s">
        <v>1593</v>
      </c>
      <c r="B415" s="63" t="s">
        <v>277</v>
      </c>
      <c r="C415" s="64">
        <f>IFERROR(VLOOKUP(A415,Sheet2!A:D,4,0),0)</f>
        <v>0</v>
      </c>
    </row>
    <row r="416" spans="1:3" ht="20.25" customHeight="1">
      <c r="A416" s="82" t="s">
        <v>1594</v>
      </c>
      <c r="B416" s="63" t="s">
        <v>278</v>
      </c>
      <c r="C416" s="64">
        <f>IFERROR(VLOOKUP(A416,Sheet2!A:D,4,0),0)</f>
        <v>0</v>
      </c>
    </row>
    <row r="417" spans="1:3" ht="20.25" customHeight="1">
      <c r="A417" s="82" t="s">
        <v>1595</v>
      </c>
      <c r="B417" s="63" t="s">
        <v>279</v>
      </c>
      <c r="C417" s="64">
        <f>IFERROR(VLOOKUP(A417,Sheet2!A:D,4,0),0)</f>
        <v>0</v>
      </c>
    </row>
    <row r="418" spans="1:3" ht="20.25" customHeight="1">
      <c r="A418" s="81" t="s">
        <v>1596</v>
      </c>
      <c r="B418" s="60" t="s">
        <v>280</v>
      </c>
      <c r="C418" s="61">
        <f>SUM(C419:C421)</f>
        <v>6</v>
      </c>
    </row>
    <row r="419" spans="1:3" ht="20.25" customHeight="1">
      <c r="A419" s="82" t="s">
        <v>1597</v>
      </c>
      <c r="B419" s="63" t="s">
        <v>281</v>
      </c>
      <c r="C419" s="64">
        <f>IFERROR(VLOOKUP(A419,Sheet2!A:D,4,0),0)</f>
        <v>6</v>
      </c>
    </row>
    <row r="420" spans="1:3" ht="20.25" customHeight="1">
      <c r="A420" s="82" t="s">
        <v>1598</v>
      </c>
      <c r="B420" s="63" t="s">
        <v>282</v>
      </c>
      <c r="C420" s="64">
        <f>IFERROR(VLOOKUP(A420,Sheet2!A:D,4,0),0)</f>
        <v>0</v>
      </c>
    </row>
    <row r="421" spans="1:3" ht="20.25" customHeight="1">
      <c r="A421" s="82" t="s">
        <v>1599</v>
      </c>
      <c r="B421" s="63" t="s">
        <v>283</v>
      </c>
      <c r="C421" s="64">
        <f>IFERROR(VLOOKUP(A421,Sheet2!A:D,4,0),0)</f>
        <v>0</v>
      </c>
    </row>
    <row r="422" spans="1:3" ht="20.25" customHeight="1">
      <c r="A422" s="81" t="s">
        <v>1600</v>
      </c>
      <c r="B422" s="60" t="s">
        <v>284</v>
      </c>
      <c r="C422" s="61">
        <f>SUM(C423:C427)</f>
        <v>0</v>
      </c>
    </row>
    <row r="423" spans="1:3" ht="20.25" customHeight="1">
      <c r="A423" s="82" t="s">
        <v>1601</v>
      </c>
      <c r="B423" s="63" t="s">
        <v>285</v>
      </c>
      <c r="C423" s="64">
        <f>IFERROR(VLOOKUP(A423,Sheet2!A:D,4,0),0)</f>
        <v>0</v>
      </c>
    </row>
    <row r="424" spans="1:3" ht="20.25" customHeight="1">
      <c r="A424" s="82" t="s">
        <v>1602</v>
      </c>
      <c r="B424" s="63" t="s">
        <v>286</v>
      </c>
      <c r="C424" s="64">
        <f>IFERROR(VLOOKUP(A424,Sheet2!A:D,4,0),0)</f>
        <v>0</v>
      </c>
    </row>
    <row r="425" spans="1:3" ht="20.25" customHeight="1">
      <c r="A425" s="82" t="s">
        <v>1603</v>
      </c>
      <c r="B425" s="63" t="s">
        <v>287</v>
      </c>
      <c r="C425" s="64">
        <f>IFERROR(VLOOKUP(A425,Sheet2!A:D,4,0),0)</f>
        <v>0</v>
      </c>
    </row>
    <row r="426" spans="1:3" ht="20.25" customHeight="1">
      <c r="A426" s="82" t="s">
        <v>1604</v>
      </c>
      <c r="B426" s="63" t="s">
        <v>288</v>
      </c>
      <c r="C426" s="64">
        <f>IFERROR(VLOOKUP(A426,Sheet2!A:D,4,0),0)</f>
        <v>0</v>
      </c>
    </row>
    <row r="427" spans="1:3" ht="20.25" customHeight="1">
      <c r="A427" s="82" t="s">
        <v>1605</v>
      </c>
      <c r="B427" s="63" t="s">
        <v>289</v>
      </c>
      <c r="C427" s="64">
        <f>IFERROR(VLOOKUP(A427,Sheet2!A:D,4,0),0)</f>
        <v>0</v>
      </c>
    </row>
    <row r="428" spans="1:3" ht="20.25" customHeight="1">
      <c r="A428" s="81" t="s">
        <v>1606</v>
      </c>
      <c r="B428" s="60" t="s">
        <v>290</v>
      </c>
      <c r="C428" s="61">
        <f>SUM(C429:C434)</f>
        <v>422</v>
      </c>
    </row>
    <row r="429" spans="1:3" ht="20.25" customHeight="1">
      <c r="A429" s="82" t="s">
        <v>1607</v>
      </c>
      <c r="B429" s="63" t="s">
        <v>291</v>
      </c>
      <c r="C429" s="64">
        <f>IFERROR(VLOOKUP(A429,Sheet2!A:D,4,0),0)</f>
        <v>53</v>
      </c>
    </row>
    <row r="430" spans="1:3" ht="20.25" customHeight="1">
      <c r="A430" s="82" t="s">
        <v>1608</v>
      </c>
      <c r="B430" s="63" t="s">
        <v>292</v>
      </c>
      <c r="C430" s="64">
        <f>IFERROR(VLOOKUP(A430,Sheet2!A:D,4,0),0)</f>
        <v>0</v>
      </c>
    </row>
    <row r="431" spans="1:3" ht="20.25" customHeight="1">
      <c r="A431" s="82" t="s">
        <v>1609</v>
      </c>
      <c r="B431" s="63" t="s">
        <v>293</v>
      </c>
      <c r="C431" s="64">
        <f>IFERROR(VLOOKUP(A431,Sheet2!A:D,4,0),0)</f>
        <v>0</v>
      </c>
    </row>
    <row r="432" spans="1:3" ht="20.25" customHeight="1">
      <c r="A432" s="82" t="s">
        <v>1610</v>
      </c>
      <c r="B432" s="63" t="s">
        <v>294</v>
      </c>
      <c r="C432" s="64">
        <f>IFERROR(VLOOKUP(A432,Sheet2!A:D,4,0),0)</f>
        <v>0</v>
      </c>
    </row>
    <row r="433" spans="1:4" ht="20.25" customHeight="1">
      <c r="A433" s="82" t="s">
        <v>1611</v>
      </c>
      <c r="B433" s="63" t="s">
        <v>295</v>
      </c>
      <c r="C433" s="64">
        <f>IFERROR(VLOOKUP(A433,Sheet2!A:D,4,0),0)</f>
        <v>0</v>
      </c>
    </row>
    <row r="434" spans="1:4" ht="20.25" customHeight="1">
      <c r="A434" s="82" t="s">
        <v>1612</v>
      </c>
      <c r="B434" s="63" t="s">
        <v>296</v>
      </c>
      <c r="C434" s="64">
        <f>IFERROR(VLOOKUP(A434,Sheet2!A:D,4,0),0)</f>
        <v>369</v>
      </c>
    </row>
    <row r="435" spans="1:4" ht="20.25" customHeight="1">
      <c r="A435" s="81" t="s">
        <v>1613</v>
      </c>
      <c r="B435" s="60" t="s">
        <v>297</v>
      </c>
      <c r="C435" s="61">
        <f>C436</f>
        <v>7</v>
      </c>
      <c r="D435" s="51"/>
    </row>
    <row r="436" spans="1:4" ht="20.25" customHeight="1">
      <c r="A436" s="82" t="s">
        <v>1614</v>
      </c>
      <c r="B436" s="63" t="s">
        <v>298</v>
      </c>
      <c r="C436" s="64">
        <f>IFERROR(VLOOKUP(A436,Sheet2!A:D,4,0),0)</f>
        <v>7</v>
      </c>
    </row>
    <row r="437" spans="1:4" ht="20.25" customHeight="1">
      <c r="A437" s="81" t="s">
        <v>1615</v>
      </c>
      <c r="B437" s="60" t="s">
        <v>7</v>
      </c>
      <c r="C437" s="61">
        <f>C438+C443+C452+C458+C463+C468+C473+C480+C484+C488</f>
        <v>0</v>
      </c>
    </row>
    <row r="438" spans="1:4" ht="20.25" customHeight="1">
      <c r="A438" s="81" t="s">
        <v>1616</v>
      </c>
      <c r="B438" s="60" t="s">
        <v>299</v>
      </c>
      <c r="C438" s="61">
        <f>SUM(C439:C442)</f>
        <v>0</v>
      </c>
    </row>
    <row r="439" spans="1:4" ht="20.25" customHeight="1">
      <c r="A439" s="82" t="s">
        <v>1617</v>
      </c>
      <c r="B439" s="63" t="s">
        <v>32</v>
      </c>
      <c r="C439" s="64">
        <f>IFERROR(VLOOKUP(A439,Sheet2!A:D,4,0),0)</f>
        <v>0</v>
      </c>
    </row>
    <row r="440" spans="1:4" ht="20.25" customHeight="1">
      <c r="A440" s="82" t="s">
        <v>1618</v>
      </c>
      <c r="B440" s="63" t="s">
        <v>33</v>
      </c>
      <c r="C440" s="64">
        <f>IFERROR(VLOOKUP(A440,Sheet2!A:D,4,0),0)</f>
        <v>0</v>
      </c>
    </row>
    <row r="441" spans="1:4" ht="20.25" customHeight="1">
      <c r="A441" s="82" t="s">
        <v>1619</v>
      </c>
      <c r="B441" s="63" t="s">
        <v>34</v>
      </c>
      <c r="C441" s="64">
        <f>IFERROR(VLOOKUP(A441,Sheet2!A:D,4,0),0)</f>
        <v>0</v>
      </c>
    </row>
    <row r="442" spans="1:4" ht="20.25" customHeight="1">
      <c r="A442" s="82" t="s">
        <v>1620</v>
      </c>
      <c r="B442" s="63" t="s">
        <v>300</v>
      </c>
      <c r="C442" s="64">
        <f>IFERROR(VLOOKUP(A442,Sheet2!A:D,4,0),0)</f>
        <v>0</v>
      </c>
    </row>
    <row r="443" spans="1:4" ht="20.25" customHeight="1">
      <c r="A443" s="81" t="s">
        <v>1621</v>
      </c>
      <c r="B443" s="60" t="s">
        <v>301</v>
      </c>
      <c r="C443" s="61">
        <f>SUM(C444:C451)</f>
        <v>0</v>
      </c>
    </row>
    <row r="444" spans="1:4" ht="20.25" customHeight="1">
      <c r="A444" s="82" t="s">
        <v>1622</v>
      </c>
      <c r="B444" s="63" t="s">
        <v>302</v>
      </c>
      <c r="C444" s="64">
        <f>IFERROR(VLOOKUP(A444,Sheet2!A:D,4,0),0)</f>
        <v>0</v>
      </c>
    </row>
    <row r="445" spans="1:4" ht="20.25" customHeight="1">
      <c r="A445" s="82" t="s">
        <v>1623</v>
      </c>
      <c r="B445" s="63" t="s">
        <v>303</v>
      </c>
      <c r="C445" s="64">
        <f>IFERROR(VLOOKUP(A445,Sheet2!A:D,4,0),0)</f>
        <v>0</v>
      </c>
    </row>
    <row r="446" spans="1:4" ht="20.25" customHeight="1">
      <c r="A446" s="82" t="s">
        <v>1624</v>
      </c>
      <c r="B446" s="63" t="s">
        <v>304</v>
      </c>
      <c r="C446" s="64">
        <f>IFERROR(VLOOKUP(A446,Sheet2!A:D,4,0),0)</f>
        <v>0</v>
      </c>
    </row>
    <row r="447" spans="1:4" ht="20.25" customHeight="1">
      <c r="A447" s="82" t="s">
        <v>1625</v>
      </c>
      <c r="B447" s="63" t="s">
        <v>305</v>
      </c>
      <c r="C447" s="64">
        <f>IFERROR(VLOOKUP(A447,Sheet2!A:D,4,0),0)</f>
        <v>0</v>
      </c>
    </row>
    <row r="448" spans="1:4" ht="20.25" customHeight="1">
      <c r="A448" s="82" t="s">
        <v>1626</v>
      </c>
      <c r="B448" s="63" t="s">
        <v>306</v>
      </c>
      <c r="C448" s="64">
        <f>IFERROR(VLOOKUP(A448,Sheet2!A:D,4,0),0)</f>
        <v>0</v>
      </c>
    </row>
    <row r="449" spans="1:6" ht="20.25" customHeight="1">
      <c r="A449" s="82" t="s">
        <v>1627</v>
      </c>
      <c r="B449" s="63" t="s">
        <v>307</v>
      </c>
      <c r="C449" s="64">
        <f>IFERROR(VLOOKUP(A449,Sheet2!A:D,4,0),0)</f>
        <v>0</v>
      </c>
    </row>
    <row r="450" spans="1:6" s="66" customFormat="1" ht="20.25" customHeight="1">
      <c r="A450" s="83" t="s">
        <v>1628</v>
      </c>
      <c r="B450" s="65" t="s">
        <v>308</v>
      </c>
      <c r="C450" s="64">
        <f>IFERROR(VLOOKUP(A450,Sheet2!A:D,4,0),0)</f>
        <v>0</v>
      </c>
      <c r="F450" s="67"/>
    </row>
    <row r="451" spans="1:6" ht="20.25" customHeight="1">
      <c r="A451" s="82" t="s">
        <v>1629</v>
      </c>
      <c r="B451" s="63" t="s">
        <v>309</v>
      </c>
      <c r="C451" s="64">
        <f>IFERROR(VLOOKUP(A451,Sheet2!A:D,4,0),0)</f>
        <v>0</v>
      </c>
    </row>
    <row r="452" spans="1:6" ht="20.25" customHeight="1">
      <c r="A452" s="81" t="s">
        <v>1630</v>
      </c>
      <c r="B452" s="60" t="s">
        <v>310</v>
      </c>
      <c r="C452" s="61">
        <f>SUM(C453:C457)</f>
        <v>0</v>
      </c>
    </row>
    <row r="453" spans="1:6" ht="20.25" customHeight="1">
      <c r="A453" s="82" t="s">
        <v>1631</v>
      </c>
      <c r="B453" s="63" t="s">
        <v>302</v>
      </c>
      <c r="C453" s="64">
        <f>IFERROR(VLOOKUP(A453,Sheet2!A:D,4,0),0)</f>
        <v>0</v>
      </c>
    </row>
    <row r="454" spans="1:6" ht="20.25" customHeight="1">
      <c r="A454" s="82" t="s">
        <v>1632</v>
      </c>
      <c r="B454" s="63" t="s">
        <v>311</v>
      </c>
      <c r="C454" s="64">
        <f>IFERROR(VLOOKUP(A454,Sheet2!A:D,4,0),0)</f>
        <v>0</v>
      </c>
    </row>
    <row r="455" spans="1:6" ht="20.25" customHeight="1">
      <c r="A455" s="82" t="s">
        <v>1633</v>
      </c>
      <c r="B455" s="63" t="s">
        <v>312</v>
      </c>
      <c r="C455" s="64">
        <f>IFERROR(VLOOKUP(A455,Sheet2!A:D,4,0),0)</f>
        <v>0</v>
      </c>
    </row>
    <row r="456" spans="1:6" ht="20.25" customHeight="1">
      <c r="A456" s="82" t="s">
        <v>1634</v>
      </c>
      <c r="B456" s="63" t="s">
        <v>313</v>
      </c>
      <c r="C456" s="64">
        <f>IFERROR(VLOOKUP(A456,Sheet2!A:D,4,0),0)</f>
        <v>0</v>
      </c>
    </row>
    <row r="457" spans="1:6" ht="20.25" customHeight="1">
      <c r="A457" s="82" t="s">
        <v>1635</v>
      </c>
      <c r="B457" s="63" t="s">
        <v>314</v>
      </c>
      <c r="C457" s="64">
        <f>IFERROR(VLOOKUP(A457,Sheet2!A:D,4,0),0)</f>
        <v>0</v>
      </c>
    </row>
    <row r="458" spans="1:6" ht="20.25" customHeight="1">
      <c r="A458" s="81" t="s">
        <v>1636</v>
      </c>
      <c r="B458" s="60" t="s">
        <v>315</v>
      </c>
      <c r="C458" s="61">
        <f>SUM(C459:C462)</f>
        <v>0</v>
      </c>
    </row>
    <row r="459" spans="1:6" ht="20.25" customHeight="1">
      <c r="A459" s="82" t="s">
        <v>1637</v>
      </c>
      <c r="B459" s="63" t="s">
        <v>302</v>
      </c>
      <c r="C459" s="64">
        <f>IFERROR(VLOOKUP(A459,Sheet2!A:D,4,0),0)</f>
        <v>0</v>
      </c>
    </row>
    <row r="460" spans="1:6" ht="20.25" customHeight="1">
      <c r="A460" s="82" t="s">
        <v>1638</v>
      </c>
      <c r="B460" s="63" t="s">
        <v>316</v>
      </c>
      <c r="C460" s="64">
        <f>IFERROR(VLOOKUP(A460,Sheet2!A:D,4,0),0)</f>
        <v>0</v>
      </c>
    </row>
    <row r="461" spans="1:6" s="66" customFormat="1" ht="20.25" customHeight="1">
      <c r="A461" s="83" t="s">
        <v>1639</v>
      </c>
      <c r="B461" s="65" t="s">
        <v>317</v>
      </c>
      <c r="C461" s="64">
        <f>IFERROR(VLOOKUP(A461,Sheet2!A:D,4,0),0)</f>
        <v>0</v>
      </c>
      <c r="F461" s="67"/>
    </row>
    <row r="462" spans="1:6" ht="20.25" customHeight="1">
      <c r="A462" s="82" t="s">
        <v>1640</v>
      </c>
      <c r="B462" s="63" t="s">
        <v>318</v>
      </c>
      <c r="C462" s="64">
        <f>IFERROR(VLOOKUP(A462,Sheet2!A:D,4,0),0)</f>
        <v>0</v>
      </c>
    </row>
    <row r="463" spans="1:6" ht="20.25" customHeight="1">
      <c r="A463" s="81" t="s">
        <v>1641</v>
      </c>
      <c r="B463" s="60" t="s">
        <v>319</v>
      </c>
      <c r="C463" s="61">
        <f>SUM(C464:C467)</f>
        <v>0</v>
      </c>
    </row>
    <row r="464" spans="1:6" ht="20.25" customHeight="1">
      <c r="A464" s="82" t="s">
        <v>1642</v>
      </c>
      <c r="B464" s="63" t="s">
        <v>302</v>
      </c>
      <c r="C464" s="64">
        <f>IFERROR(VLOOKUP(A464,Sheet2!A:D,4,0),0)</f>
        <v>0</v>
      </c>
    </row>
    <row r="465" spans="1:3" ht="20.25" customHeight="1">
      <c r="A465" s="82" t="s">
        <v>1643</v>
      </c>
      <c r="B465" s="63" t="s">
        <v>320</v>
      </c>
      <c r="C465" s="64">
        <f>IFERROR(VLOOKUP(A465,Sheet2!A:D,4,0),0)</f>
        <v>0</v>
      </c>
    </row>
    <row r="466" spans="1:3" ht="20.25" customHeight="1">
      <c r="A466" s="82" t="s">
        <v>1644</v>
      </c>
      <c r="B466" s="63" t="s">
        <v>321</v>
      </c>
      <c r="C466" s="64">
        <f>IFERROR(VLOOKUP(A466,Sheet2!A:D,4,0),0)</f>
        <v>0</v>
      </c>
    </row>
    <row r="467" spans="1:3" ht="20.25" customHeight="1">
      <c r="A467" s="82" t="s">
        <v>1645</v>
      </c>
      <c r="B467" s="63" t="s">
        <v>322</v>
      </c>
      <c r="C467" s="64">
        <f>IFERROR(VLOOKUP(A467,Sheet2!A:D,4,0),0)</f>
        <v>0</v>
      </c>
    </row>
    <row r="468" spans="1:3" ht="20.25" customHeight="1">
      <c r="A468" s="81" t="s">
        <v>1646</v>
      </c>
      <c r="B468" s="60" t="s">
        <v>323</v>
      </c>
      <c r="C468" s="61">
        <f>SUM(C469:C472)</f>
        <v>0</v>
      </c>
    </row>
    <row r="469" spans="1:3" ht="20.25" customHeight="1">
      <c r="A469" s="82" t="s">
        <v>1647</v>
      </c>
      <c r="B469" s="63" t="s">
        <v>324</v>
      </c>
      <c r="C469" s="64">
        <f>IFERROR(VLOOKUP(A469,Sheet2!A:D,4,0),0)</f>
        <v>0</v>
      </c>
    </row>
    <row r="470" spans="1:3" ht="20.25" customHeight="1">
      <c r="A470" s="82" t="s">
        <v>1648</v>
      </c>
      <c r="B470" s="63" t="s">
        <v>325</v>
      </c>
      <c r="C470" s="64">
        <f>IFERROR(VLOOKUP(A470,Sheet2!A:D,4,0),0)</f>
        <v>0</v>
      </c>
    </row>
    <row r="471" spans="1:3" ht="20.25" customHeight="1">
      <c r="A471" s="82" t="s">
        <v>1649</v>
      </c>
      <c r="B471" s="63" t="s">
        <v>326</v>
      </c>
      <c r="C471" s="64">
        <f>IFERROR(VLOOKUP(A471,Sheet2!A:D,4,0),0)</f>
        <v>0</v>
      </c>
    </row>
    <row r="472" spans="1:3" ht="20.25" customHeight="1">
      <c r="A472" s="82" t="s">
        <v>1650</v>
      </c>
      <c r="B472" s="63" t="s">
        <v>327</v>
      </c>
      <c r="C472" s="64">
        <f>IFERROR(VLOOKUP(A472,Sheet2!A:D,4,0),0)</f>
        <v>0</v>
      </c>
    </row>
    <row r="473" spans="1:3" ht="20.25" customHeight="1">
      <c r="A473" s="81" t="s">
        <v>1651</v>
      </c>
      <c r="B473" s="60" t="s">
        <v>328</v>
      </c>
      <c r="C473" s="61">
        <f>SUM(C474:C479)</f>
        <v>0</v>
      </c>
    </row>
    <row r="474" spans="1:3" ht="20.25" customHeight="1">
      <c r="A474" s="82" t="s">
        <v>1652</v>
      </c>
      <c r="B474" s="63" t="s">
        <v>302</v>
      </c>
      <c r="C474" s="64">
        <f>IFERROR(VLOOKUP(A474,Sheet2!A:D,4,0),0)</f>
        <v>0</v>
      </c>
    </row>
    <row r="475" spans="1:3" ht="20.25" customHeight="1">
      <c r="A475" s="82" t="s">
        <v>1653</v>
      </c>
      <c r="B475" s="63" t="s">
        <v>329</v>
      </c>
      <c r="C475" s="64">
        <f>IFERROR(VLOOKUP(A475,Sheet2!A:D,4,0),0)</f>
        <v>0</v>
      </c>
    </row>
    <row r="476" spans="1:3" ht="20.25" customHeight="1">
      <c r="A476" s="82" t="s">
        <v>1654</v>
      </c>
      <c r="B476" s="63" t="s">
        <v>330</v>
      </c>
      <c r="C476" s="64">
        <f>IFERROR(VLOOKUP(A476,Sheet2!A:D,4,0),0)</f>
        <v>0</v>
      </c>
    </row>
    <row r="477" spans="1:3" ht="20.25" customHeight="1">
      <c r="A477" s="82" t="s">
        <v>1655</v>
      </c>
      <c r="B477" s="63" t="s">
        <v>331</v>
      </c>
      <c r="C477" s="64">
        <f>IFERROR(VLOOKUP(A477,Sheet2!A:D,4,0),0)</f>
        <v>0</v>
      </c>
    </row>
    <row r="478" spans="1:3" ht="20.25" customHeight="1">
      <c r="A478" s="82" t="s">
        <v>1656</v>
      </c>
      <c r="B478" s="63" t="s">
        <v>332</v>
      </c>
      <c r="C478" s="64">
        <f>IFERROR(VLOOKUP(A478,Sheet2!A:D,4,0),0)</f>
        <v>0</v>
      </c>
    </row>
    <row r="479" spans="1:3" ht="20.25" customHeight="1">
      <c r="A479" s="82" t="s">
        <v>1657</v>
      </c>
      <c r="B479" s="63" t="s">
        <v>333</v>
      </c>
      <c r="C479" s="64">
        <f>IFERROR(VLOOKUP(A479,Sheet2!A:D,4,0),0)</f>
        <v>0</v>
      </c>
    </row>
    <row r="480" spans="1:3" ht="20.25" customHeight="1">
      <c r="A480" s="81" t="s">
        <v>1658</v>
      </c>
      <c r="B480" s="60" t="s">
        <v>334</v>
      </c>
      <c r="C480" s="61">
        <f>SUM(C481:C483)</f>
        <v>0</v>
      </c>
    </row>
    <row r="481" spans="1:3" ht="20.25" customHeight="1">
      <c r="A481" s="82" t="s">
        <v>1659</v>
      </c>
      <c r="B481" s="63" t="s">
        <v>335</v>
      </c>
      <c r="C481" s="64">
        <f>IFERROR(VLOOKUP(A481,Sheet2!A:D,4,0),0)</f>
        <v>0</v>
      </c>
    </row>
    <row r="482" spans="1:3" ht="20.25" customHeight="1">
      <c r="A482" s="82" t="s">
        <v>1660</v>
      </c>
      <c r="B482" s="63" t="s">
        <v>336</v>
      </c>
      <c r="C482" s="64">
        <f>IFERROR(VLOOKUP(A482,Sheet2!A:D,4,0),0)</f>
        <v>0</v>
      </c>
    </row>
    <row r="483" spans="1:3" ht="20.25" customHeight="1">
      <c r="A483" s="82" t="s">
        <v>1661</v>
      </c>
      <c r="B483" s="63" t="s">
        <v>337</v>
      </c>
      <c r="C483" s="64">
        <f>IFERROR(VLOOKUP(A483,Sheet2!A:D,4,0),0)</f>
        <v>0</v>
      </c>
    </row>
    <row r="484" spans="1:3" ht="20.25" customHeight="1">
      <c r="A484" s="81" t="s">
        <v>1662</v>
      </c>
      <c r="B484" s="60" t="s">
        <v>338</v>
      </c>
      <c r="C484" s="61">
        <f>SUM(C485:C487)</f>
        <v>0</v>
      </c>
    </row>
    <row r="485" spans="1:3" ht="20.25" customHeight="1">
      <c r="A485" s="82" t="s">
        <v>1663</v>
      </c>
      <c r="B485" s="63" t="s">
        <v>339</v>
      </c>
      <c r="C485" s="64">
        <f>IFERROR(VLOOKUP(A485,Sheet2!A:D,4,0),0)</f>
        <v>0</v>
      </c>
    </row>
    <row r="486" spans="1:3" ht="20.25" customHeight="1">
      <c r="A486" s="82" t="s">
        <v>1664</v>
      </c>
      <c r="B486" s="63" t="s">
        <v>340</v>
      </c>
      <c r="C486" s="64">
        <f>IFERROR(VLOOKUP(A486,Sheet2!A:D,4,0),0)</f>
        <v>0</v>
      </c>
    </row>
    <row r="487" spans="1:3" ht="20.25" customHeight="1">
      <c r="A487" s="82" t="s">
        <v>1665</v>
      </c>
      <c r="B487" s="63" t="s">
        <v>341</v>
      </c>
      <c r="C487" s="64">
        <f>IFERROR(VLOOKUP(A487,Sheet2!A:D,4,0),0)</f>
        <v>0</v>
      </c>
    </row>
    <row r="488" spans="1:3" ht="20.25" customHeight="1">
      <c r="A488" s="81" t="s">
        <v>1666</v>
      </c>
      <c r="B488" s="60" t="s">
        <v>342</v>
      </c>
      <c r="C488" s="61">
        <f>SUM(C489:C492)</f>
        <v>0</v>
      </c>
    </row>
    <row r="489" spans="1:3" ht="20.25" customHeight="1">
      <c r="A489" s="82" t="s">
        <v>1667</v>
      </c>
      <c r="B489" s="63" t="s">
        <v>343</v>
      </c>
      <c r="C489" s="64">
        <f>IFERROR(VLOOKUP(A489,Sheet2!A:D,4,0),0)</f>
        <v>0</v>
      </c>
    </row>
    <row r="490" spans="1:3" ht="20.25" customHeight="1">
      <c r="A490" s="82" t="s">
        <v>1668</v>
      </c>
      <c r="B490" s="63" t="s">
        <v>344</v>
      </c>
      <c r="C490" s="64">
        <f>IFERROR(VLOOKUP(A490,Sheet2!A:D,4,0),0)</f>
        <v>0</v>
      </c>
    </row>
    <row r="491" spans="1:3" ht="20.25" customHeight="1">
      <c r="A491" s="82" t="s">
        <v>1669</v>
      </c>
      <c r="B491" s="63" t="s">
        <v>345</v>
      </c>
      <c r="C491" s="64">
        <f>IFERROR(VLOOKUP(A491,Sheet2!A:D,4,0),0)</f>
        <v>0</v>
      </c>
    </row>
    <row r="492" spans="1:3" ht="20.25" customHeight="1">
      <c r="A492" s="82" t="s">
        <v>1670</v>
      </c>
      <c r="B492" s="63" t="s">
        <v>346</v>
      </c>
      <c r="C492" s="64">
        <f>IFERROR(VLOOKUP(A492,Sheet2!A:D,4,0),0)</f>
        <v>0</v>
      </c>
    </row>
    <row r="493" spans="1:3" ht="20.25" customHeight="1">
      <c r="A493" s="81" t="s">
        <v>1671</v>
      </c>
      <c r="B493" s="60" t="s">
        <v>8</v>
      </c>
      <c r="C493" s="61">
        <f>C494+C510+C518+C529+C538+C546</f>
        <v>96</v>
      </c>
    </row>
    <row r="494" spans="1:3" ht="20.25" customHeight="1">
      <c r="A494" s="81" t="s">
        <v>1672</v>
      </c>
      <c r="B494" s="60" t="s">
        <v>347</v>
      </c>
      <c r="C494" s="61">
        <f>SUM(C495:C509)</f>
        <v>0</v>
      </c>
    </row>
    <row r="495" spans="1:3" ht="20.25" customHeight="1">
      <c r="A495" s="82" t="s">
        <v>1673</v>
      </c>
      <c r="B495" s="63" t="s">
        <v>32</v>
      </c>
      <c r="C495" s="64">
        <f>IFERROR(VLOOKUP(A495,Sheet2!A:D,4,0),0)</f>
        <v>0</v>
      </c>
    </row>
    <row r="496" spans="1:3" ht="20.25" customHeight="1">
      <c r="A496" s="82" t="s">
        <v>1674</v>
      </c>
      <c r="B496" s="63" t="s">
        <v>33</v>
      </c>
      <c r="C496" s="64">
        <f>IFERROR(VLOOKUP(A496,Sheet2!A:D,4,0),0)</f>
        <v>0</v>
      </c>
    </row>
    <row r="497" spans="1:3" ht="20.25" customHeight="1">
      <c r="A497" s="82" t="s">
        <v>1675</v>
      </c>
      <c r="B497" s="63" t="s">
        <v>34</v>
      </c>
      <c r="C497" s="64">
        <f>IFERROR(VLOOKUP(A497,Sheet2!A:D,4,0),0)</f>
        <v>0</v>
      </c>
    </row>
    <row r="498" spans="1:3" ht="20.25" customHeight="1">
      <c r="A498" s="82" t="s">
        <v>1676</v>
      </c>
      <c r="B498" s="63" t="s">
        <v>348</v>
      </c>
      <c r="C498" s="64">
        <f>IFERROR(VLOOKUP(A498,Sheet2!A:D,4,0),0)</f>
        <v>0</v>
      </c>
    </row>
    <row r="499" spans="1:3" ht="20.25" customHeight="1">
      <c r="A499" s="82" t="s">
        <v>1677</v>
      </c>
      <c r="B499" s="63" t="s">
        <v>349</v>
      </c>
      <c r="C499" s="64">
        <f>IFERROR(VLOOKUP(A499,Sheet2!A:D,4,0),0)</f>
        <v>0</v>
      </c>
    </row>
    <row r="500" spans="1:3" ht="20.25" customHeight="1">
      <c r="A500" s="82" t="s">
        <v>1678</v>
      </c>
      <c r="B500" s="63" t="s">
        <v>350</v>
      </c>
      <c r="C500" s="64">
        <f>IFERROR(VLOOKUP(A500,Sheet2!A:D,4,0),0)</f>
        <v>0</v>
      </c>
    </row>
    <row r="501" spans="1:3" ht="20.25" customHeight="1">
      <c r="A501" s="82" t="s">
        <v>1679</v>
      </c>
      <c r="B501" s="63" t="s">
        <v>351</v>
      </c>
      <c r="C501" s="64">
        <f>IFERROR(VLOOKUP(A501,Sheet2!A:D,4,0),0)</f>
        <v>0</v>
      </c>
    </row>
    <row r="502" spans="1:3" ht="20.25" customHeight="1">
      <c r="A502" s="82" t="s">
        <v>1680</v>
      </c>
      <c r="B502" s="63" t="s">
        <v>352</v>
      </c>
      <c r="C502" s="64">
        <f>IFERROR(VLOOKUP(A502,Sheet2!A:D,4,0),0)</f>
        <v>0</v>
      </c>
    </row>
    <row r="503" spans="1:3" ht="20.25" customHeight="1">
      <c r="A503" s="82" t="s">
        <v>1681</v>
      </c>
      <c r="B503" s="63" t="s">
        <v>353</v>
      </c>
      <c r="C503" s="64">
        <f>IFERROR(VLOOKUP(A503,Sheet2!A:D,4,0),0)</f>
        <v>0</v>
      </c>
    </row>
    <row r="504" spans="1:3" ht="20.25" customHeight="1">
      <c r="A504" s="82" t="s">
        <v>1682</v>
      </c>
      <c r="B504" s="63" t="s">
        <v>354</v>
      </c>
      <c r="C504" s="64">
        <f>IFERROR(VLOOKUP(A504,Sheet2!A:D,4,0),0)</f>
        <v>0</v>
      </c>
    </row>
    <row r="505" spans="1:3" ht="20.25" customHeight="1">
      <c r="A505" s="82" t="s">
        <v>1683</v>
      </c>
      <c r="B505" s="63" t="s">
        <v>355</v>
      </c>
      <c r="C505" s="64">
        <f>IFERROR(VLOOKUP(A505,Sheet2!A:D,4,0),0)</f>
        <v>0</v>
      </c>
    </row>
    <row r="506" spans="1:3" ht="20.25" customHeight="1">
      <c r="A506" s="82" t="s">
        <v>1684</v>
      </c>
      <c r="B506" s="63" t="s">
        <v>356</v>
      </c>
      <c r="C506" s="64">
        <f>IFERROR(VLOOKUP(A506,Sheet2!A:D,4,0),0)</f>
        <v>0</v>
      </c>
    </row>
    <row r="507" spans="1:3" ht="20.25" customHeight="1">
      <c r="A507" s="82" t="s">
        <v>1685</v>
      </c>
      <c r="B507" s="63" t="s">
        <v>357</v>
      </c>
      <c r="C507" s="64">
        <f>IFERROR(VLOOKUP(A507,Sheet2!A:D,4,0),0)</f>
        <v>0</v>
      </c>
    </row>
    <row r="508" spans="1:3" ht="20.25" customHeight="1">
      <c r="A508" s="82" t="s">
        <v>1686</v>
      </c>
      <c r="B508" s="63" t="s">
        <v>358</v>
      </c>
      <c r="C508" s="64">
        <f>IFERROR(VLOOKUP(A508,Sheet2!A:D,4,0),0)</f>
        <v>0</v>
      </c>
    </row>
    <row r="509" spans="1:3" ht="20.25" customHeight="1">
      <c r="A509" s="82" t="s">
        <v>1687</v>
      </c>
      <c r="B509" s="63" t="s">
        <v>359</v>
      </c>
      <c r="C509" s="64">
        <f>IFERROR(VLOOKUP(A509,Sheet2!A:D,4,0),0)</f>
        <v>0</v>
      </c>
    </row>
    <row r="510" spans="1:3" ht="20.25" customHeight="1">
      <c r="A510" s="81" t="s">
        <v>1688</v>
      </c>
      <c r="B510" s="60" t="s">
        <v>360</v>
      </c>
      <c r="C510" s="61">
        <f>SUM(C511:C517)</f>
        <v>0</v>
      </c>
    </row>
    <row r="511" spans="1:3" ht="20.25" customHeight="1">
      <c r="A511" s="82" t="s">
        <v>1689</v>
      </c>
      <c r="B511" s="63" t="s">
        <v>32</v>
      </c>
      <c r="C511" s="64">
        <f>IFERROR(VLOOKUP(A511,Sheet2!A:D,4,0),0)</f>
        <v>0</v>
      </c>
    </row>
    <row r="512" spans="1:3" ht="20.25" customHeight="1">
      <c r="A512" s="82" t="s">
        <v>1690</v>
      </c>
      <c r="B512" s="63" t="s">
        <v>33</v>
      </c>
      <c r="C512" s="64">
        <f>IFERROR(VLOOKUP(A512,Sheet2!A:D,4,0),0)</f>
        <v>0</v>
      </c>
    </row>
    <row r="513" spans="1:3" ht="20.25" customHeight="1">
      <c r="A513" s="82" t="s">
        <v>1691</v>
      </c>
      <c r="B513" s="63" t="s">
        <v>34</v>
      </c>
      <c r="C513" s="64">
        <f>IFERROR(VLOOKUP(A513,Sheet2!A:D,4,0),0)</f>
        <v>0</v>
      </c>
    </row>
    <row r="514" spans="1:3" ht="20.25" customHeight="1">
      <c r="A514" s="82" t="s">
        <v>1692</v>
      </c>
      <c r="B514" s="63" t="s">
        <v>361</v>
      </c>
      <c r="C514" s="64">
        <f>IFERROR(VLOOKUP(A514,Sheet2!A:D,4,0),0)</f>
        <v>0</v>
      </c>
    </row>
    <row r="515" spans="1:3" ht="20.25" customHeight="1">
      <c r="A515" s="82" t="s">
        <v>1693</v>
      </c>
      <c r="B515" s="63" t="s">
        <v>362</v>
      </c>
      <c r="C515" s="64">
        <f>IFERROR(VLOOKUP(A515,Sheet2!A:D,4,0),0)</f>
        <v>0</v>
      </c>
    </row>
    <row r="516" spans="1:3" ht="20.25" customHeight="1">
      <c r="A516" s="82" t="s">
        <v>1694</v>
      </c>
      <c r="B516" s="63" t="s">
        <v>363</v>
      </c>
      <c r="C516" s="64">
        <f>IFERROR(VLOOKUP(A516,Sheet2!A:D,4,0),0)</f>
        <v>0</v>
      </c>
    </row>
    <row r="517" spans="1:3" ht="20.25" customHeight="1">
      <c r="A517" s="82" t="s">
        <v>1695</v>
      </c>
      <c r="B517" s="63" t="s">
        <v>364</v>
      </c>
      <c r="C517" s="64">
        <f>IFERROR(VLOOKUP(A517,Sheet2!A:D,4,0),0)</f>
        <v>0</v>
      </c>
    </row>
    <row r="518" spans="1:3" ht="20.25" customHeight="1">
      <c r="A518" s="81" t="s">
        <v>1696</v>
      </c>
      <c r="B518" s="60" t="s">
        <v>365</v>
      </c>
      <c r="C518" s="61">
        <f>SUM(C519:C528)</f>
        <v>0</v>
      </c>
    </row>
    <row r="519" spans="1:3" ht="20.25" customHeight="1">
      <c r="A519" s="82" t="s">
        <v>1697</v>
      </c>
      <c r="B519" s="63" t="s">
        <v>32</v>
      </c>
      <c r="C519" s="64">
        <f>IFERROR(VLOOKUP(A519,Sheet2!A:D,4,0),0)</f>
        <v>0</v>
      </c>
    </row>
    <row r="520" spans="1:3" ht="20.25" customHeight="1">
      <c r="A520" s="82" t="s">
        <v>1698</v>
      </c>
      <c r="B520" s="63" t="s">
        <v>33</v>
      </c>
      <c r="C520" s="64">
        <f>IFERROR(VLOOKUP(A520,Sheet2!A:D,4,0),0)</f>
        <v>0</v>
      </c>
    </row>
    <row r="521" spans="1:3" ht="20.25" customHeight="1">
      <c r="A521" s="82" t="s">
        <v>1699</v>
      </c>
      <c r="B521" s="63" t="s">
        <v>34</v>
      </c>
      <c r="C521" s="64">
        <f>IFERROR(VLOOKUP(A521,Sheet2!A:D,4,0),0)</f>
        <v>0</v>
      </c>
    </row>
    <row r="522" spans="1:3" ht="20.25" customHeight="1">
      <c r="A522" s="82" t="s">
        <v>1700</v>
      </c>
      <c r="B522" s="63" t="s">
        <v>366</v>
      </c>
      <c r="C522" s="64">
        <f>IFERROR(VLOOKUP(A522,Sheet2!A:D,4,0),0)</f>
        <v>0</v>
      </c>
    </row>
    <row r="523" spans="1:3" ht="20.25" customHeight="1">
      <c r="A523" s="82" t="s">
        <v>1701</v>
      </c>
      <c r="B523" s="63" t="s">
        <v>367</v>
      </c>
      <c r="C523" s="64">
        <f>IFERROR(VLOOKUP(A523,Sheet2!A:D,4,0),0)</f>
        <v>0</v>
      </c>
    </row>
    <row r="524" spans="1:3" ht="20.25" customHeight="1">
      <c r="A524" s="82" t="s">
        <v>1702</v>
      </c>
      <c r="B524" s="63" t="s">
        <v>368</v>
      </c>
      <c r="C524" s="64">
        <f>IFERROR(VLOOKUP(A524,Sheet2!A:D,4,0),0)</f>
        <v>0</v>
      </c>
    </row>
    <row r="525" spans="1:3" ht="20.25" customHeight="1">
      <c r="A525" s="82" t="s">
        <v>1703</v>
      </c>
      <c r="B525" s="63" t="s">
        <v>369</v>
      </c>
      <c r="C525" s="64">
        <f>IFERROR(VLOOKUP(A525,Sheet2!A:D,4,0),0)</f>
        <v>0</v>
      </c>
    </row>
    <row r="526" spans="1:3" ht="20.25" customHeight="1">
      <c r="A526" s="82" t="s">
        <v>1704</v>
      </c>
      <c r="B526" s="63" t="s">
        <v>370</v>
      </c>
      <c r="C526" s="64">
        <f>IFERROR(VLOOKUP(A526,Sheet2!A:D,4,0),0)</f>
        <v>0</v>
      </c>
    </row>
    <row r="527" spans="1:3" ht="20.25" customHeight="1">
      <c r="A527" s="82" t="s">
        <v>1705</v>
      </c>
      <c r="B527" s="63" t="s">
        <v>371</v>
      </c>
      <c r="C527" s="64">
        <f>IFERROR(VLOOKUP(A527,Sheet2!A:D,4,0),0)</f>
        <v>0</v>
      </c>
    </row>
    <row r="528" spans="1:3" ht="20.25" customHeight="1">
      <c r="A528" s="82" t="s">
        <v>1706</v>
      </c>
      <c r="B528" s="63" t="s">
        <v>372</v>
      </c>
      <c r="C528" s="64">
        <f>IFERROR(VLOOKUP(A528,Sheet2!A:D,4,0),0)</f>
        <v>0</v>
      </c>
    </row>
    <row r="529" spans="1:6" ht="20.25" customHeight="1">
      <c r="A529" s="81" t="s">
        <v>1707</v>
      </c>
      <c r="B529" s="60" t="s">
        <v>373</v>
      </c>
      <c r="C529" s="61">
        <f>SUM(C530:C537)</f>
        <v>0</v>
      </c>
    </row>
    <row r="530" spans="1:6" ht="20.25" customHeight="1">
      <c r="A530" s="82" t="s">
        <v>1708</v>
      </c>
      <c r="B530" s="63" t="s">
        <v>32</v>
      </c>
      <c r="C530" s="64">
        <f>IFERROR(VLOOKUP(A530,Sheet2!A:D,4,0),0)</f>
        <v>0</v>
      </c>
    </row>
    <row r="531" spans="1:6" ht="20.25" customHeight="1">
      <c r="A531" s="82" t="s">
        <v>1709</v>
      </c>
      <c r="B531" s="63" t="s">
        <v>33</v>
      </c>
      <c r="C531" s="64">
        <f>IFERROR(VLOOKUP(A531,Sheet2!A:D,4,0),0)</f>
        <v>0</v>
      </c>
    </row>
    <row r="532" spans="1:6" ht="20.25" customHeight="1">
      <c r="A532" s="82" t="s">
        <v>1710</v>
      </c>
      <c r="B532" s="63" t="s">
        <v>34</v>
      </c>
      <c r="C532" s="64">
        <f>IFERROR(VLOOKUP(A532,Sheet2!A:D,4,0),0)</f>
        <v>0</v>
      </c>
    </row>
    <row r="533" spans="1:6" ht="20.25" customHeight="1">
      <c r="A533" s="82" t="s">
        <v>1711</v>
      </c>
      <c r="B533" s="63" t="s">
        <v>374</v>
      </c>
      <c r="C533" s="64">
        <f>IFERROR(VLOOKUP(A533,Sheet2!A:D,4,0),0)</f>
        <v>0</v>
      </c>
    </row>
    <row r="534" spans="1:6" ht="20.25" customHeight="1">
      <c r="A534" s="82" t="s">
        <v>1712</v>
      </c>
      <c r="B534" s="63" t="s">
        <v>375</v>
      </c>
      <c r="C534" s="64">
        <f>IFERROR(VLOOKUP(A534,Sheet2!A:D,4,0),0)</f>
        <v>0</v>
      </c>
    </row>
    <row r="535" spans="1:6" ht="20.25" customHeight="1">
      <c r="A535" s="82" t="s">
        <v>1713</v>
      </c>
      <c r="B535" s="63" t="s">
        <v>376</v>
      </c>
      <c r="C535" s="64">
        <f>IFERROR(VLOOKUP(A535,Sheet2!A:D,4,0),0)</f>
        <v>0</v>
      </c>
    </row>
    <row r="536" spans="1:6" ht="20.25" customHeight="1">
      <c r="A536" s="82" t="s">
        <v>1714</v>
      </c>
      <c r="B536" s="63" t="s">
        <v>377</v>
      </c>
      <c r="C536" s="64">
        <f>IFERROR(VLOOKUP(A536,Sheet2!A:D,4,0),0)</f>
        <v>0</v>
      </c>
    </row>
    <row r="537" spans="1:6" ht="20.25" customHeight="1">
      <c r="A537" s="82" t="s">
        <v>1715</v>
      </c>
      <c r="B537" s="63" t="s">
        <v>378</v>
      </c>
      <c r="C537" s="64">
        <f>IFERROR(VLOOKUP(A537,Sheet2!A:D,4,0),0)</f>
        <v>0</v>
      </c>
    </row>
    <row r="538" spans="1:6" ht="20.25" customHeight="1">
      <c r="A538" s="81" t="s">
        <v>1716</v>
      </c>
      <c r="B538" s="60" t="s">
        <v>379</v>
      </c>
      <c r="C538" s="61">
        <f>SUM(C539:C545)</f>
        <v>0</v>
      </c>
    </row>
    <row r="539" spans="1:6" ht="20.25" customHeight="1">
      <c r="A539" s="82" t="s">
        <v>1717</v>
      </c>
      <c r="B539" s="63" t="s">
        <v>32</v>
      </c>
      <c r="C539" s="64">
        <f>IFERROR(VLOOKUP(A539,Sheet2!A:D,4,0),0)</f>
        <v>0</v>
      </c>
    </row>
    <row r="540" spans="1:6" ht="20.25" customHeight="1">
      <c r="A540" s="82" t="s">
        <v>1718</v>
      </c>
      <c r="B540" s="63" t="s">
        <v>33</v>
      </c>
      <c r="C540" s="64">
        <f>IFERROR(VLOOKUP(A540,Sheet2!A:D,4,0),0)</f>
        <v>0</v>
      </c>
    </row>
    <row r="541" spans="1:6" ht="20.25" customHeight="1">
      <c r="A541" s="82" t="s">
        <v>1719</v>
      </c>
      <c r="B541" s="63" t="s">
        <v>34</v>
      </c>
      <c r="C541" s="64">
        <f>IFERROR(VLOOKUP(A541,Sheet2!A:D,4,0),0)</f>
        <v>0</v>
      </c>
    </row>
    <row r="542" spans="1:6" ht="20.25" customHeight="1">
      <c r="A542" s="82" t="s">
        <v>1720</v>
      </c>
      <c r="B542" s="63" t="s">
        <v>380</v>
      </c>
      <c r="C542" s="64">
        <f>IFERROR(VLOOKUP(A542,Sheet2!A:D,4,0),0)</f>
        <v>0</v>
      </c>
    </row>
    <row r="543" spans="1:6" s="66" customFormat="1" ht="20.25" customHeight="1">
      <c r="A543" s="83" t="s">
        <v>1721</v>
      </c>
      <c r="B543" s="65" t="s">
        <v>381</v>
      </c>
      <c r="C543" s="64">
        <f>IFERROR(VLOOKUP(A543,Sheet2!A:D,4,0),0)</f>
        <v>0</v>
      </c>
      <c r="F543" s="67"/>
    </row>
    <row r="544" spans="1:6" ht="20.25" customHeight="1">
      <c r="A544" s="82" t="s">
        <v>1722</v>
      </c>
      <c r="B544" s="63" t="s">
        <v>382</v>
      </c>
      <c r="C544" s="64">
        <f>IFERROR(VLOOKUP(A544,Sheet2!A:D,4,0),0)</f>
        <v>0</v>
      </c>
    </row>
    <row r="545" spans="1:3" ht="20.25" customHeight="1">
      <c r="A545" s="82" t="s">
        <v>1723</v>
      </c>
      <c r="B545" s="63" t="s">
        <v>383</v>
      </c>
      <c r="C545" s="64">
        <f>IFERROR(VLOOKUP(A545,Sheet2!A:D,4,0),0)</f>
        <v>0</v>
      </c>
    </row>
    <row r="546" spans="1:3" ht="20.25" customHeight="1">
      <c r="A546" s="81" t="s">
        <v>1724</v>
      </c>
      <c r="B546" s="60" t="s">
        <v>384</v>
      </c>
      <c r="C546" s="61">
        <f>SUM(C547:C549)</f>
        <v>96</v>
      </c>
    </row>
    <row r="547" spans="1:3" ht="20.25" customHeight="1">
      <c r="A547" s="82" t="s">
        <v>1725</v>
      </c>
      <c r="B547" s="63" t="s">
        <v>385</v>
      </c>
      <c r="C547" s="64">
        <f>IFERROR(VLOOKUP(A547,Sheet2!A:D,4,0),0)</f>
        <v>0</v>
      </c>
    </row>
    <row r="548" spans="1:3" ht="20.25" customHeight="1">
      <c r="A548" s="82" t="s">
        <v>1726</v>
      </c>
      <c r="B548" s="63" t="s">
        <v>386</v>
      </c>
      <c r="C548" s="64">
        <f>IFERROR(VLOOKUP(A548,Sheet2!A:D,4,0),0)</f>
        <v>0</v>
      </c>
    </row>
    <row r="549" spans="1:3" ht="20.25" customHeight="1">
      <c r="A549" s="82" t="s">
        <v>1727</v>
      </c>
      <c r="B549" s="63" t="s">
        <v>387</v>
      </c>
      <c r="C549" s="64">
        <f>IFERROR(VLOOKUP(A549,Sheet2!A:D,4,0),0)</f>
        <v>96</v>
      </c>
    </row>
    <row r="550" spans="1:3" ht="20.25" customHeight="1">
      <c r="A550" s="81" t="s">
        <v>1728</v>
      </c>
      <c r="B550" s="60" t="s">
        <v>9</v>
      </c>
      <c r="C550" s="61">
        <f>C551+C570+C578+C580+C591+C595+C605+C613+C620+C628+C637+C642+C645+C648+C651+C654+C657+C661+C665+C673+C676</f>
        <v>3565</v>
      </c>
    </row>
    <row r="551" spans="1:3" ht="20.25" customHeight="1">
      <c r="A551" s="81" t="s">
        <v>1729</v>
      </c>
      <c r="B551" s="60" t="s">
        <v>388</v>
      </c>
      <c r="C551" s="61">
        <f>SUM(C552:C569)</f>
        <v>42</v>
      </c>
    </row>
    <row r="552" spans="1:3" ht="20.25" customHeight="1">
      <c r="A552" s="82" t="s">
        <v>1730</v>
      </c>
      <c r="B552" s="63" t="s">
        <v>32</v>
      </c>
      <c r="C552" s="64">
        <f>IFERROR(VLOOKUP(A552,Sheet2!A:D,4,0),0)</f>
        <v>0</v>
      </c>
    </row>
    <row r="553" spans="1:3" ht="20.25" customHeight="1">
      <c r="A553" s="82" t="s">
        <v>1731</v>
      </c>
      <c r="B553" s="63" t="s">
        <v>33</v>
      </c>
      <c r="C553" s="64">
        <f>IFERROR(VLOOKUP(A553,Sheet2!A:D,4,0),0)</f>
        <v>0</v>
      </c>
    </row>
    <row r="554" spans="1:3" ht="20.25" customHeight="1">
      <c r="A554" s="82" t="s">
        <v>1732</v>
      </c>
      <c r="B554" s="63" t="s">
        <v>34</v>
      </c>
      <c r="C554" s="64">
        <f>IFERROR(VLOOKUP(A554,Sheet2!A:D,4,0),0)</f>
        <v>0</v>
      </c>
    </row>
    <row r="555" spans="1:3" ht="20.25" customHeight="1">
      <c r="A555" s="82" t="s">
        <v>1733</v>
      </c>
      <c r="B555" s="63" t="s">
        <v>389</v>
      </c>
      <c r="C555" s="64">
        <f>IFERROR(VLOOKUP(A555,Sheet2!A:D,4,0),0)</f>
        <v>0</v>
      </c>
    </row>
    <row r="556" spans="1:3" ht="20.25" customHeight="1">
      <c r="A556" s="82" t="s">
        <v>1734</v>
      </c>
      <c r="B556" s="63" t="s">
        <v>390</v>
      </c>
      <c r="C556" s="64">
        <f>IFERROR(VLOOKUP(A556,Sheet2!A:D,4,0),0)</f>
        <v>0</v>
      </c>
    </row>
    <row r="557" spans="1:3" ht="20.25" customHeight="1">
      <c r="A557" s="82" t="s">
        <v>1735</v>
      </c>
      <c r="B557" s="63" t="s">
        <v>391</v>
      </c>
      <c r="C557" s="64">
        <f>IFERROR(VLOOKUP(A557,Sheet2!A:D,4,0),0)</f>
        <v>42</v>
      </c>
    </row>
    <row r="558" spans="1:3" ht="20.25" customHeight="1">
      <c r="A558" s="82" t="s">
        <v>1736</v>
      </c>
      <c r="B558" s="63" t="s">
        <v>392</v>
      </c>
      <c r="C558" s="64">
        <f>IFERROR(VLOOKUP(A558,Sheet2!A:D,4,0),0)</f>
        <v>0</v>
      </c>
    </row>
    <row r="559" spans="1:3" ht="20.25" customHeight="1">
      <c r="A559" s="82" t="s">
        <v>1737</v>
      </c>
      <c r="B559" s="63" t="s">
        <v>73</v>
      </c>
      <c r="C559" s="64">
        <f>IFERROR(VLOOKUP(A559,Sheet2!A:D,4,0),0)</f>
        <v>0</v>
      </c>
    </row>
    <row r="560" spans="1:3" ht="20.25" customHeight="1">
      <c r="A560" s="82" t="s">
        <v>1738</v>
      </c>
      <c r="B560" s="63" t="s">
        <v>393</v>
      </c>
      <c r="C560" s="64">
        <f>IFERROR(VLOOKUP(A560,Sheet2!A:D,4,0),0)</f>
        <v>0</v>
      </c>
    </row>
    <row r="561" spans="1:3" ht="20.25" customHeight="1">
      <c r="A561" s="82" t="s">
        <v>1739</v>
      </c>
      <c r="B561" s="63" t="s">
        <v>394</v>
      </c>
      <c r="C561" s="64">
        <f>IFERROR(VLOOKUP(A561,Sheet2!A:D,4,0),0)</f>
        <v>0</v>
      </c>
    </row>
    <row r="562" spans="1:3" ht="20.25" customHeight="1">
      <c r="A562" s="82" t="s">
        <v>1740</v>
      </c>
      <c r="B562" s="63" t="s">
        <v>395</v>
      </c>
      <c r="C562" s="64">
        <f>IFERROR(VLOOKUP(A562,Sheet2!A:D,4,0),0)</f>
        <v>0</v>
      </c>
    </row>
    <row r="563" spans="1:3" ht="19.5" customHeight="1">
      <c r="A563" s="82" t="s">
        <v>1741</v>
      </c>
      <c r="B563" s="63" t="s">
        <v>396</v>
      </c>
      <c r="C563" s="64">
        <f>IFERROR(VLOOKUP(A563,Sheet2!A:D,4,0),0)</f>
        <v>0</v>
      </c>
    </row>
    <row r="564" spans="1:3" ht="19.5" customHeight="1">
      <c r="A564" s="82" t="s">
        <v>1742</v>
      </c>
      <c r="B564" s="63" t="s">
        <v>397</v>
      </c>
      <c r="C564" s="64">
        <f>IFERROR(VLOOKUP(A564,Sheet2!A:D,4,0),0)</f>
        <v>0</v>
      </c>
    </row>
    <row r="565" spans="1:3" ht="19.5" customHeight="1">
      <c r="A565" s="82" t="s">
        <v>1743</v>
      </c>
      <c r="B565" s="63" t="s">
        <v>398</v>
      </c>
      <c r="C565" s="64">
        <f>IFERROR(VLOOKUP(A565,Sheet2!A:D,4,0),0)</f>
        <v>0</v>
      </c>
    </row>
    <row r="566" spans="1:3" ht="19.5" customHeight="1">
      <c r="A566" s="82" t="s">
        <v>1744</v>
      </c>
      <c r="B566" s="63" t="s">
        <v>399</v>
      </c>
      <c r="C566" s="64">
        <f>IFERROR(VLOOKUP(A566,Sheet2!A:D,4,0),0)</f>
        <v>0</v>
      </c>
    </row>
    <row r="567" spans="1:3" ht="19.5" customHeight="1">
      <c r="A567" s="82" t="s">
        <v>1745</v>
      </c>
      <c r="B567" s="63" t="s">
        <v>400</v>
      </c>
      <c r="C567" s="64">
        <f>IFERROR(VLOOKUP(A567,Sheet2!A:D,4,0),0)</f>
        <v>0</v>
      </c>
    </row>
    <row r="568" spans="1:3" ht="19.5" customHeight="1">
      <c r="A568" s="82" t="s">
        <v>1746</v>
      </c>
      <c r="B568" s="63" t="s">
        <v>41</v>
      </c>
      <c r="C568" s="64">
        <f>IFERROR(VLOOKUP(A568,Sheet2!A:D,4,0),0)</f>
        <v>0</v>
      </c>
    </row>
    <row r="569" spans="1:3" ht="20.25" customHeight="1">
      <c r="A569" s="82" t="s">
        <v>1747</v>
      </c>
      <c r="B569" s="63" t="s">
        <v>401</v>
      </c>
      <c r="C569" s="64">
        <f>IFERROR(VLOOKUP(A569,Sheet2!A:D,4,0),0)</f>
        <v>0</v>
      </c>
    </row>
    <row r="570" spans="1:3" ht="20.25" customHeight="1">
      <c r="A570" s="81" t="s">
        <v>1748</v>
      </c>
      <c r="B570" s="60" t="s">
        <v>402</v>
      </c>
      <c r="C570" s="61">
        <f>SUM(C571:C577)</f>
        <v>170</v>
      </c>
    </row>
    <row r="571" spans="1:3" ht="20.25" customHeight="1">
      <c r="A571" s="82" t="s">
        <v>1749</v>
      </c>
      <c r="B571" s="63" t="s">
        <v>32</v>
      </c>
      <c r="C571" s="64">
        <f>IFERROR(VLOOKUP(A571,Sheet2!A:D,4,0),0)</f>
        <v>0</v>
      </c>
    </row>
    <row r="572" spans="1:3" ht="20.25" customHeight="1">
      <c r="A572" s="82" t="s">
        <v>1750</v>
      </c>
      <c r="B572" s="63" t="s">
        <v>33</v>
      </c>
      <c r="C572" s="64">
        <f>IFERROR(VLOOKUP(A572,Sheet2!A:D,4,0),0)</f>
        <v>0</v>
      </c>
    </row>
    <row r="573" spans="1:3" ht="20.25" customHeight="1">
      <c r="A573" s="82" t="s">
        <v>1751</v>
      </c>
      <c r="B573" s="63" t="s">
        <v>34</v>
      </c>
      <c r="C573" s="64">
        <f>IFERROR(VLOOKUP(A573,Sheet2!A:D,4,0),0)</f>
        <v>0</v>
      </c>
    </row>
    <row r="574" spans="1:3" ht="20.25" customHeight="1">
      <c r="A574" s="82" t="s">
        <v>1752</v>
      </c>
      <c r="B574" s="63" t="s">
        <v>403</v>
      </c>
      <c r="C574" s="64">
        <f>IFERROR(VLOOKUP(A574,Sheet2!A:D,4,0),0)</f>
        <v>0</v>
      </c>
    </row>
    <row r="575" spans="1:3" ht="20.25" customHeight="1">
      <c r="A575" s="82" t="s">
        <v>1753</v>
      </c>
      <c r="B575" s="63" t="s">
        <v>404</v>
      </c>
      <c r="C575" s="64">
        <f>IFERROR(VLOOKUP(A575,Sheet2!A:D,4,0),0)</f>
        <v>0</v>
      </c>
    </row>
    <row r="576" spans="1:3" ht="20.25" customHeight="1">
      <c r="A576" s="82" t="s">
        <v>1754</v>
      </c>
      <c r="B576" s="63" t="s">
        <v>405</v>
      </c>
      <c r="C576" s="64">
        <f>IFERROR(VLOOKUP(A576,Sheet2!A:D,4,0),0)</f>
        <v>48</v>
      </c>
    </row>
    <row r="577" spans="1:3" ht="20.25" customHeight="1">
      <c r="A577" s="82" t="s">
        <v>1755</v>
      </c>
      <c r="B577" s="63" t="s">
        <v>406</v>
      </c>
      <c r="C577" s="64">
        <f>IFERROR(VLOOKUP(A577,Sheet2!A:D,4,0),0)</f>
        <v>122</v>
      </c>
    </row>
    <row r="578" spans="1:3" ht="20.25" customHeight="1">
      <c r="A578" s="81" t="s">
        <v>1756</v>
      </c>
      <c r="B578" s="60" t="s">
        <v>407</v>
      </c>
      <c r="C578" s="61">
        <f>SUM(C579)</f>
        <v>0</v>
      </c>
    </row>
    <row r="579" spans="1:3" ht="20.25" customHeight="1">
      <c r="A579" s="82" t="s">
        <v>1757</v>
      </c>
      <c r="B579" s="63" t="s">
        <v>408</v>
      </c>
      <c r="C579" s="64">
        <f>IFERROR(VLOOKUP(A579,Sheet2!A:D,4,0),0)</f>
        <v>0</v>
      </c>
    </row>
    <row r="580" spans="1:3" ht="20.25" customHeight="1">
      <c r="A580" s="81" t="s">
        <v>1758</v>
      </c>
      <c r="B580" s="60" t="s">
        <v>409</v>
      </c>
      <c r="C580" s="61">
        <f>SUM(C581:C590)</f>
        <v>1366</v>
      </c>
    </row>
    <row r="581" spans="1:3" ht="20.25" customHeight="1">
      <c r="A581" s="82" t="s">
        <v>1759</v>
      </c>
      <c r="B581" s="63" t="s">
        <v>410</v>
      </c>
      <c r="C581" s="64">
        <f>IFERROR(VLOOKUP(A581,Sheet2!A:D,4,0),0)</f>
        <v>101</v>
      </c>
    </row>
    <row r="582" spans="1:3" ht="20.25" customHeight="1">
      <c r="A582" s="82" t="s">
        <v>1760</v>
      </c>
      <c r="B582" s="63" t="s">
        <v>411</v>
      </c>
      <c r="C582" s="64">
        <f>IFERROR(VLOOKUP(A582,Sheet2!A:D,4,0),0)</f>
        <v>449</v>
      </c>
    </row>
    <row r="583" spans="1:3" ht="20.25" customHeight="1">
      <c r="A583" s="82" t="s">
        <v>1761</v>
      </c>
      <c r="B583" s="63" t="s">
        <v>412</v>
      </c>
      <c r="C583" s="64">
        <f>IFERROR(VLOOKUP(A583,[2]sheet1!$T$4:$V$87,3,0),0)</f>
        <v>0</v>
      </c>
    </row>
    <row r="584" spans="1:3" ht="20.25" customHeight="1">
      <c r="A584" s="82" t="s">
        <v>1762</v>
      </c>
      <c r="B584" s="63" t="s">
        <v>413</v>
      </c>
      <c r="C584" s="64">
        <f>IFERROR(VLOOKUP(A584,[2]sheet1!$T$4:$V$87,3,0),0)</f>
        <v>0</v>
      </c>
    </row>
    <row r="585" spans="1:3" ht="20.25" customHeight="1">
      <c r="A585" s="82" t="s">
        <v>1763</v>
      </c>
      <c r="B585" s="63" t="s">
        <v>414</v>
      </c>
      <c r="C585" s="64">
        <f>IFERROR(VLOOKUP(A585,Sheet2!A:D,4,0),0)</f>
        <v>0</v>
      </c>
    </row>
    <row r="586" spans="1:3" ht="20.25" customHeight="1">
      <c r="A586" s="82" t="s">
        <v>1764</v>
      </c>
      <c r="B586" s="63" t="s">
        <v>415</v>
      </c>
      <c r="C586" s="64">
        <f>IFERROR(VLOOKUP(A586,Sheet2!A:D,4,0),0)</f>
        <v>543</v>
      </c>
    </row>
    <row r="587" spans="1:3" ht="20.25" customHeight="1">
      <c r="A587" s="82" t="s">
        <v>1765</v>
      </c>
      <c r="B587" s="63" t="s">
        <v>416</v>
      </c>
      <c r="C587" s="64">
        <f>IFERROR(VLOOKUP(A587,Sheet2!A:D,4,0),0)</f>
        <v>273</v>
      </c>
    </row>
    <row r="588" spans="1:3" ht="20.25" customHeight="1">
      <c r="A588" s="82" t="s">
        <v>1766</v>
      </c>
      <c r="B588" s="63" t="s">
        <v>417</v>
      </c>
      <c r="C588" s="64">
        <f>IFERROR(VLOOKUP(A588,Sheet2!A:D,4,0),0)</f>
        <v>0</v>
      </c>
    </row>
    <row r="589" spans="1:3" ht="20.25" customHeight="1">
      <c r="A589" s="82" t="s">
        <v>1767</v>
      </c>
      <c r="B589" s="63" t="s">
        <v>418</v>
      </c>
      <c r="C589" s="64">
        <f>IFERROR(VLOOKUP(A589,Sheet2!A:D,4,0),0)</f>
        <v>0</v>
      </c>
    </row>
    <row r="590" spans="1:3" ht="20.25" customHeight="1">
      <c r="A590" s="82" t="s">
        <v>1768</v>
      </c>
      <c r="B590" s="63" t="s">
        <v>419</v>
      </c>
      <c r="C590" s="64">
        <f>IFERROR(VLOOKUP(A590,Sheet2!A:D,4,0),0)</f>
        <v>0</v>
      </c>
    </row>
    <row r="591" spans="1:3" ht="20.25" customHeight="1">
      <c r="A591" s="81" t="s">
        <v>1769</v>
      </c>
      <c r="B591" s="60" t="s">
        <v>420</v>
      </c>
      <c r="C591" s="61">
        <f>SUM(C592:C594)</f>
        <v>0</v>
      </c>
    </row>
    <row r="592" spans="1:3" ht="20.25" customHeight="1">
      <c r="A592" s="82" t="s">
        <v>1770</v>
      </c>
      <c r="B592" s="63" t="s">
        <v>421</v>
      </c>
      <c r="C592" s="64">
        <f>IFERROR(VLOOKUP(A592,Sheet2!A:D,4,0),0)</f>
        <v>0</v>
      </c>
    </row>
    <row r="593" spans="1:3" ht="20.25" customHeight="1">
      <c r="A593" s="82" t="s">
        <v>1771</v>
      </c>
      <c r="B593" s="63" t="s">
        <v>422</v>
      </c>
      <c r="C593" s="64">
        <f>IFERROR(VLOOKUP(A593,Sheet2!A:D,4,0),0)</f>
        <v>0</v>
      </c>
    </row>
    <row r="594" spans="1:3" ht="20.25" customHeight="1">
      <c r="A594" s="82" t="s">
        <v>1772</v>
      </c>
      <c r="B594" s="63" t="s">
        <v>423</v>
      </c>
      <c r="C594" s="64">
        <f>IFERROR(VLOOKUP(A594,Sheet2!A:D,4,0),0)</f>
        <v>0</v>
      </c>
    </row>
    <row r="595" spans="1:3" ht="20.25" customHeight="1">
      <c r="A595" s="81" t="s">
        <v>1773</v>
      </c>
      <c r="B595" s="60" t="s">
        <v>424</v>
      </c>
      <c r="C595" s="61">
        <f>SUM(C596:C604)</f>
        <v>30</v>
      </c>
    </row>
    <row r="596" spans="1:3" ht="20.25" customHeight="1">
      <c r="A596" s="82" t="s">
        <v>1774</v>
      </c>
      <c r="B596" s="63" t="s">
        <v>425</v>
      </c>
      <c r="C596" s="64">
        <f>IFERROR(VLOOKUP(A596,Sheet2!A:D,4,0),0)</f>
        <v>0</v>
      </c>
    </row>
    <row r="597" spans="1:3" ht="20.25" customHeight="1">
      <c r="A597" s="82" t="s">
        <v>1775</v>
      </c>
      <c r="B597" s="63" t="s">
        <v>426</v>
      </c>
      <c r="C597" s="64">
        <f>IFERROR(VLOOKUP(A597,Sheet2!A:D,4,0),0)</f>
        <v>0</v>
      </c>
    </row>
    <row r="598" spans="1:3" ht="20.25" customHeight="1">
      <c r="A598" s="82" t="s">
        <v>1776</v>
      </c>
      <c r="B598" s="63" t="s">
        <v>427</v>
      </c>
      <c r="C598" s="64">
        <f>IFERROR(VLOOKUP(A598,Sheet2!A:D,4,0),0)</f>
        <v>0</v>
      </c>
    </row>
    <row r="599" spans="1:3" ht="20.25" customHeight="1">
      <c r="A599" s="82" t="s">
        <v>1777</v>
      </c>
      <c r="B599" s="63" t="s">
        <v>428</v>
      </c>
      <c r="C599" s="64">
        <f>IFERROR(VLOOKUP(A599,Sheet2!A:D,4,0),0)</f>
        <v>0</v>
      </c>
    </row>
    <row r="600" spans="1:3" ht="20.25" customHeight="1">
      <c r="A600" s="82" t="s">
        <v>1778</v>
      </c>
      <c r="B600" s="63" t="s">
        <v>429</v>
      </c>
      <c r="C600" s="64">
        <f>IFERROR(VLOOKUP(A600,Sheet2!A:D,4,0),0)</f>
        <v>0</v>
      </c>
    </row>
    <row r="601" spans="1:3" ht="20.25" customHeight="1">
      <c r="A601" s="82" t="s">
        <v>1779</v>
      </c>
      <c r="B601" s="63" t="s">
        <v>430</v>
      </c>
      <c r="C601" s="64">
        <f>IFERROR(VLOOKUP(A601,Sheet2!A:D,4,0),0)</f>
        <v>0</v>
      </c>
    </row>
    <row r="602" spans="1:3" ht="20.25" customHeight="1">
      <c r="A602" s="82" t="s">
        <v>1780</v>
      </c>
      <c r="B602" s="63" t="s">
        <v>431</v>
      </c>
      <c r="C602" s="64">
        <f>IFERROR(VLOOKUP(A602,Sheet2!A:D,4,0),0)</f>
        <v>5</v>
      </c>
    </row>
    <row r="603" spans="1:3" ht="20.25" customHeight="1">
      <c r="A603" s="82" t="s">
        <v>1781</v>
      </c>
      <c r="B603" s="63" t="s">
        <v>432</v>
      </c>
      <c r="C603" s="64">
        <f>IFERROR(VLOOKUP(A603,Sheet2!A:D,4,0),0)</f>
        <v>0</v>
      </c>
    </row>
    <row r="604" spans="1:3" ht="20.25" customHeight="1">
      <c r="A604" s="82" t="s">
        <v>1782</v>
      </c>
      <c r="B604" s="63" t="s">
        <v>433</v>
      </c>
      <c r="C604" s="64">
        <f>IFERROR(VLOOKUP(A604,Sheet2!A:D,4,0),0)</f>
        <v>25</v>
      </c>
    </row>
    <row r="605" spans="1:3" ht="20.25" customHeight="1">
      <c r="A605" s="81" t="s">
        <v>1783</v>
      </c>
      <c r="B605" s="60" t="s">
        <v>434</v>
      </c>
      <c r="C605" s="61">
        <f>SUM(C606:C612)</f>
        <v>221</v>
      </c>
    </row>
    <row r="606" spans="1:3" ht="20.25" customHeight="1">
      <c r="A606" s="82" t="s">
        <v>1784</v>
      </c>
      <c r="B606" s="63" t="s">
        <v>435</v>
      </c>
      <c r="C606" s="64">
        <f>IFERROR(VLOOKUP(A606,Sheet2!A:D,4,0),0)</f>
        <v>8</v>
      </c>
    </row>
    <row r="607" spans="1:3" ht="20.25" customHeight="1">
      <c r="A607" s="82" t="s">
        <v>1785</v>
      </c>
      <c r="B607" s="63" t="s">
        <v>436</v>
      </c>
      <c r="C607" s="64">
        <f>IFERROR(VLOOKUP(A607,Sheet2!A:D,4,0),0)</f>
        <v>0</v>
      </c>
    </row>
    <row r="608" spans="1:3" ht="20.25" customHeight="1">
      <c r="A608" s="82" t="s">
        <v>1786</v>
      </c>
      <c r="B608" s="63" t="s">
        <v>437</v>
      </c>
      <c r="C608" s="64">
        <f>IFERROR(VLOOKUP(A608,Sheet2!A:D,4,0),0)</f>
        <v>0</v>
      </c>
    </row>
    <row r="609" spans="1:3" ht="20.25" customHeight="1">
      <c r="A609" s="82" t="s">
        <v>1787</v>
      </c>
      <c r="B609" s="63" t="s">
        <v>1087</v>
      </c>
      <c r="C609" s="64">
        <f>IFERROR(VLOOKUP(A609,Sheet2!A:D,4,0),0)</f>
        <v>0</v>
      </c>
    </row>
    <row r="610" spans="1:3" ht="20.25" customHeight="1">
      <c r="A610" s="82" t="s">
        <v>1788</v>
      </c>
      <c r="B610" s="63" t="s">
        <v>438</v>
      </c>
      <c r="C610" s="64">
        <f>IFERROR(VLOOKUP(A610,Sheet2!A:D,4,0),0)</f>
        <v>48</v>
      </c>
    </row>
    <row r="611" spans="1:3" ht="20.25" customHeight="1">
      <c r="A611" s="82" t="s">
        <v>1789</v>
      </c>
      <c r="B611" s="63" t="s">
        <v>439</v>
      </c>
      <c r="C611" s="64">
        <f>IFERROR(VLOOKUP(A611,Sheet2!A:D,4,0),0)</f>
        <v>0</v>
      </c>
    </row>
    <row r="612" spans="1:3" ht="20.25" customHeight="1">
      <c r="A612" s="82" t="s">
        <v>1790</v>
      </c>
      <c r="B612" s="63" t="s">
        <v>440</v>
      </c>
      <c r="C612" s="64">
        <f>IFERROR(VLOOKUP(A612,Sheet2!A:D,4,0),0)</f>
        <v>165</v>
      </c>
    </row>
    <row r="613" spans="1:3" ht="20.25" customHeight="1">
      <c r="A613" s="81" t="s">
        <v>1791</v>
      </c>
      <c r="B613" s="60" t="s">
        <v>441</v>
      </c>
      <c r="C613" s="61">
        <f>SUM(C614:C619)</f>
        <v>88</v>
      </c>
    </row>
    <row r="614" spans="1:3" ht="20.25" customHeight="1">
      <c r="A614" s="82" t="s">
        <v>1792</v>
      </c>
      <c r="B614" s="63" t="s">
        <v>442</v>
      </c>
      <c r="C614" s="64">
        <f>IFERROR(VLOOKUP(A614,Sheet2!A:D,4,0),0)</f>
        <v>88</v>
      </c>
    </row>
    <row r="615" spans="1:3" ht="20.25" customHeight="1">
      <c r="A615" s="82" t="s">
        <v>1793</v>
      </c>
      <c r="B615" s="63" t="s">
        <v>443</v>
      </c>
      <c r="C615" s="64">
        <f>IFERROR(VLOOKUP(A615,Sheet2!A:D,4,0),0)</f>
        <v>0</v>
      </c>
    </row>
    <row r="616" spans="1:3" ht="20.25" customHeight="1">
      <c r="A616" s="82" t="s">
        <v>1794</v>
      </c>
      <c r="B616" s="63" t="s">
        <v>444</v>
      </c>
      <c r="C616" s="64">
        <f>IFERROR(VLOOKUP(A616,Sheet2!A:D,4,0),0)</f>
        <v>0</v>
      </c>
    </row>
    <row r="617" spans="1:3" ht="20.25" customHeight="1">
      <c r="A617" s="82" t="s">
        <v>1795</v>
      </c>
      <c r="B617" s="63" t="s">
        <v>445</v>
      </c>
      <c r="C617" s="64">
        <f>IFERROR(VLOOKUP(A617,Sheet2!A:D,4,0),0)</f>
        <v>0</v>
      </c>
    </row>
    <row r="618" spans="1:3" ht="20.25" customHeight="1">
      <c r="A618" s="82" t="s">
        <v>1796</v>
      </c>
      <c r="B618" s="63" t="s">
        <v>446</v>
      </c>
      <c r="C618" s="64">
        <f>IFERROR(VLOOKUP(A618,Sheet2!A:D,4,0),0)</f>
        <v>0</v>
      </c>
    </row>
    <row r="619" spans="1:3" ht="20.25" customHeight="1">
      <c r="A619" s="82" t="s">
        <v>1797</v>
      </c>
      <c r="B619" s="63" t="s">
        <v>447</v>
      </c>
      <c r="C619" s="64">
        <f>IFERROR(VLOOKUP(A619,Sheet2!A:D,4,0),0)</f>
        <v>0</v>
      </c>
    </row>
    <row r="620" spans="1:3" ht="20.25" customHeight="1">
      <c r="A620" s="81" t="s">
        <v>1798</v>
      </c>
      <c r="B620" s="60" t="s">
        <v>448</v>
      </c>
      <c r="C620" s="61">
        <f>SUM(C621:C627)</f>
        <v>172</v>
      </c>
    </row>
    <row r="621" spans="1:3" ht="20.25" customHeight="1">
      <c r="A621" s="82" t="s">
        <v>1799</v>
      </c>
      <c r="B621" s="63" t="s">
        <v>449</v>
      </c>
      <c r="C621" s="64">
        <f>IFERROR(VLOOKUP(A621,Sheet2!A:D,4,0),0)</f>
        <v>4</v>
      </c>
    </row>
    <row r="622" spans="1:3" ht="20.25" customHeight="1">
      <c r="A622" s="82" t="s">
        <v>1800</v>
      </c>
      <c r="B622" s="63" t="s">
        <v>450</v>
      </c>
      <c r="C622" s="64">
        <f>IFERROR(VLOOKUP(A622,Sheet2!A:D,4,0),0)</f>
        <v>91</v>
      </c>
    </row>
    <row r="623" spans="1:3" ht="20.25" customHeight="1">
      <c r="A623" s="82" t="s">
        <v>1801</v>
      </c>
      <c r="B623" s="63" t="s">
        <v>451</v>
      </c>
      <c r="C623" s="64">
        <f>IFERROR(VLOOKUP(A623,Sheet2!A:D,4,0),0)</f>
        <v>0</v>
      </c>
    </row>
    <row r="624" spans="1:3" ht="20.25" customHeight="1">
      <c r="A624" s="82" t="s">
        <v>1802</v>
      </c>
      <c r="B624" s="63" t="s">
        <v>452</v>
      </c>
      <c r="C624" s="64">
        <f>IFERROR(VLOOKUP(A624,Sheet2!A:D,4,0),0)</f>
        <v>21</v>
      </c>
    </row>
    <row r="625" spans="1:3" ht="20.25" customHeight="1">
      <c r="A625" s="82" t="s">
        <v>1803</v>
      </c>
      <c r="B625" s="63" t="s">
        <v>453</v>
      </c>
      <c r="C625" s="64">
        <f>IFERROR(VLOOKUP(A625,Sheet2!A:D,4,0),0)</f>
        <v>56</v>
      </c>
    </row>
    <row r="626" spans="1:3" ht="20.25" customHeight="1">
      <c r="A626" s="82" t="s">
        <v>1804</v>
      </c>
      <c r="B626" s="63" t="s">
        <v>454</v>
      </c>
      <c r="C626" s="64">
        <f>IFERROR(VLOOKUP(A626,Sheet2!A:D,4,0),0)</f>
        <v>0</v>
      </c>
    </row>
    <row r="627" spans="1:3" ht="20.25" customHeight="1">
      <c r="A627" s="82" t="s">
        <v>1805</v>
      </c>
      <c r="B627" s="63" t="s">
        <v>455</v>
      </c>
      <c r="C627" s="64">
        <f>IFERROR(VLOOKUP(A627,Sheet2!A:D,4,0),0)</f>
        <v>0</v>
      </c>
    </row>
    <row r="628" spans="1:3" ht="20.25" customHeight="1">
      <c r="A628" s="81" t="s">
        <v>1806</v>
      </c>
      <c r="B628" s="60" t="s">
        <v>456</v>
      </c>
      <c r="C628" s="61">
        <f>SUM(C629:C636)</f>
        <v>0</v>
      </c>
    </row>
    <row r="629" spans="1:3" ht="20.25" customHeight="1">
      <c r="A629" s="82" t="s">
        <v>1807</v>
      </c>
      <c r="B629" s="63" t="s">
        <v>32</v>
      </c>
      <c r="C629" s="64">
        <f>IFERROR(VLOOKUP(A629,Sheet2!A:D,4,0),0)</f>
        <v>0</v>
      </c>
    </row>
    <row r="630" spans="1:3" ht="20.25" customHeight="1">
      <c r="A630" s="82" t="s">
        <v>1808</v>
      </c>
      <c r="B630" s="63" t="s">
        <v>33</v>
      </c>
      <c r="C630" s="64">
        <f>IFERROR(VLOOKUP(A630,Sheet2!A:D,4,0),0)</f>
        <v>0</v>
      </c>
    </row>
    <row r="631" spans="1:3" ht="20.25" customHeight="1">
      <c r="A631" s="82" t="s">
        <v>1809</v>
      </c>
      <c r="B631" s="63" t="s">
        <v>34</v>
      </c>
      <c r="C631" s="64">
        <f>IFERROR(VLOOKUP(A631,Sheet2!A:D,4,0),0)</f>
        <v>0</v>
      </c>
    </row>
    <row r="632" spans="1:3" ht="20.25" customHeight="1">
      <c r="A632" s="82" t="s">
        <v>1810</v>
      </c>
      <c r="B632" s="63" t="s">
        <v>457</v>
      </c>
      <c r="C632" s="64">
        <f>IFERROR(VLOOKUP(A632,Sheet2!A:D,4,0),0)</f>
        <v>0</v>
      </c>
    </row>
    <row r="633" spans="1:3" ht="20.25" customHeight="1">
      <c r="A633" s="82" t="s">
        <v>1811</v>
      </c>
      <c r="B633" s="63" t="s">
        <v>1088</v>
      </c>
      <c r="C633" s="64">
        <f>IFERROR(VLOOKUP(A633,Sheet2!A:D,4,0),0)</f>
        <v>0</v>
      </c>
    </row>
    <row r="634" spans="1:3" ht="20.25" customHeight="1">
      <c r="A634" s="82" t="s">
        <v>1812</v>
      </c>
      <c r="B634" s="63" t="s">
        <v>458</v>
      </c>
      <c r="C634" s="64">
        <f>IFERROR(VLOOKUP(A634,Sheet2!A:D,4,0),0)</f>
        <v>0</v>
      </c>
    </row>
    <row r="635" spans="1:3" ht="20.25" customHeight="1">
      <c r="A635" s="82" t="s">
        <v>1813</v>
      </c>
      <c r="B635" s="63" t="s">
        <v>459</v>
      </c>
      <c r="C635" s="64">
        <f>IFERROR(VLOOKUP(A635,Sheet2!A:D,4,0),0)</f>
        <v>0</v>
      </c>
    </row>
    <row r="636" spans="1:3" ht="20.25" customHeight="1">
      <c r="A636" s="82" t="s">
        <v>1814</v>
      </c>
      <c r="B636" s="63" t="s">
        <v>460</v>
      </c>
      <c r="C636" s="64">
        <f>IFERROR(VLOOKUP(A636,Sheet2!A:D,4,0),0)</f>
        <v>0</v>
      </c>
    </row>
    <row r="637" spans="1:3" ht="20.25" customHeight="1">
      <c r="A637" s="81" t="s">
        <v>1815</v>
      </c>
      <c r="B637" s="60" t="s">
        <v>461</v>
      </c>
      <c r="C637" s="61">
        <f>SUM(C638:C641)</f>
        <v>0</v>
      </c>
    </row>
    <row r="638" spans="1:3" ht="20.25" customHeight="1">
      <c r="A638" s="82" t="s">
        <v>1816</v>
      </c>
      <c r="B638" s="63" t="s">
        <v>32</v>
      </c>
      <c r="C638" s="64">
        <f>IFERROR(VLOOKUP(A638,Sheet2!A:D,4,0),0)</f>
        <v>0</v>
      </c>
    </row>
    <row r="639" spans="1:3" ht="20.25" customHeight="1">
      <c r="A639" s="82" t="s">
        <v>1817</v>
      </c>
      <c r="B639" s="63" t="s">
        <v>33</v>
      </c>
      <c r="C639" s="64">
        <f>IFERROR(VLOOKUP(A639,Sheet2!A:D,4,0),0)</f>
        <v>0</v>
      </c>
    </row>
    <row r="640" spans="1:3" ht="20.25" customHeight="1">
      <c r="A640" s="82" t="s">
        <v>1818</v>
      </c>
      <c r="B640" s="63" t="s">
        <v>34</v>
      </c>
      <c r="C640" s="64">
        <f>IFERROR(VLOOKUP(A640,Sheet2!A:D,4,0),0)</f>
        <v>0</v>
      </c>
    </row>
    <row r="641" spans="1:3" ht="20.25" customHeight="1">
      <c r="A641" s="82" t="s">
        <v>1819</v>
      </c>
      <c r="B641" s="63" t="s">
        <v>462</v>
      </c>
      <c r="C641" s="64">
        <f>IFERROR(VLOOKUP(A641,Sheet2!A:D,4,0),0)</f>
        <v>0</v>
      </c>
    </row>
    <row r="642" spans="1:3" ht="20.25" customHeight="1">
      <c r="A642" s="81" t="s">
        <v>1820</v>
      </c>
      <c r="B642" s="60" t="s">
        <v>463</v>
      </c>
      <c r="C642" s="61">
        <f>SUM(C643:C644)</f>
        <v>180</v>
      </c>
    </row>
    <row r="643" spans="1:3" ht="20.25" customHeight="1">
      <c r="A643" s="82" t="s">
        <v>1821</v>
      </c>
      <c r="B643" s="63" t="s">
        <v>464</v>
      </c>
      <c r="C643" s="64">
        <f>IFERROR(VLOOKUP(A643,Sheet2!A:D,4,0),0)</f>
        <v>4</v>
      </c>
    </row>
    <row r="644" spans="1:3" ht="20.25" customHeight="1">
      <c r="A644" s="82" t="s">
        <v>1822</v>
      </c>
      <c r="B644" s="63" t="s">
        <v>465</v>
      </c>
      <c r="C644" s="64">
        <f>IFERROR(VLOOKUP(A644,Sheet2!A:D,4,0),0)</f>
        <v>176</v>
      </c>
    </row>
    <row r="645" spans="1:3" ht="20.25" customHeight="1">
      <c r="A645" s="81" t="s">
        <v>1823</v>
      </c>
      <c r="B645" s="60" t="s">
        <v>466</v>
      </c>
      <c r="C645" s="61">
        <f>SUM(C646:C647)</f>
        <v>3</v>
      </c>
    </row>
    <row r="646" spans="1:3" ht="20.25" customHeight="1">
      <c r="A646" s="82" t="s">
        <v>1824</v>
      </c>
      <c r="B646" s="63" t="s">
        <v>467</v>
      </c>
      <c r="C646" s="64">
        <f>IFERROR(VLOOKUP(A646,Sheet2!A:D,4,0),0)</f>
        <v>3</v>
      </c>
    </row>
    <row r="647" spans="1:3" ht="20.25" customHeight="1">
      <c r="A647" s="82" t="s">
        <v>1825</v>
      </c>
      <c r="B647" s="63" t="s">
        <v>468</v>
      </c>
      <c r="C647" s="64">
        <f>IFERROR(VLOOKUP(A647,Sheet2!A:D,4,0),0)</f>
        <v>0</v>
      </c>
    </row>
    <row r="648" spans="1:3" ht="20.25" customHeight="1">
      <c r="A648" s="81" t="s">
        <v>1826</v>
      </c>
      <c r="B648" s="60" t="s">
        <v>469</v>
      </c>
      <c r="C648" s="61">
        <f>SUM(C649:C650)</f>
        <v>141</v>
      </c>
    </row>
    <row r="649" spans="1:3" ht="20.25" customHeight="1">
      <c r="A649" s="82" t="s">
        <v>1827</v>
      </c>
      <c r="B649" s="63" t="s">
        <v>470</v>
      </c>
      <c r="C649" s="64">
        <f>IFERROR(VLOOKUP(A649,Sheet2!A:D,4,0),0)</f>
        <v>0</v>
      </c>
    </row>
    <row r="650" spans="1:3" ht="20.25" customHeight="1">
      <c r="A650" s="82" t="s">
        <v>1828</v>
      </c>
      <c r="B650" s="63" t="s">
        <v>471</v>
      </c>
      <c r="C650" s="64">
        <f>IFERROR(VLOOKUP(A650,Sheet2!A:D,4,0),0)</f>
        <v>141</v>
      </c>
    </row>
    <row r="651" spans="1:3" ht="20.25" customHeight="1">
      <c r="A651" s="81" t="s">
        <v>1829</v>
      </c>
      <c r="B651" s="60" t="s">
        <v>472</v>
      </c>
      <c r="C651" s="61">
        <f>SUM(C652:C653)</f>
        <v>0</v>
      </c>
    </row>
    <row r="652" spans="1:3" ht="20.25" customHeight="1">
      <c r="A652" s="82" t="s">
        <v>1830</v>
      </c>
      <c r="B652" s="63" t="s">
        <v>473</v>
      </c>
      <c r="C652" s="64">
        <f>IFERROR(VLOOKUP(A652,Sheet2!A:D,4,0),0)</f>
        <v>0</v>
      </c>
    </row>
    <row r="653" spans="1:3" ht="20.25" customHeight="1">
      <c r="A653" s="82" t="s">
        <v>1831</v>
      </c>
      <c r="B653" s="63" t="s">
        <v>474</v>
      </c>
      <c r="C653" s="64">
        <f>IFERROR(VLOOKUP(A653,Sheet2!A:D,4,0),0)</f>
        <v>0</v>
      </c>
    </row>
    <row r="654" spans="1:3" ht="20.25" customHeight="1">
      <c r="A654" s="81" t="s">
        <v>1832</v>
      </c>
      <c r="B654" s="60" t="s">
        <v>475</v>
      </c>
      <c r="C654" s="61">
        <f>SUM(C655:C656)</f>
        <v>4</v>
      </c>
    </row>
    <row r="655" spans="1:3" ht="20.25" customHeight="1">
      <c r="A655" s="82" t="s">
        <v>1833</v>
      </c>
      <c r="B655" s="63" t="s">
        <v>476</v>
      </c>
      <c r="C655" s="64">
        <f>IFERROR(VLOOKUP(A655,Sheet2!A:D,4,0),0)</f>
        <v>2</v>
      </c>
    </row>
    <row r="656" spans="1:3" ht="20.25" customHeight="1">
      <c r="A656" s="82" t="s">
        <v>1834</v>
      </c>
      <c r="B656" s="63" t="s">
        <v>477</v>
      </c>
      <c r="C656" s="64">
        <f>IFERROR(VLOOKUP(A656,Sheet2!A:D,4,0),0)</f>
        <v>2</v>
      </c>
    </row>
    <row r="657" spans="1:3" ht="20.25" customHeight="1">
      <c r="A657" s="81" t="s">
        <v>1835</v>
      </c>
      <c r="B657" s="60" t="s">
        <v>478</v>
      </c>
      <c r="C657" s="61">
        <f>SUM(C658:C660)</f>
        <v>599</v>
      </c>
    </row>
    <row r="658" spans="1:3" ht="20.25" customHeight="1">
      <c r="A658" s="82" t="s">
        <v>1836</v>
      </c>
      <c r="B658" s="63" t="s">
        <v>479</v>
      </c>
      <c r="C658" s="64">
        <f>IFERROR(VLOOKUP(A658,Sheet2!A:D,4,0),0)</f>
        <v>0</v>
      </c>
    </row>
    <row r="659" spans="1:3" ht="20.25" customHeight="1">
      <c r="A659" s="82" t="s">
        <v>1837</v>
      </c>
      <c r="B659" s="63" t="s">
        <v>480</v>
      </c>
      <c r="C659" s="64">
        <f>IFERROR(VLOOKUP(A659,Sheet2!A:D,4,0),0)</f>
        <v>599</v>
      </c>
    </row>
    <row r="660" spans="1:3" ht="20.25" customHeight="1">
      <c r="A660" s="82" t="s">
        <v>1838</v>
      </c>
      <c r="B660" s="63" t="s">
        <v>481</v>
      </c>
      <c r="C660" s="64">
        <f>IFERROR(VLOOKUP(A660,Sheet2!A:D,4,0),0)</f>
        <v>0</v>
      </c>
    </row>
    <row r="661" spans="1:3" ht="20.25" customHeight="1">
      <c r="A661" s="81" t="s">
        <v>1839</v>
      </c>
      <c r="B661" s="60" t="s">
        <v>482</v>
      </c>
      <c r="C661" s="61">
        <f>SUM(C662:C664)</f>
        <v>0</v>
      </c>
    </row>
    <row r="662" spans="1:3" ht="20.25" customHeight="1">
      <c r="A662" s="82" t="s">
        <v>1840</v>
      </c>
      <c r="B662" s="63" t="s">
        <v>483</v>
      </c>
      <c r="C662" s="64">
        <f>IFERROR(VLOOKUP(A662,Sheet2!A:D,4,0),0)</f>
        <v>0</v>
      </c>
    </row>
    <row r="663" spans="1:3" ht="20.25" customHeight="1">
      <c r="A663" s="82" t="s">
        <v>1841</v>
      </c>
      <c r="B663" s="63" t="s">
        <v>484</v>
      </c>
      <c r="C663" s="64">
        <f>IFERROR(VLOOKUP(A663,Sheet2!A:D,4,0),0)</f>
        <v>0</v>
      </c>
    </row>
    <row r="664" spans="1:3" ht="20.25" customHeight="1">
      <c r="A664" s="82" t="s">
        <v>1842</v>
      </c>
      <c r="B664" s="63" t="s">
        <v>485</v>
      </c>
      <c r="C664" s="64">
        <f>IFERROR(VLOOKUP(A664,Sheet2!A:D,4,0),0)</f>
        <v>0</v>
      </c>
    </row>
    <row r="665" spans="1:3" ht="20.25" customHeight="1">
      <c r="A665" s="81" t="s">
        <v>1843</v>
      </c>
      <c r="B665" s="60" t="s">
        <v>486</v>
      </c>
      <c r="C665" s="61">
        <f>SUM(C666:C672)</f>
        <v>2</v>
      </c>
    </row>
    <row r="666" spans="1:3" ht="20.25" customHeight="1">
      <c r="A666" s="82" t="s">
        <v>1844</v>
      </c>
      <c r="B666" s="63" t="s">
        <v>32</v>
      </c>
      <c r="C666" s="64">
        <f>IFERROR(VLOOKUP(A666,Sheet2!A:D,4,0),0)</f>
        <v>0</v>
      </c>
    </row>
    <row r="667" spans="1:3" ht="20.25" customHeight="1">
      <c r="A667" s="82" t="s">
        <v>1845</v>
      </c>
      <c r="B667" s="63" t="s">
        <v>33</v>
      </c>
      <c r="C667" s="64">
        <f>IFERROR(VLOOKUP(A667,Sheet2!A:D,4,0),0)</f>
        <v>0</v>
      </c>
    </row>
    <row r="668" spans="1:3" ht="20.25" customHeight="1">
      <c r="A668" s="82" t="s">
        <v>1846</v>
      </c>
      <c r="B668" s="63" t="s">
        <v>34</v>
      </c>
      <c r="C668" s="64">
        <f>IFERROR(VLOOKUP(A668,Sheet2!A:D,4,0),0)</f>
        <v>0</v>
      </c>
    </row>
    <row r="669" spans="1:3" ht="20.25" customHeight="1">
      <c r="A669" s="82" t="s">
        <v>1847</v>
      </c>
      <c r="B669" s="63" t="s">
        <v>487</v>
      </c>
      <c r="C669" s="64">
        <f>IFERROR(VLOOKUP(A669,Sheet2!A:D,4,0),0)</f>
        <v>0</v>
      </c>
    </row>
    <row r="670" spans="1:3" ht="20.25" customHeight="1">
      <c r="A670" s="82" t="s">
        <v>1848</v>
      </c>
      <c r="B670" s="63" t="s">
        <v>1089</v>
      </c>
      <c r="C670" s="64">
        <f>IFERROR(VLOOKUP(A670,Sheet2!A:D,4,0),0)</f>
        <v>0</v>
      </c>
    </row>
    <row r="671" spans="1:3" ht="20.25" customHeight="1">
      <c r="A671" s="82" t="s">
        <v>1849</v>
      </c>
      <c r="B671" s="63" t="s">
        <v>41</v>
      </c>
      <c r="C671" s="64">
        <f>IFERROR(VLOOKUP(A671,Sheet2!A:D,4,0),0)</f>
        <v>0</v>
      </c>
    </row>
    <row r="672" spans="1:3" ht="20.25" customHeight="1">
      <c r="A672" s="82" t="s">
        <v>1850</v>
      </c>
      <c r="B672" s="63" t="s">
        <v>488</v>
      </c>
      <c r="C672" s="64">
        <f>IFERROR(VLOOKUP(A672,Sheet2!A:D,4,0),0)</f>
        <v>2</v>
      </c>
    </row>
    <row r="673" spans="1:3" ht="20.25" customHeight="1">
      <c r="A673" s="81" t="s">
        <v>1851</v>
      </c>
      <c r="B673" s="60" t="s">
        <v>489</v>
      </c>
      <c r="C673" s="61">
        <f>SUM(C674:C675)</f>
        <v>0</v>
      </c>
    </row>
    <row r="674" spans="1:3" ht="20.25" customHeight="1">
      <c r="A674" s="82" t="s">
        <v>1852</v>
      </c>
      <c r="B674" s="63" t="s">
        <v>490</v>
      </c>
      <c r="C674" s="64">
        <f>IFERROR(VLOOKUP(A674,Sheet2!A:D,4,0),0)</f>
        <v>0</v>
      </c>
    </row>
    <row r="675" spans="1:3" ht="20.25" customHeight="1">
      <c r="A675" s="82" t="s">
        <v>1853</v>
      </c>
      <c r="B675" s="63" t="s">
        <v>491</v>
      </c>
      <c r="C675" s="64">
        <f>IFERROR(VLOOKUP(A675,Sheet2!A:D,4,0),0)</f>
        <v>0</v>
      </c>
    </row>
    <row r="676" spans="1:3" ht="20.25" customHeight="1">
      <c r="A676" s="81" t="s">
        <v>1854</v>
      </c>
      <c r="B676" s="60" t="s">
        <v>492</v>
      </c>
      <c r="C676" s="61">
        <f>C677</f>
        <v>547</v>
      </c>
    </row>
    <row r="677" spans="1:3" ht="20.25" customHeight="1">
      <c r="A677" s="82" t="s">
        <v>1855</v>
      </c>
      <c r="B677" s="63" t="s">
        <v>493</v>
      </c>
      <c r="C677" s="64">
        <f>IFERROR(VLOOKUP(A677,Sheet2!A:D,4,0),0)</f>
        <v>547</v>
      </c>
    </row>
    <row r="678" spans="1:3" ht="20.25" customHeight="1">
      <c r="A678" s="81" t="s">
        <v>1856</v>
      </c>
      <c r="B678" s="60" t="s">
        <v>10</v>
      </c>
      <c r="C678" s="61">
        <f>C679+C684+C698+C702+C714+C717+C721+C726+C730+C734+C737+C746+C748</f>
        <v>1766</v>
      </c>
    </row>
    <row r="679" spans="1:3" ht="20.25" customHeight="1">
      <c r="A679" s="81" t="s">
        <v>1857</v>
      </c>
      <c r="B679" s="60" t="s">
        <v>494</v>
      </c>
      <c r="C679" s="61">
        <f>SUM(C680:C683)</f>
        <v>0</v>
      </c>
    </row>
    <row r="680" spans="1:3" ht="20.25" customHeight="1">
      <c r="A680" s="82" t="s">
        <v>1858</v>
      </c>
      <c r="B680" s="63" t="s">
        <v>32</v>
      </c>
      <c r="C680" s="64">
        <f>IFERROR(VLOOKUP(A680,Sheet2!A:D,4,0),0)</f>
        <v>0</v>
      </c>
    </row>
    <row r="681" spans="1:3" ht="20.25" customHeight="1">
      <c r="A681" s="82" t="s">
        <v>1859</v>
      </c>
      <c r="B681" s="63" t="s">
        <v>33</v>
      </c>
      <c r="C681" s="64">
        <f>IFERROR(VLOOKUP(A681,Sheet2!A:D,4,0),0)</f>
        <v>0</v>
      </c>
    </row>
    <row r="682" spans="1:3" ht="20.25" customHeight="1">
      <c r="A682" s="82" t="s">
        <v>1860</v>
      </c>
      <c r="B682" s="63" t="s">
        <v>34</v>
      </c>
      <c r="C682" s="64">
        <f>IFERROR(VLOOKUP(A682,Sheet2!A:D,4,0),0)</f>
        <v>0</v>
      </c>
    </row>
    <row r="683" spans="1:3" ht="20.25" customHeight="1">
      <c r="A683" s="82" t="s">
        <v>1861</v>
      </c>
      <c r="B683" s="63" t="s">
        <v>495</v>
      </c>
      <c r="C683" s="64">
        <f>IFERROR(VLOOKUP(A683,Sheet2!A:D,4,0),0)</f>
        <v>0</v>
      </c>
    </row>
    <row r="684" spans="1:3" ht="20.25" customHeight="1">
      <c r="A684" s="81" t="s">
        <v>1862</v>
      </c>
      <c r="B684" s="60" t="s">
        <v>496</v>
      </c>
      <c r="C684" s="61">
        <f>SUM(C685:C697)</f>
        <v>0</v>
      </c>
    </row>
    <row r="685" spans="1:3" ht="20.25" customHeight="1">
      <c r="A685" s="82" t="s">
        <v>1863</v>
      </c>
      <c r="B685" s="63" t="s">
        <v>497</v>
      </c>
      <c r="C685" s="64">
        <f>IFERROR(VLOOKUP(A685,Sheet2!A:D,4,0),0)</f>
        <v>0</v>
      </c>
    </row>
    <row r="686" spans="1:3" ht="20.25" customHeight="1">
      <c r="A686" s="82" t="s">
        <v>1864</v>
      </c>
      <c r="B686" s="63" t="s">
        <v>498</v>
      </c>
      <c r="C686" s="64">
        <f>IFERROR(VLOOKUP(A686,Sheet2!A:D,4,0),0)</f>
        <v>0</v>
      </c>
    </row>
    <row r="687" spans="1:3" ht="20.25" customHeight="1">
      <c r="A687" s="82" t="s">
        <v>1865</v>
      </c>
      <c r="B687" s="63" t="s">
        <v>499</v>
      </c>
      <c r="C687" s="64">
        <f>IFERROR(VLOOKUP(A687,Sheet2!A:D,4,0),0)</f>
        <v>0</v>
      </c>
    </row>
    <row r="688" spans="1:3" ht="20.25" customHeight="1">
      <c r="A688" s="82" t="s">
        <v>1866</v>
      </c>
      <c r="B688" s="63" t="s">
        <v>500</v>
      </c>
      <c r="C688" s="64">
        <f>IFERROR(VLOOKUP(A688,Sheet2!A:D,4,0),0)</f>
        <v>0</v>
      </c>
    </row>
    <row r="689" spans="1:3" ht="20.25" customHeight="1">
      <c r="A689" s="82" t="s">
        <v>1867</v>
      </c>
      <c r="B689" s="63" t="s">
        <v>501</v>
      </c>
      <c r="C689" s="64">
        <f>IFERROR(VLOOKUP(A689,Sheet2!A:D,4,0),0)</f>
        <v>0</v>
      </c>
    </row>
    <row r="690" spans="1:3" ht="20.25" customHeight="1">
      <c r="A690" s="82" t="s">
        <v>1868</v>
      </c>
      <c r="B690" s="63" t="s">
        <v>502</v>
      </c>
      <c r="C690" s="64">
        <f>IFERROR(VLOOKUP(A690,Sheet2!A:D,4,0),0)</f>
        <v>0</v>
      </c>
    </row>
    <row r="691" spans="1:3" ht="20.25" customHeight="1">
      <c r="A691" s="82" t="s">
        <v>1869</v>
      </c>
      <c r="B691" s="63" t="s">
        <v>503</v>
      </c>
      <c r="C691" s="64">
        <f>IFERROR(VLOOKUP(A691,Sheet2!A:D,4,0),0)</f>
        <v>0</v>
      </c>
    </row>
    <row r="692" spans="1:3" ht="20.25" customHeight="1">
      <c r="A692" s="82" t="s">
        <v>1870</v>
      </c>
      <c r="B692" s="63" t="s">
        <v>504</v>
      </c>
      <c r="C692" s="64">
        <f>IFERROR(VLOOKUP(A692,Sheet2!A:D,4,0),0)</f>
        <v>0</v>
      </c>
    </row>
    <row r="693" spans="1:3" ht="20.25" customHeight="1">
      <c r="A693" s="82" t="s">
        <v>1871</v>
      </c>
      <c r="B693" s="63" t="s">
        <v>505</v>
      </c>
      <c r="C693" s="64">
        <f>IFERROR(VLOOKUP(A693,Sheet2!A:D,4,0),0)</f>
        <v>0</v>
      </c>
    </row>
    <row r="694" spans="1:3" ht="20.25" customHeight="1">
      <c r="A694" s="82" t="s">
        <v>1872</v>
      </c>
      <c r="B694" s="63" t="s">
        <v>506</v>
      </c>
      <c r="C694" s="64">
        <f>IFERROR(VLOOKUP(A694,Sheet2!A:D,4,0),0)</f>
        <v>0</v>
      </c>
    </row>
    <row r="695" spans="1:3" ht="20.25" customHeight="1">
      <c r="A695" s="82" t="s">
        <v>1873</v>
      </c>
      <c r="B695" s="63" t="s">
        <v>507</v>
      </c>
      <c r="C695" s="64">
        <f>IFERROR(VLOOKUP(A695,Sheet2!A:D,4,0),0)</f>
        <v>0</v>
      </c>
    </row>
    <row r="696" spans="1:3" ht="20.25" customHeight="1">
      <c r="A696" s="82" t="s">
        <v>1874</v>
      </c>
      <c r="B696" s="63" t="s">
        <v>508</v>
      </c>
      <c r="C696" s="64">
        <f>IFERROR(VLOOKUP(A696,Sheet2!A:D,4,0),0)</f>
        <v>0</v>
      </c>
    </row>
    <row r="697" spans="1:3" ht="20.25" customHeight="1">
      <c r="A697" s="82" t="s">
        <v>1875</v>
      </c>
      <c r="B697" s="63" t="s">
        <v>509</v>
      </c>
      <c r="C697" s="64">
        <f>IFERROR(VLOOKUP(A697,Sheet2!A:D,4,0),0)</f>
        <v>0</v>
      </c>
    </row>
    <row r="698" spans="1:3" ht="20.25" customHeight="1">
      <c r="A698" s="81" t="s">
        <v>1876</v>
      </c>
      <c r="B698" s="60" t="s">
        <v>510</v>
      </c>
      <c r="C698" s="61">
        <f>SUM(C699:C701)</f>
        <v>512</v>
      </c>
    </row>
    <row r="699" spans="1:3" ht="20.25" customHeight="1">
      <c r="A699" s="82" t="s">
        <v>1877</v>
      </c>
      <c r="B699" s="63" t="s">
        <v>511</v>
      </c>
      <c r="C699" s="64">
        <f>IFERROR(VLOOKUP(A699,Sheet2!A:D,4,0),0)</f>
        <v>0</v>
      </c>
    </row>
    <row r="700" spans="1:3" ht="20.25" customHeight="1">
      <c r="A700" s="82" t="s">
        <v>1878</v>
      </c>
      <c r="B700" s="63" t="s">
        <v>512</v>
      </c>
      <c r="C700" s="64">
        <f>IFERROR(VLOOKUP(A700,Sheet2!A:D,4,0),0)</f>
        <v>483</v>
      </c>
    </row>
    <row r="701" spans="1:3" ht="20.25" customHeight="1">
      <c r="A701" s="82" t="s">
        <v>1879</v>
      </c>
      <c r="B701" s="63" t="s">
        <v>513</v>
      </c>
      <c r="C701" s="64">
        <f>IFERROR(VLOOKUP(A701,Sheet2!A:D,4,0),0)</f>
        <v>29</v>
      </c>
    </row>
    <row r="702" spans="1:3" ht="20.25" customHeight="1">
      <c r="A702" s="81" t="s">
        <v>1880</v>
      </c>
      <c r="B702" s="60" t="s">
        <v>514</v>
      </c>
      <c r="C702" s="61">
        <f>SUM(C703:C713)</f>
        <v>118</v>
      </c>
    </row>
    <row r="703" spans="1:3" ht="20.25" customHeight="1">
      <c r="A703" s="82" t="s">
        <v>1881</v>
      </c>
      <c r="B703" s="63" t="s">
        <v>515</v>
      </c>
      <c r="C703" s="64">
        <f>IFERROR(VLOOKUP(A703,Sheet2!A:D,4,0),0)</f>
        <v>0</v>
      </c>
    </row>
    <row r="704" spans="1:3" ht="20.25" customHeight="1">
      <c r="A704" s="82" t="s">
        <v>1882</v>
      </c>
      <c r="B704" s="63" t="s">
        <v>516</v>
      </c>
      <c r="C704" s="64">
        <f>IFERROR(VLOOKUP(A704,Sheet2!A:D,4,0),0)</f>
        <v>0</v>
      </c>
    </row>
    <row r="705" spans="1:3" ht="20.25" customHeight="1">
      <c r="A705" s="82" t="s">
        <v>1883</v>
      </c>
      <c r="B705" s="63" t="s">
        <v>517</v>
      </c>
      <c r="C705" s="64">
        <f>IFERROR(VLOOKUP(A705,Sheet2!A:D,4,0),0)</f>
        <v>0</v>
      </c>
    </row>
    <row r="706" spans="1:3" ht="20.25" customHeight="1">
      <c r="A706" s="82" t="s">
        <v>1884</v>
      </c>
      <c r="B706" s="63" t="s">
        <v>518</v>
      </c>
      <c r="C706" s="64">
        <f>IFERROR(VLOOKUP(A706,Sheet2!A:D,4,0),0)</f>
        <v>0</v>
      </c>
    </row>
    <row r="707" spans="1:3" ht="20.25" customHeight="1">
      <c r="A707" s="82" t="s">
        <v>1885</v>
      </c>
      <c r="B707" s="63" t="s">
        <v>519</v>
      </c>
      <c r="C707" s="64">
        <f>IFERROR(VLOOKUP(A707,Sheet2!A:D,4,0),0)</f>
        <v>0</v>
      </c>
    </row>
    <row r="708" spans="1:3" ht="20.25" customHeight="1">
      <c r="A708" s="82" t="s">
        <v>1886</v>
      </c>
      <c r="B708" s="63" t="s">
        <v>520</v>
      </c>
      <c r="C708" s="64">
        <f>IFERROR(VLOOKUP(A708,Sheet2!A:D,4,0),0)</f>
        <v>0</v>
      </c>
    </row>
    <row r="709" spans="1:3" ht="20.25" customHeight="1">
      <c r="A709" s="82" t="s">
        <v>1887</v>
      </c>
      <c r="B709" s="63" t="s">
        <v>521</v>
      </c>
      <c r="C709" s="64">
        <f>IFERROR(VLOOKUP(A709,Sheet2!A:D,4,0),0)</f>
        <v>0</v>
      </c>
    </row>
    <row r="710" spans="1:3" ht="20.25" customHeight="1">
      <c r="A710" s="82" t="s">
        <v>1888</v>
      </c>
      <c r="B710" s="63" t="s">
        <v>522</v>
      </c>
      <c r="C710" s="64">
        <f>IFERROR(VLOOKUP(A710,Sheet2!A:D,4,0),0)</f>
        <v>116</v>
      </c>
    </row>
    <row r="711" spans="1:3" ht="20.25" customHeight="1">
      <c r="A711" s="82" t="s">
        <v>1889</v>
      </c>
      <c r="B711" s="63" t="s">
        <v>523</v>
      </c>
      <c r="C711" s="64">
        <f>IFERROR(VLOOKUP(A711,Sheet2!A:D,4,0),0)</f>
        <v>2</v>
      </c>
    </row>
    <row r="712" spans="1:3" ht="20.25" customHeight="1">
      <c r="A712" s="82" t="s">
        <v>1890</v>
      </c>
      <c r="B712" s="63" t="s">
        <v>524</v>
      </c>
      <c r="C712" s="64">
        <f>IFERROR(VLOOKUP(A712,Sheet2!A:D,4,0),0)</f>
        <v>0</v>
      </c>
    </row>
    <row r="713" spans="1:3" ht="20.25" customHeight="1">
      <c r="A713" s="82" t="s">
        <v>1891</v>
      </c>
      <c r="B713" s="63" t="s">
        <v>525</v>
      </c>
      <c r="C713" s="64">
        <f>IFERROR(VLOOKUP(A713,Sheet2!A:D,4,0),0)</f>
        <v>0</v>
      </c>
    </row>
    <row r="714" spans="1:3" ht="20.25" customHeight="1">
      <c r="A714" s="81" t="s">
        <v>1892</v>
      </c>
      <c r="B714" s="60" t="s">
        <v>526</v>
      </c>
      <c r="C714" s="61">
        <f>SUM(C715:C716)</f>
        <v>0</v>
      </c>
    </row>
    <row r="715" spans="1:3" ht="20.25" customHeight="1">
      <c r="A715" s="82" t="s">
        <v>1893</v>
      </c>
      <c r="B715" s="63" t="s">
        <v>527</v>
      </c>
      <c r="C715" s="64">
        <f>IFERROR(VLOOKUP(A715,Sheet2!A:D,4,0),0)</f>
        <v>0</v>
      </c>
    </row>
    <row r="716" spans="1:3" ht="20.25" customHeight="1">
      <c r="A716" s="82" t="s">
        <v>1894</v>
      </c>
      <c r="B716" s="63" t="s">
        <v>528</v>
      </c>
      <c r="C716" s="64">
        <f>IFERROR(VLOOKUP(A716,Sheet2!A:D,4,0),0)</f>
        <v>0</v>
      </c>
    </row>
    <row r="717" spans="1:3" ht="20.25" customHeight="1">
      <c r="A717" s="81" t="s">
        <v>1895</v>
      </c>
      <c r="B717" s="60" t="s">
        <v>529</v>
      </c>
      <c r="C717" s="61">
        <f>SUM(C718:C720)</f>
        <v>226</v>
      </c>
    </row>
    <row r="718" spans="1:3" ht="20.25" customHeight="1">
      <c r="A718" s="82" t="s">
        <v>1896</v>
      </c>
      <c r="B718" s="63" t="s">
        <v>530</v>
      </c>
      <c r="C718" s="64">
        <f>IFERROR(VLOOKUP(A718,Sheet2!A:D,4,0),0)</f>
        <v>0</v>
      </c>
    </row>
    <row r="719" spans="1:3" ht="20.25" customHeight="1">
      <c r="A719" s="82" t="s">
        <v>1897</v>
      </c>
      <c r="B719" s="63" t="s">
        <v>531</v>
      </c>
      <c r="C719" s="64">
        <f>IFERROR(VLOOKUP(A719,Sheet2!A:D,4,0),0)</f>
        <v>220</v>
      </c>
    </row>
    <row r="720" spans="1:3" ht="20.25" customHeight="1">
      <c r="A720" s="82" t="s">
        <v>1898</v>
      </c>
      <c r="B720" s="63" t="s">
        <v>532</v>
      </c>
      <c r="C720" s="64">
        <f>IFERROR(VLOOKUP(A720,Sheet2!A:D,4,0),0)</f>
        <v>6</v>
      </c>
    </row>
    <row r="721" spans="1:3" ht="20.25" customHeight="1">
      <c r="A721" s="81" t="s">
        <v>1899</v>
      </c>
      <c r="B721" s="60" t="s">
        <v>533</v>
      </c>
      <c r="C721" s="61">
        <f>SUM(C722:C725)</f>
        <v>509</v>
      </c>
    </row>
    <row r="722" spans="1:3" ht="20.25" customHeight="1">
      <c r="A722" s="82" t="s">
        <v>1900</v>
      </c>
      <c r="B722" s="63" t="s">
        <v>534</v>
      </c>
      <c r="C722" s="64">
        <f>IFERROR(VLOOKUP(A722,Sheet2!A:D,4,0),0)</f>
        <v>43</v>
      </c>
    </row>
    <row r="723" spans="1:3" ht="20.25" customHeight="1">
      <c r="A723" s="82" t="s">
        <v>1901</v>
      </c>
      <c r="B723" s="63" t="s">
        <v>535</v>
      </c>
      <c r="C723" s="64">
        <f>IFERROR(VLOOKUP(A723,Sheet2!A:D,4,0),0)</f>
        <v>177</v>
      </c>
    </row>
    <row r="724" spans="1:3" ht="20.25" customHeight="1">
      <c r="A724" s="82" t="s">
        <v>1902</v>
      </c>
      <c r="B724" s="63" t="s">
        <v>536</v>
      </c>
      <c r="C724" s="64">
        <f>IFERROR(VLOOKUP(A724,Sheet2!A:D,4,0),0)</f>
        <v>289</v>
      </c>
    </row>
    <row r="725" spans="1:3" ht="20.25" customHeight="1">
      <c r="A725" s="82" t="s">
        <v>1903</v>
      </c>
      <c r="B725" s="63" t="s">
        <v>537</v>
      </c>
      <c r="C725" s="64">
        <f>IFERROR(VLOOKUP(A725,Sheet2!A:D,4,0),0)</f>
        <v>0</v>
      </c>
    </row>
    <row r="726" spans="1:3" ht="20.25" customHeight="1">
      <c r="A726" s="81" t="s">
        <v>1904</v>
      </c>
      <c r="B726" s="60" t="s">
        <v>538</v>
      </c>
      <c r="C726" s="61">
        <f>SUM(C727:C729)</f>
        <v>303</v>
      </c>
    </row>
    <row r="727" spans="1:3" ht="20.25" customHeight="1">
      <c r="A727" s="82" t="s">
        <v>1905</v>
      </c>
      <c r="B727" s="63" t="s">
        <v>539</v>
      </c>
      <c r="C727" s="64">
        <f>IFERROR(VLOOKUP(A727,Sheet2!A:D,4,0),0)</f>
        <v>0</v>
      </c>
    </row>
    <row r="728" spans="1:3" ht="27.6" customHeight="1">
      <c r="A728" s="82" t="s">
        <v>1906</v>
      </c>
      <c r="B728" s="63" t="s">
        <v>540</v>
      </c>
      <c r="C728" s="64">
        <f>IFERROR(VLOOKUP(A728,Sheet2!A:D,4,0),0)</f>
        <v>303</v>
      </c>
    </row>
    <row r="729" spans="1:3" ht="20.25" customHeight="1">
      <c r="A729" s="82" t="s">
        <v>1907</v>
      </c>
      <c r="B729" s="63" t="s">
        <v>541</v>
      </c>
      <c r="C729" s="64">
        <f>IFERROR(VLOOKUP(A729,Sheet2!A:D,4,0),0)</f>
        <v>0</v>
      </c>
    </row>
    <row r="730" spans="1:3" ht="20.25" customHeight="1">
      <c r="A730" s="81" t="s">
        <v>1908</v>
      </c>
      <c r="B730" s="60" t="s">
        <v>542</v>
      </c>
      <c r="C730" s="61">
        <f>SUM(C731:C733)</f>
        <v>88</v>
      </c>
    </row>
    <row r="731" spans="1:3" ht="20.25" customHeight="1">
      <c r="A731" s="82" t="s">
        <v>1909</v>
      </c>
      <c r="B731" s="63" t="s">
        <v>543</v>
      </c>
      <c r="C731" s="64">
        <f>IFERROR(VLOOKUP(A731,Sheet2!A:D,4,0),0)</f>
        <v>1</v>
      </c>
    </row>
    <row r="732" spans="1:3" ht="20.25" customHeight="1">
      <c r="A732" s="82" t="s">
        <v>1910</v>
      </c>
      <c r="B732" s="63" t="s">
        <v>544</v>
      </c>
      <c r="C732" s="64">
        <f>IFERROR(VLOOKUP(A732,Sheet2!A:D,4,0),0)</f>
        <v>0</v>
      </c>
    </row>
    <row r="733" spans="1:3" ht="20.25" customHeight="1">
      <c r="A733" s="82" t="s">
        <v>1911</v>
      </c>
      <c r="B733" s="63" t="s">
        <v>545</v>
      </c>
      <c r="C733" s="64">
        <f>IFERROR(VLOOKUP(A733,Sheet2!A:D,4,0),0)</f>
        <v>87</v>
      </c>
    </row>
    <row r="734" spans="1:3" ht="20.25" customHeight="1">
      <c r="A734" s="81" t="s">
        <v>1912</v>
      </c>
      <c r="B734" s="60" t="s">
        <v>546</v>
      </c>
      <c r="C734" s="61">
        <f>SUM(C735:C736)</f>
        <v>0</v>
      </c>
    </row>
    <row r="735" spans="1:3" ht="20.25" customHeight="1">
      <c r="A735" s="82" t="s">
        <v>1913</v>
      </c>
      <c r="B735" s="63" t="s">
        <v>547</v>
      </c>
      <c r="C735" s="64">
        <f>IFERROR(VLOOKUP(A735,Sheet2!A:D,4,0),0)</f>
        <v>0</v>
      </c>
    </row>
    <row r="736" spans="1:3" ht="20.25" customHeight="1">
      <c r="A736" s="82" t="s">
        <v>1914</v>
      </c>
      <c r="B736" s="63" t="s">
        <v>548</v>
      </c>
      <c r="C736" s="64">
        <f>IFERROR(VLOOKUP(A736,Sheet2!A:D,4,0),0)</f>
        <v>0</v>
      </c>
    </row>
    <row r="737" spans="1:3" ht="20.25" customHeight="1">
      <c r="A737" s="81" t="s">
        <v>1915</v>
      </c>
      <c r="B737" s="60" t="s">
        <v>549</v>
      </c>
      <c r="C737" s="61">
        <f>SUM(C738:C745)</f>
        <v>0</v>
      </c>
    </row>
    <row r="738" spans="1:3" ht="20.25" customHeight="1">
      <c r="A738" s="82" t="s">
        <v>1916</v>
      </c>
      <c r="B738" s="63" t="s">
        <v>32</v>
      </c>
      <c r="C738" s="64">
        <f>IFERROR(VLOOKUP(A738,Sheet2!A:D,4,0),0)</f>
        <v>0</v>
      </c>
    </row>
    <row r="739" spans="1:3" ht="20.25" customHeight="1">
      <c r="A739" s="82" t="s">
        <v>1917</v>
      </c>
      <c r="B739" s="63" t="s">
        <v>33</v>
      </c>
      <c r="C739" s="64">
        <f>IFERROR(VLOOKUP(A739,Sheet2!A:D,4,0),0)</f>
        <v>0</v>
      </c>
    </row>
    <row r="740" spans="1:3" ht="20.25" customHeight="1">
      <c r="A740" s="82" t="s">
        <v>1918</v>
      </c>
      <c r="B740" s="63" t="s">
        <v>34</v>
      </c>
      <c r="C740" s="64">
        <f>IFERROR(VLOOKUP(A740,Sheet2!A:D,4,0),0)</f>
        <v>0</v>
      </c>
    </row>
    <row r="741" spans="1:3" ht="20.25" customHeight="1">
      <c r="A741" s="82" t="s">
        <v>1919</v>
      </c>
      <c r="B741" s="63" t="s">
        <v>73</v>
      </c>
      <c r="C741" s="64">
        <f>IFERROR(VLOOKUP(A741,Sheet2!A:D,4,0),0)</f>
        <v>0</v>
      </c>
    </row>
    <row r="742" spans="1:3" ht="20.25" customHeight="1">
      <c r="A742" s="82" t="s">
        <v>1920</v>
      </c>
      <c r="B742" s="63" t="s">
        <v>550</v>
      </c>
      <c r="C742" s="64">
        <f>IFERROR(VLOOKUP(A742,Sheet2!A:D,4,0),0)</f>
        <v>0</v>
      </c>
    </row>
    <row r="743" spans="1:3" ht="20.25" customHeight="1">
      <c r="A743" s="82" t="s">
        <v>1921</v>
      </c>
      <c r="B743" s="63" t="s">
        <v>551</v>
      </c>
      <c r="C743" s="64">
        <f>IFERROR(VLOOKUP(A743,Sheet2!A:D,4,0),0)</f>
        <v>0</v>
      </c>
    </row>
    <row r="744" spans="1:3" ht="20.25" customHeight="1">
      <c r="A744" s="82" t="s">
        <v>1922</v>
      </c>
      <c r="B744" s="63" t="s">
        <v>41</v>
      </c>
      <c r="C744" s="64">
        <f>IFERROR(VLOOKUP(A744,Sheet2!A:D,4,0),0)</f>
        <v>0</v>
      </c>
    </row>
    <row r="745" spans="1:3" ht="20.25" customHeight="1">
      <c r="A745" s="82" t="s">
        <v>1923</v>
      </c>
      <c r="B745" s="63" t="s">
        <v>552</v>
      </c>
      <c r="C745" s="64">
        <f>IFERROR(VLOOKUP(A745,Sheet2!A:D,4,0),0)</f>
        <v>0</v>
      </c>
    </row>
    <row r="746" spans="1:3" ht="20.25" customHeight="1">
      <c r="A746" s="81" t="s">
        <v>1924</v>
      </c>
      <c r="B746" s="60" t="s">
        <v>553</v>
      </c>
      <c r="C746" s="61">
        <f>C747</f>
        <v>0</v>
      </c>
    </row>
    <row r="747" spans="1:3" ht="20.25" customHeight="1">
      <c r="A747" s="82" t="s">
        <v>1925</v>
      </c>
      <c r="B747" s="63" t="s">
        <v>554</v>
      </c>
      <c r="C747" s="64">
        <f>IFERROR(VLOOKUP(A747,Sheet2!A:D,4,0),0)</f>
        <v>0</v>
      </c>
    </row>
    <row r="748" spans="1:3" ht="20.25" customHeight="1">
      <c r="A748" s="81" t="s">
        <v>1926</v>
      </c>
      <c r="B748" s="60" t="s">
        <v>555</v>
      </c>
      <c r="C748" s="61">
        <f>C749</f>
        <v>10</v>
      </c>
    </row>
    <row r="749" spans="1:3" ht="20.25" customHeight="1">
      <c r="A749" s="82" t="s">
        <v>1927</v>
      </c>
      <c r="B749" s="63" t="s">
        <v>556</v>
      </c>
      <c r="C749" s="64">
        <f>IFERROR(VLOOKUP(A749,Sheet2!A:D,4,0),0)</f>
        <v>10</v>
      </c>
    </row>
    <row r="750" spans="1:3" ht="20.25" customHeight="1">
      <c r="A750" s="81" t="s">
        <v>1928</v>
      </c>
      <c r="B750" s="60" t="s">
        <v>11</v>
      </c>
      <c r="C750" s="61">
        <f>C751+C761+C765+C774+C779+C786+C792+C795+C798+C800+C802+C808+C810+C812+C827</f>
        <v>31</v>
      </c>
    </row>
    <row r="751" spans="1:3" ht="20.25" customHeight="1">
      <c r="A751" s="81" t="s">
        <v>1929</v>
      </c>
      <c r="B751" s="60" t="s">
        <v>557</v>
      </c>
      <c r="C751" s="61">
        <f>SUM(C752:C760)</f>
        <v>0</v>
      </c>
    </row>
    <row r="752" spans="1:3" ht="20.25" customHeight="1">
      <c r="A752" s="82" t="s">
        <v>1930</v>
      </c>
      <c r="B752" s="63" t="s">
        <v>32</v>
      </c>
      <c r="C752" s="64">
        <f>IFERROR(VLOOKUP(A752,Sheet2!A:D,4,0),0)</f>
        <v>0</v>
      </c>
    </row>
    <row r="753" spans="1:3" ht="20.25" customHeight="1">
      <c r="A753" s="82" t="s">
        <v>1931</v>
      </c>
      <c r="B753" s="63" t="s">
        <v>33</v>
      </c>
      <c r="C753" s="64">
        <f>IFERROR(VLOOKUP(A753,Sheet2!A:D,4,0),0)</f>
        <v>0</v>
      </c>
    </row>
    <row r="754" spans="1:3" ht="20.25" customHeight="1">
      <c r="A754" s="82" t="s">
        <v>1932</v>
      </c>
      <c r="B754" s="63" t="s">
        <v>34</v>
      </c>
      <c r="C754" s="64">
        <f>IFERROR(VLOOKUP(A754,Sheet2!A:D,4,0),0)</f>
        <v>0</v>
      </c>
    </row>
    <row r="755" spans="1:3" ht="20.25" customHeight="1">
      <c r="A755" s="82" t="s">
        <v>1933</v>
      </c>
      <c r="B755" s="63" t="s">
        <v>558</v>
      </c>
      <c r="C755" s="64">
        <f>IFERROR(VLOOKUP(A755,Sheet2!A:D,4,0),0)</f>
        <v>0</v>
      </c>
    </row>
    <row r="756" spans="1:3" ht="20.25" customHeight="1">
      <c r="A756" s="82" t="s">
        <v>1934</v>
      </c>
      <c r="B756" s="63" t="s">
        <v>559</v>
      </c>
      <c r="C756" s="64">
        <f>IFERROR(VLOOKUP(A756,Sheet2!A:D,4,0),0)</f>
        <v>0</v>
      </c>
    </row>
    <row r="757" spans="1:3" ht="20.25" customHeight="1">
      <c r="A757" s="82" t="s">
        <v>1935</v>
      </c>
      <c r="B757" s="63" t="s">
        <v>560</v>
      </c>
      <c r="C757" s="64">
        <f>IFERROR(VLOOKUP(A757,Sheet2!A:D,4,0),0)</f>
        <v>0</v>
      </c>
    </row>
    <row r="758" spans="1:3" ht="20.25" customHeight="1">
      <c r="A758" s="82" t="s">
        <v>1936</v>
      </c>
      <c r="B758" s="63" t="s">
        <v>561</v>
      </c>
      <c r="C758" s="64">
        <f>IFERROR(VLOOKUP(A758,Sheet2!A:D,4,0),0)</f>
        <v>0</v>
      </c>
    </row>
    <row r="759" spans="1:3" ht="20.25" customHeight="1">
      <c r="A759" s="82" t="s">
        <v>1937</v>
      </c>
      <c r="B759" s="63" t="s">
        <v>562</v>
      </c>
      <c r="C759" s="64">
        <f>IFERROR(VLOOKUP(A759,Sheet2!A:D,4,0),0)</f>
        <v>0</v>
      </c>
    </row>
    <row r="760" spans="1:3" ht="20.25" customHeight="1">
      <c r="A760" s="82" t="s">
        <v>1938</v>
      </c>
      <c r="B760" s="63" t="s">
        <v>563</v>
      </c>
      <c r="C760" s="64">
        <f>IFERROR(VLOOKUP(A760,Sheet2!A:D,4,0),0)</f>
        <v>0</v>
      </c>
    </row>
    <row r="761" spans="1:3" ht="20.25" customHeight="1">
      <c r="A761" s="81" t="s">
        <v>1939</v>
      </c>
      <c r="B761" s="60" t="s">
        <v>564</v>
      </c>
      <c r="C761" s="61">
        <f>SUM(C762:C764)</f>
        <v>0</v>
      </c>
    </row>
    <row r="762" spans="1:3" ht="20.25" customHeight="1">
      <c r="A762" s="82" t="s">
        <v>1940</v>
      </c>
      <c r="B762" s="63" t="s">
        <v>565</v>
      </c>
      <c r="C762" s="64">
        <f>IFERROR(VLOOKUP(A762,Sheet2!A:D,4,0),0)</f>
        <v>0</v>
      </c>
    </row>
    <row r="763" spans="1:3" ht="20.25" customHeight="1">
      <c r="A763" s="82" t="s">
        <v>1941</v>
      </c>
      <c r="B763" s="63" t="s">
        <v>566</v>
      </c>
      <c r="C763" s="64">
        <f>IFERROR(VLOOKUP(A763,Sheet2!A:D,4,0),0)</f>
        <v>0</v>
      </c>
    </row>
    <row r="764" spans="1:3" ht="20.25" customHeight="1">
      <c r="A764" s="82" t="s">
        <v>1942</v>
      </c>
      <c r="B764" s="63" t="s">
        <v>567</v>
      </c>
      <c r="C764" s="64">
        <f>IFERROR(VLOOKUP(A764,Sheet2!A:D,4,0),0)</f>
        <v>0</v>
      </c>
    </row>
    <row r="765" spans="1:3" ht="20.25" customHeight="1">
      <c r="A765" s="81" t="s">
        <v>1943</v>
      </c>
      <c r="B765" s="60" t="s">
        <v>568</v>
      </c>
      <c r="C765" s="61">
        <f>SUM(C766:C773)</f>
        <v>31</v>
      </c>
    </row>
    <row r="766" spans="1:3" ht="20.25" customHeight="1">
      <c r="A766" s="82" t="s">
        <v>1944</v>
      </c>
      <c r="B766" s="63" t="s">
        <v>569</v>
      </c>
      <c r="C766" s="64">
        <f>IFERROR(VLOOKUP(A766,Sheet2!A:D,4,0),0)</f>
        <v>0</v>
      </c>
    </row>
    <row r="767" spans="1:3" ht="20.25" customHeight="1">
      <c r="A767" s="82" t="s">
        <v>1945</v>
      </c>
      <c r="B767" s="63" t="s">
        <v>570</v>
      </c>
      <c r="C767" s="64">
        <f>IFERROR(VLOOKUP(A767,Sheet2!A:D,4,0),0)</f>
        <v>31</v>
      </c>
    </row>
    <row r="768" spans="1:3" ht="20.25" customHeight="1">
      <c r="A768" s="82" t="s">
        <v>1946</v>
      </c>
      <c r="B768" s="63" t="s">
        <v>571</v>
      </c>
      <c r="C768" s="64">
        <f>IFERROR(VLOOKUP(A768,Sheet2!A:D,4,0),0)</f>
        <v>0</v>
      </c>
    </row>
    <row r="769" spans="1:3" ht="20.25" customHeight="1">
      <c r="A769" s="82" t="s">
        <v>1947</v>
      </c>
      <c r="B769" s="63" t="s">
        <v>572</v>
      </c>
      <c r="C769" s="64">
        <f>IFERROR(VLOOKUP(A769,Sheet2!A:D,4,0),0)</f>
        <v>0</v>
      </c>
    </row>
    <row r="770" spans="1:3" ht="20.25" customHeight="1">
      <c r="A770" s="82" t="s">
        <v>1948</v>
      </c>
      <c r="B770" s="63" t="s">
        <v>573</v>
      </c>
      <c r="C770" s="64">
        <f>IFERROR(VLOOKUP(A770,Sheet2!A:D,4,0),0)</f>
        <v>0</v>
      </c>
    </row>
    <row r="771" spans="1:3" ht="20.25" customHeight="1">
      <c r="A771" s="82" t="s">
        <v>1949</v>
      </c>
      <c r="B771" s="63" t="s">
        <v>574</v>
      </c>
      <c r="C771" s="64">
        <f>IFERROR(VLOOKUP(A771,Sheet2!A:D,4,0),0)</f>
        <v>0</v>
      </c>
    </row>
    <row r="772" spans="1:3" ht="20.25" customHeight="1">
      <c r="A772" s="82" t="s">
        <v>1950</v>
      </c>
      <c r="B772" s="63" t="s">
        <v>575</v>
      </c>
      <c r="C772" s="64">
        <f>IFERROR(VLOOKUP(A772,Sheet2!A:D,4,0),0)</f>
        <v>0</v>
      </c>
    </row>
    <row r="773" spans="1:3" ht="20.25" customHeight="1">
      <c r="A773" s="82" t="s">
        <v>1951</v>
      </c>
      <c r="B773" s="63" t="s">
        <v>576</v>
      </c>
      <c r="C773" s="64">
        <f>IFERROR(VLOOKUP(A773,Sheet2!A:D,4,0),0)</f>
        <v>0</v>
      </c>
    </row>
    <row r="774" spans="1:3" ht="20.25" customHeight="1">
      <c r="A774" s="81" t="s">
        <v>1952</v>
      </c>
      <c r="B774" s="60" t="s">
        <v>577</v>
      </c>
      <c r="C774" s="61">
        <f>SUM(C775:C778)</f>
        <v>0</v>
      </c>
    </row>
    <row r="775" spans="1:3" ht="20.25" customHeight="1">
      <c r="A775" s="82" t="s">
        <v>1953</v>
      </c>
      <c r="B775" s="63" t="s">
        <v>578</v>
      </c>
      <c r="C775" s="64">
        <f>IFERROR(VLOOKUP(A775,Sheet2!A:D,4,0),0)</f>
        <v>0</v>
      </c>
    </row>
    <row r="776" spans="1:3" ht="20.25" customHeight="1">
      <c r="A776" s="82" t="s">
        <v>1954</v>
      </c>
      <c r="B776" s="63" t="s">
        <v>579</v>
      </c>
      <c r="C776" s="64">
        <f>IFERROR(VLOOKUP(A776,Sheet2!A:D,4,0),0)</f>
        <v>0</v>
      </c>
    </row>
    <row r="777" spans="1:3" ht="20.25" customHeight="1">
      <c r="A777" s="82" t="s">
        <v>1955</v>
      </c>
      <c r="B777" s="63" t="s">
        <v>580</v>
      </c>
      <c r="C777" s="64">
        <f>IFERROR(VLOOKUP(A777,Sheet2!A:D,4,0),0)</f>
        <v>0</v>
      </c>
    </row>
    <row r="778" spans="1:3" ht="20.25" customHeight="1">
      <c r="A778" s="82" t="s">
        <v>1956</v>
      </c>
      <c r="B778" s="63" t="s">
        <v>581</v>
      </c>
      <c r="C778" s="64">
        <f>IFERROR(VLOOKUP(A778,Sheet2!A:D,4,0),0)</f>
        <v>0</v>
      </c>
    </row>
    <row r="779" spans="1:3" ht="20.25" customHeight="1">
      <c r="A779" s="81" t="s">
        <v>1957</v>
      </c>
      <c r="B779" s="60" t="s">
        <v>582</v>
      </c>
      <c r="C779" s="61">
        <f>SUM(C780:C785)</f>
        <v>0</v>
      </c>
    </row>
    <row r="780" spans="1:3" ht="20.25" customHeight="1">
      <c r="A780" s="82" t="s">
        <v>1958</v>
      </c>
      <c r="B780" s="63" t="s">
        <v>583</v>
      </c>
      <c r="C780" s="64">
        <f>IFERROR(VLOOKUP(A780,Sheet2!A:D,4,0),0)</f>
        <v>0</v>
      </c>
    </row>
    <row r="781" spans="1:3" ht="20.25" customHeight="1">
      <c r="A781" s="82" t="s">
        <v>1959</v>
      </c>
      <c r="B781" s="63" t="s">
        <v>584</v>
      </c>
      <c r="C781" s="64">
        <f>IFERROR(VLOOKUP(A781,Sheet2!A:D,4,0),0)</f>
        <v>0</v>
      </c>
    </row>
    <row r="782" spans="1:3" ht="20.25" customHeight="1">
      <c r="A782" s="82" t="s">
        <v>1960</v>
      </c>
      <c r="B782" s="63" t="s">
        <v>585</v>
      </c>
      <c r="C782" s="64">
        <f>IFERROR(VLOOKUP(A782,Sheet2!A:D,4,0),0)</f>
        <v>0</v>
      </c>
    </row>
    <row r="783" spans="1:3" ht="20.25" customHeight="1">
      <c r="A783" s="82" t="s">
        <v>1961</v>
      </c>
      <c r="B783" s="63" t="s">
        <v>586</v>
      </c>
      <c r="C783" s="64">
        <f>IFERROR(VLOOKUP(A783,Sheet2!A:D,4,0),0)</f>
        <v>0</v>
      </c>
    </row>
    <row r="784" spans="1:3" ht="20.25" customHeight="1">
      <c r="A784" s="82" t="s">
        <v>1962</v>
      </c>
      <c r="B784" s="63" t="s">
        <v>587</v>
      </c>
      <c r="C784" s="64">
        <f>IFERROR(VLOOKUP(A784,Sheet2!A:D,4,0),0)</f>
        <v>0</v>
      </c>
    </row>
    <row r="785" spans="1:3" ht="20.25" customHeight="1">
      <c r="A785" s="82" t="s">
        <v>1963</v>
      </c>
      <c r="B785" s="63" t="s">
        <v>588</v>
      </c>
      <c r="C785" s="64">
        <f>IFERROR(VLOOKUP(A785,Sheet2!A:D,4,0),0)</f>
        <v>0</v>
      </c>
    </row>
    <row r="786" spans="1:3" ht="20.25" customHeight="1">
      <c r="A786" s="81" t="s">
        <v>1964</v>
      </c>
      <c r="B786" s="60" t="s">
        <v>589</v>
      </c>
      <c r="C786" s="61">
        <f>SUM(C787:C791)</f>
        <v>0</v>
      </c>
    </row>
    <row r="787" spans="1:3" ht="20.25" customHeight="1">
      <c r="A787" s="82" t="s">
        <v>1965</v>
      </c>
      <c r="B787" s="63" t="s">
        <v>590</v>
      </c>
      <c r="C787" s="64">
        <f>IFERROR(VLOOKUP(A787,Sheet2!A:D,4,0),0)</f>
        <v>0</v>
      </c>
    </row>
    <row r="788" spans="1:3" ht="20.25" customHeight="1">
      <c r="A788" s="82" t="s">
        <v>1966</v>
      </c>
      <c r="B788" s="63" t="s">
        <v>591</v>
      </c>
      <c r="C788" s="64">
        <f>IFERROR(VLOOKUP(A788,Sheet2!A:D,4,0),0)</f>
        <v>0</v>
      </c>
    </row>
    <row r="789" spans="1:3" ht="20.25" customHeight="1">
      <c r="A789" s="82" t="s">
        <v>1967</v>
      </c>
      <c r="B789" s="63" t="s">
        <v>592</v>
      </c>
      <c r="C789" s="64">
        <f>IFERROR(VLOOKUP(A789,Sheet2!A:D,4,0),0)</f>
        <v>0</v>
      </c>
    </row>
    <row r="790" spans="1:3" ht="20.25" customHeight="1">
      <c r="A790" s="82" t="s">
        <v>1968</v>
      </c>
      <c r="B790" s="63" t="s">
        <v>593</v>
      </c>
      <c r="C790" s="64">
        <f>IFERROR(VLOOKUP(A790,Sheet2!A:D,4,0),0)</f>
        <v>0</v>
      </c>
    </row>
    <row r="791" spans="1:3" ht="20.25" customHeight="1">
      <c r="A791" s="82" t="s">
        <v>1969</v>
      </c>
      <c r="B791" s="63" t="s">
        <v>594</v>
      </c>
      <c r="C791" s="64">
        <f>IFERROR(VLOOKUP(A791,Sheet2!A:D,4,0),0)</f>
        <v>0</v>
      </c>
    </row>
    <row r="792" spans="1:3" ht="20.25" customHeight="1">
      <c r="A792" s="81" t="s">
        <v>1970</v>
      </c>
      <c r="B792" s="60" t="s">
        <v>595</v>
      </c>
      <c r="C792" s="61">
        <f>SUM(C793:C794)</f>
        <v>0</v>
      </c>
    </row>
    <row r="793" spans="1:3" ht="20.25" customHeight="1">
      <c r="A793" s="82" t="s">
        <v>1971</v>
      </c>
      <c r="B793" s="63" t="s">
        <v>596</v>
      </c>
      <c r="C793" s="64">
        <f>IFERROR(VLOOKUP(A793,Sheet2!A:D,4,0),0)</f>
        <v>0</v>
      </c>
    </row>
    <row r="794" spans="1:3" ht="20.25" customHeight="1">
      <c r="A794" s="82" t="s">
        <v>1972</v>
      </c>
      <c r="B794" s="63" t="s">
        <v>597</v>
      </c>
      <c r="C794" s="64">
        <f>IFERROR(VLOOKUP(A794,Sheet2!A:D,4,0),0)</f>
        <v>0</v>
      </c>
    </row>
    <row r="795" spans="1:3" ht="20.25" customHeight="1">
      <c r="A795" s="81" t="s">
        <v>1973</v>
      </c>
      <c r="B795" s="60" t="s">
        <v>598</v>
      </c>
      <c r="C795" s="61">
        <f>SUM(C796:C797)</f>
        <v>0</v>
      </c>
    </row>
    <row r="796" spans="1:3" ht="20.25" customHeight="1">
      <c r="A796" s="82" t="s">
        <v>1974</v>
      </c>
      <c r="B796" s="63" t="s">
        <v>599</v>
      </c>
      <c r="C796" s="64">
        <f>IFERROR(VLOOKUP(A796,Sheet2!A:D,4,0),0)</f>
        <v>0</v>
      </c>
    </row>
    <row r="797" spans="1:3" ht="20.25" customHeight="1">
      <c r="A797" s="82" t="s">
        <v>1975</v>
      </c>
      <c r="B797" s="63" t="s">
        <v>600</v>
      </c>
      <c r="C797" s="64">
        <f>IFERROR(VLOOKUP(A797,Sheet2!A:D,4,0),0)</f>
        <v>0</v>
      </c>
    </row>
    <row r="798" spans="1:3" ht="20.25" customHeight="1">
      <c r="A798" s="81" t="s">
        <v>1976</v>
      </c>
      <c r="B798" s="60" t="s">
        <v>601</v>
      </c>
      <c r="C798" s="61">
        <f>C799</f>
        <v>0</v>
      </c>
    </row>
    <row r="799" spans="1:3" ht="20.25" customHeight="1">
      <c r="A799" s="82" t="s">
        <v>1977</v>
      </c>
      <c r="B799" s="63" t="s">
        <v>602</v>
      </c>
      <c r="C799" s="64">
        <f>IFERROR(VLOOKUP(A799,Sheet2!A:D,4,0),0)</f>
        <v>0</v>
      </c>
    </row>
    <row r="800" spans="1:3" ht="20.25" customHeight="1">
      <c r="A800" s="81" t="s">
        <v>1978</v>
      </c>
      <c r="B800" s="60" t="s">
        <v>603</v>
      </c>
      <c r="C800" s="61">
        <f>C801</f>
        <v>0</v>
      </c>
    </row>
    <row r="801" spans="1:3" ht="20.25" customHeight="1">
      <c r="A801" s="82" t="s">
        <v>1979</v>
      </c>
      <c r="B801" s="63" t="s">
        <v>604</v>
      </c>
      <c r="C801" s="64">
        <f>IFERROR(VLOOKUP(A801,Sheet2!A:D,4,0),0)</f>
        <v>0</v>
      </c>
    </row>
    <row r="802" spans="1:3" ht="20.25" customHeight="1">
      <c r="A802" s="81" t="s">
        <v>1980</v>
      </c>
      <c r="B802" s="60" t="s">
        <v>605</v>
      </c>
      <c r="C802" s="61">
        <f>SUM(C803:C807)</f>
        <v>0</v>
      </c>
    </row>
    <row r="803" spans="1:3" ht="20.25" customHeight="1">
      <c r="A803" s="82" t="s">
        <v>1981</v>
      </c>
      <c r="B803" s="63" t="s">
        <v>606</v>
      </c>
      <c r="C803" s="64">
        <f>IFERROR(VLOOKUP(A803,Sheet2!A:D,4,0),0)</f>
        <v>0</v>
      </c>
    </row>
    <row r="804" spans="1:3" ht="20.25" customHeight="1">
      <c r="A804" s="82" t="s">
        <v>1982</v>
      </c>
      <c r="B804" s="63" t="s">
        <v>607</v>
      </c>
      <c r="C804" s="64">
        <f>IFERROR(VLOOKUP(A804,Sheet2!A:D,4,0),0)</f>
        <v>0</v>
      </c>
    </row>
    <row r="805" spans="1:3" ht="20.25" customHeight="1">
      <c r="A805" s="82" t="s">
        <v>1983</v>
      </c>
      <c r="B805" s="63" t="s">
        <v>608</v>
      </c>
      <c r="C805" s="64">
        <f>IFERROR(VLOOKUP(A805,Sheet2!A:D,4,0),0)</f>
        <v>0</v>
      </c>
    </row>
    <row r="806" spans="1:3" ht="20.25" customHeight="1">
      <c r="A806" s="82" t="s">
        <v>1984</v>
      </c>
      <c r="B806" s="63" t="s">
        <v>609</v>
      </c>
      <c r="C806" s="64">
        <f>IFERROR(VLOOKUP(A806,Sheet2!A:D,4,0),0)</f>
        <v>0</v>
      </c>
    </row>
    <row r="807" spans="1:3" ht="20.25" customHeight="1">
      <c r="A807" s="82" t="s">
        <v>1985</v>
      </c>
      <c r="B807" s="63" t="s">
        <v>610</v>
      </c>
      <c r="C807" s="64">
        <f>IFERROR(VLOOKUP(A807,Sheet2!A:D,4,0),0)</f>
        <v>0</v>
      </c>
    </row>
    <row r="808" spans="1:3" ht="20.25" customHeight="1">
      <c r="A808" s="81" t="s">
        <v>1986</v>
      </c>
      <c r="B808" s="60" t="s">
        <v>611</v>
      </c>
      <c r="C808" s="61">
        <f>C809</f>
        <v>0</v>
      </c>
    </row>
    <row r="809" spans="1:3" ht="20.25" customHeight="1">
      <c r="A809" s="82" t="s">
        <v>1987</v>
      </c>
      <c r="B809" s="63" t="s">
        <v>612</v>
      </c>
      <c r="C809" s="64">
        <f>IFERROR(VLOOKUP(A809,Sheet2!A:D,4,0),0)</f>
        <v>0</v>
      </c>
    </row>
    <row r="810" spans="1:3" ht="20.25" customHeight="1">
      <c r="A810" s="81" t="s">
        <v>1988</v>
      </c>
      <c r="B810" s="60" t="s">
        <v>613</v>
      </c>
      <c r="C810" s="61">
        <f>C811</f>
        <v>0</v>
      </c>
    </row>
    <row r="811" spans="1:3" ht="20.25" customHeight="1">
      <c r="A811" s="82" t="s">
        <v>1989</v>
      </c>
      <c r="B811" s="63" t="s">
        <v>614</v>
      </c>
      <c r="C811" s="64">
        <f>IFERROR(VLOOKUP(A811,Sheet2!A:D,4,0),0)</f>
        <v>0</v>
      </c>
    </row>
    <row r="812" spans="1:3" ht="20.25" customHeight="1">
      <c r="A812" s="81" t="s">
        <v>1990</v>
      </c>
      <c r="B812" s="60" t="s">
        <v>615</v>
      </c>
      <c r="C812" s="61">
        <f>SUM(C813:C826)</f>
        <v>0</v>
      </c>
    </row>
    <row r="813" spans="1:3" ht="20.25" customHeight="1">
      <c r="A813" s="82" t="s">
        <v>1991</v>
      </c>
      <c r="B813" s="63" t="s">
        <v>32</v>
      </c>
      <c r="C813" s="64">
        <f>IFERROR(VLOOKUP(A813,Sheet2!A:D,4,0),0)</f>
        <v>0</v>
      </c>
    </row>
    <row r="814" spans="1:3" ht="20.25" customHeight="1">
      <c r="A814" s="82" t="s">
        <v>1992</v>
      </c>
      <c r="B814" s="63" t="s">
        <v>33</v>
      </c>
      <c r="C814" s="64">
        <f>IFERROR(VLOOKUP(A814,Sheet2!A:D,4,0),0)</f>
        <v>0</v>
      </c>
    </row>
    <row r="815" spans="1:3" ht="20.25" customHeight="1">
      <c r="A815" s="82" t="s">
        <v>1993</v>
      </c>
      <c r="B815" s="63" t="s">
        <v>34</v>
      </c>
      <c r="C815" s="64">
        <f>IFERROR(VLOOKUP(A815,Sheet2!A:D,4,0),0)</f>
        <v>0</v>
      </c>
    </row>
    <row r="816" spans="1:3" ht="20.25" customHeight="1">
      <c r="A816" s="82" t="s">
        <v>1994</v>
      </c>
      <c r="B816" s="63" t="s">
        <v>1090</v>
      </c>
      <c r="C816" s="64">
        <f>IFERROR(VLOOKUP(A816,Sheet2!A:D,4,0),0)</f>
        <v>0</v>
      </c>
    </row>
    <row r="817" spans="1:3" ht="20.25" customHeight="1">
      <c r="A817" s="82" t="s">
        <v>1995</v>
      </c>
      <c r="B817" s="63" t="s">
        <v>1091</v>
      </c>
      <c r="C817" s="64">
        <f>IFERROR(VLOOKUP(A817,Sheet2!A:D,4,0),0)</f>
        <v>0</v>
      </c>
    </row>
    <row r="818" spans="1:3" ht="20.25" customHeight="1">
      <c r="A818" s="82" t="s">
        <v>1996</v>
      </c>
      <c r="B818" s="63" t="s">
        <v>616</v>
      </c>
      <c r="C818" s="64">
        <f>IFERROR(VLOOKUP(A818,Sheet2!A:D,4,0),0)</f>
        <v>0</v>
      </c>
    </row>
    <row r="819" spans="1:3" ht="20.25" customHeight="1">
      <c r="A819" s="82" t="s">
        <v>1997</v>
      </c>
      <c r="B819" s="63" t="s">
        <v>617</v>
      </c>
      <c r="C819" s="64">
        <f>IFERROR(VLOOKUP(A819,Sheet2!A:D,4,0),0)</f>
        <v>0</v>
      </c>
    </row>
    <row r="820" spans="1:3" ht="20.25" customHeight="1">
      <c r="A820" s="82" t="s">
        <v>1998</v>
      </c>
      <c r="B820" s="63" t="s">
        <v>618</v>
      </c>
      <c r="C820" s="64">
        <f>IFERROR(VLOOKUP(A820,Sheet2!A:D,4,0),0)</f>
        <v>0</v>
      </c>
    </row>
    <row r="821" spans="1:3" ht="20.25" customHeight="1">
      <c r="A821" s="82" t="s">
        <v>1999</v>
      </c>
      <c r="B821" s="63" t="s">
        <v>1092</v>
      </c>
      <c r="C821" s="64">
        <f>IFERROR(VLOOKUP(A821,Sheet2!A:D,4,0),0)</f>
        <v>0</v>
      </c>
    </row>
    <row r="822" spans="1:3" ht="20.25" customHeight="1">
      <c r="A822" s="82" t="s">
        <v>2000</v>
      </c>
      <c r="B822" s="63" t="s">
        <v>1093</v>
      </c>
      <c r="C822" s="64">
        <f>IFERROR(VLOOKUP(A822,Sheet2!A:D,4,0),0)</f>
        <v>0</v>
      </c>
    </row>
    <row r="823" spans="1:3" ht="20.25" customHeight="1">
      <c r="A823" s="82" t="s">
        <v>2001</v>
      </c>
      <c r="B823" s="63" t="s">
        <v>73</v>
      </c>
      <c r="C823" s="64">
        <f>IFERROR(VLOOKUP(A823,Sheet2!A:D,4,0),0)</f>
        <v>0</v>
      </c>
    </row>
    <row r="824" spans="1:3" ht="20.25" customHeight="1">
      <c r="A824" s="82" t="s">
        <v>2002</v>
      </c>
      <c r="B824" s="63" t="s">
        <v>619</v>
      </c>
      <c r="C824" s="64">
        <f>IFERROR(VLOOKUP(A824,Sheet2!A:D,4,0),0)</f>
        <v>0</v>
      </c>
    </row>
    <row r="825" spans="1:3" ht="20.25" customHeight="1">
      <c r="A825" s="82" t="s">
        <v>2003</v>
      </c>
      <c r="B825" s="63" t="s">
        <v>41</v>
      </c>
      <c r="C825" s="64">
        <f>IFERROR(VLOOKUP(A825,Sheet2!A:D,4,0),0)</f>
        <v>0</v>
      </c>
    </row>
    <row r="826" spans="1:3" ht="20.25" customHeight="1">
      <c r="A826" s="82" t="s">
        <v>2004</v>
      </c>
      <c r="B826" s="63" t="s">
        <v>620</v>
      </c>
      <c r="C826" s="64">
        <f>IFERROR(VLOOKUP(A826,Sheet2!A:D,4,0),0)</f>
        <v>0</v>
      </c>
    </row>
    <row r="827" spans="1:3" ht="20.25" customHeight="1">
      <c r="A827" s="81" t="s">
        <v>2005</v>
      </c>
      <c r="B827" s="60" t="s">
        <v>621</v>
      </c>
      <c r="C827" s="61">
        <f>C828</f>
        <v>0</v>
      </c>
    </row>
    <row r="828" spans="1:3" ht="20.25" customHeight="1">
      <c r="A828" s="82" t="s">
        <v>2006</v>
      </c>
      <c r="B828" s="63" t="s">
        <v>622</v>
      </c>
      <c r="C828" s="64">
        <f>IFERROR(VLOOKUP(A828,Sheet2!A:D,4,0),0)</f>
        <v>0</v>
      </c>
    </row>
    <row r="829" spans="1:3" ht="20.25" customHeight="1">
      <c r="A829" s="81" t="s">
        <v>2007</v>
      </c>
      <c r="B829" s="60" t="s">
        <v>12</v>
      </c>
      <c r="C829" s="61">
        <f>C830+C841+C843+C846+C848+C850</f>
        <v>201</v>
      </c>
    </row>
    <row r="830" spans="1:3" ht="20.25" customHeight="1">
      <c r="A830" s="81" t="s">
        <v>2008</v>
      </c>
      <c r="B830" s="60" t="s">
        <v>623</v>
      </c>
      <c r="C830" s="61">
        <f>SUM(C831:C840)</f>
        <v>0</v>
      </c>
    </row>
    <row r="831" spans="1:3" ht="20.25" customHeight="1">
      <c r="A831" s="82" t="s">
        <v>2009</v>
      </c>
      <c r="B831" s="63" t="s">
        <v>32</v>
      </c>
      <c r="C831" s="64">
        <f>IFERROR(VLOOKUP(A831,Sheet2!A:D,4,0),0)</f>
        <v>0</v>
      </c>
    </row>
    <row r="832" spans="1:3" ht="20.25" customHeight="1">
      <c r="A832" s="82" t="s">
        <v>2010</v>
      </c>
      <c r="B832" s="63" t="s">
        <v>33</v>
      </c>
      <c r="C832" s="64">
        <f>IFERROR(VLOOKUP(A832,Sheet2!A:D,4,0),0)</f>
        <v>0</v>
      </c>
    </row>
    <row r="833" spans="1:3" ht="20.25" customHeight="1">
      <c r="A833" s="82" t="s">
        <v>2011</v>
      </c>
      <c r="B833" s="63" t="s">
        <v>34</v>
      </c>
      <c r="C833" s="64">
        <f>IFERROR(VLOOKUP(A833,Sheet2!A:D,4,0),0)</f>
        <v>0</v>
      </c>
    </row>
    <row r="834" spans="1:3" ht="20.25" customHeight="1">
      <c r="A834" s="82" t="s">
        <v>2012</v>
      </c>
      <c r="B834" s="63" t="s">
        <v>624</v>
      </c>
      <c r="C834" s="64">
        <f>IFERROR(VLOOKUP(A834,Sheet2!A:D,4,0),0)</f>
        <v>0</v>
      </c>
    </row>
    <row r="835" spans="1:3" ht="20.25" customHeight="1">
      <c r="A835" s="82" t="s">
        <v>2013</v>
      </c>
      <c r="B835" s="63" t="s">
        <v>625</v>
      </c>
      <c r="C835" s="64">
        <f>IFERROR(VLOOKUP(A835,Sheet2!A:D,4,0),0)</f>
        <v>0</v>
      </c>
    </row>
    <row r="836" spans="1:3" ht="20.25" customHeight="1">
      <c r="A836" s="82" t="s">
        <v>2014</v>
      </c>
      <c r="B836" s="63" t="s">
        <v>626</v>
      </c>
      <c r="C836" s="64">
        <f>IFERROR(VLOOKUP(A836,Sheet2!A:D,4,0),0)</f>
        <v>0</v>
      </c>
    </row>
    <row r="837" spans="1:3" ht="20.25" customHeight="1">
      <c r="A837" s="82" t="s">
        <v>2015</v>
      </c>
      <c r="B837" s="63" t="s">
        <v>627</v>
      </c>
      <c r="C837" s="64">
        <f>IFERROR(VLOOKUP(A837,Sheet2!A:D,4,0),0)</f>
        <v>0</v>
      </c>
    </row>
    <row r="838" spans="1:3" ht="20.25" customHeight="1">
      <c r="A838" s="82" t="s">
        <v>2016</v>
      </c>
      <c r="B838" s="63" t="s">
        <v>628</v>
      </c>
      <c r="C838" s="64">
        <f>IFERROR(VLOOKUP(A838,Sheet2!A:D,4,0),0)</f>
        <v>0</v>
      </c>
    </row>
    <row r="839" spans="1:3" ht="20.25" customHeight="1">
      <c r="A839" s="82" t="s">
        <v>2017</v>
      </c>
      <c r="B839" s="63" t="s">
        <v>629</v>
      </c>
      <c r="C839" s="64">
        <f>IFERROR(VLOOKUP(A839,Sheet2!A:D,4,0),0)</f>
        <v>0</v>
      </c>
    </row>
    <row r="840" spans="1:3" ht="20.25" customHeight="1">
      <c r="A840" s="82" t="s">
        <v>2018</v>
      </c>
      <c r="B840" s="63" t="s">
        <v>630</v>
      </c>
      <c r="C840" s="64">
        <f>IFERROR(VLOOKUP(A840,Sheet2!A:D,4,0),0)</f>
        <v>0</v>
      </c>
    </row>
    <row r="841" spans="1:3" ht="20.25" customHeight="1">
      <c r="A841" s="81" t="s">
        <v>2019</v>
      </c>
      <c r="B841" s="60" t="s">
        <v>631</v>
      </c>
      <c r="C841" s="61">
        <f>C842</f>
        <v>0</v>
      </c>
    </row>
    <row r="842" spans="1:3" ht="20.25" customHeight="1">
      <c r="A842" s="82" t="s">
        <v>2020</v>
      </c>
      <c r="B842" s="63" t="s">
        <v>632</v>
      </c>
      <c r="C842" s="64">
        <f>IFERROR(VLOOKUP(A842,Sheet2!A:D,4,0),0)</f>
        <v>0</v>
      </c>
    </row>
    <row r="843" spans="1:3" ht="20.25" customHeight="1">
      <c r="A843" s="81" t="s">
        <v>2021</v>
      </c>
      <c r="B843" s="60" t="s">
        <v>633</v>
      </c>
      <c r="C843" s="61">
        <f>C844+C845</f>
        <v>50</v>
      </c>
    </row>
    <row r="844" spans="1:3" ht="20.25" customHeight="1">
      <c r="A844" s="82" t="s">
        <v>2022</v>
      </c>
      <c r="B844" s="63" t="s">
        <v>634</v>
      </c>
      <c r="C844" s="64">
        <f>IFERROR(VLOOKUP(A844,Sheet2!A:D,4,0),0)</f>
        <v>0</v>
      </c>
    </row>
    <row r="845" spans="1:3" ht="20.25" customHeight="1">
      <c r="A845" s="82" t="s">
        <v>2023</v>
      </c>
      <c r="B845" s="63" t="s">
        <v>635</v>
      </c>
      <c r="C845" s="64">
        <f>IFERROR(VLOOKUP(A845,Sheet2!A:D,4,0),0)</f>
        <v>50</v>
      </c>
    </row>
    <row r="846" spans="1:3" ht="20.25" customHeight="1">
      <c r="A846" s="81" t="s">
        <v>2024</v>
      </c>
      <c r="B846" s="60" t="s">
        <v>636</v>
      </c>
      <c r="C846" s="61">
        <f>C847</f>
        <v>0</v>
      </c>
    </row>
    <row r="847" spans="1:3" ht="20.25" customHeight="1">
      <c r="A847" s="82" t="s">
        <v>2025</v>
      </c>
      <c r="B847" s="63" t="s">
        <v>637</v>
      </c>
      <c r="C847" s="64">
        <f>IFERROR(VLOOKUP(A847,Sheet2!A:D,4,0),0)</f>
        <v>0</v>
      </c>
    </row>
    <row r="848" spans="1:3" ht="20.25" customHeight="1">
      <c r="A848" s="81" t="s">
        <v>2026</v>
      </c>
      <c r="B848" s="60" t="s">
        <v>638</v>
      </c>
      <c r="C848" s="61">
        <f>C849</f>
        <v>0</v>
      </c>
    </row>
    <row r="849" spans="1:3" ht="20.25" customHeight="1">
      <c r="A849" s="82" t="s">
        <v>2027</v>
      </c>
      <c r="B849" s="63" t="s">
        <v>639</v>
      </c>
      <c r="C849" s="64">
        <f>IFERROR(VLOOKUP(A849,Sheet2!A:D,4,0),0)</f>
        <v>0</v>
      </c>
    </row>
    <row r="850" spans="1:3" ht="20.25" customHeight="1">
      <c r="A850" s="81" t="s">
        <v>2028</v>
      </c>
      <c r="B850" s="60" t="s">
        <v>640</v>
      </c>
      <c r="C850" s="61">
        <f>C851</f>
        <v>151</v>
      </c>
    </row>
    <row r="851" spans="1:3" ht="20.25" customHeight="1">
      <c r="A851" s="82" t="s">
        <v>2029</v>
      </c>
      <c r="B851" s="63" t="s">
        <v>641</v>
      </c>
      <c r="C851" s="64">
        <f>IFERROR(VLOOKUP(A851,Sheet2!A:D,4,0),0)</f>
        <v>151</v>
      </c>
    </row>
    <row r="852" spans="1:3" ht="20.25" customHeight="1">
      <c r="A852" s="81" t="s">
        <v>2030</v>
      </c>
      <c r="B852" s="60" t="s">
        <v>13</v>
      </c>
      <c r="C852" s="61">
        <f>C853+C879+C904+C932+C943+C950+C957+C960</f>
        <v>701</v>
      </c>
    </row>
    <row r="853" spans="1:3" ht="20.25" customHeight="1">
      <c r="A853" s="81" t="s">
        <v>2031</v>
      </c>
      <c r="B853" s="60" t="s">
        <v>642</v>
      </c>
      <c r="C853" s="61">
        <f>SUM(C854:C878)</f>
        <v>519</v>
      </c>
    </row>
    <row r="854" spans="1:3" ht="20.25" customHeight="1">
      <c r="A854" s="82" t="s">
        <v>2032</v>
      </c>
      <c r="B854" s="63" t="s">
        <v>32</v>
      </c>
      <c r="C854" s="64">
        <f>IFERROR(VLOOKUP(A854,Sheet2!A:D,4,0),0)</f>
        <v>0</v>
      </c>
    </row>
    <row r="855" spans="1:3" ht="20.25" customHeight="1">
      <c r="A855" s="82" t="s">
        <v>2033</v>
      </c>
      <c r="B855" s="63" t="s">
        <v>33</v>
      </c>
      <c r="C855" s="64">
        <f>IFERROR(VLOOKUP(A855,Sheet2!A:D,4,0),0)</f>
        <v>0</v>
      </c>
    </row>
    <row r="856" spans="1:3" ht="20.25" customHeight="1">
      <c r="A856" s="82" t="s">
        <v>2034</v>
      </c>
      <c r="B856" s="63" t="s">
        <v>34</v>
      </c>
      <c r="C856" s="64">
        <f>IFERROR(VLOOKUP(A856,Sheet2!A:D,4,0),0)</f>
        <v>197</v>
      </c>
    </row>
    <row r="857" spans="1:3" ht="20.25" customHeight="1">
      <c r="A857" s="82" t="s">
        <v>2035</v>
      </c>
      <c r="B857" s="63" t="s">
        <v>41</v>
      </c>
      <c r="C857" s="64">
        <f>IFERROR(VLOOKUP(A857,Sheet2!A:D,4,0),0)</f>
        <v>0</v>
      </c>
    </row>
    <row r="858" spans="1:3" ht="20.25" customHeight="1">
      <c r="A858" s="82" t="s">
        <v>2036</v>
      </c>
      <c r="B858" s="63" t="s">
        <v>643</v>
      </c>
      <c r="C858" s="64">
        <f>IFERROR(VLOOKUP(A858,Sheet2!A:D,4,0),0)</f>
        <v>0</v>
      </c>
    </row>
    <row r="859" spans="1:3" ht="20.25" customHeight="1">
      <c r="A859" s="82" t="s">
        <v>2037</v>
      </c>
      <c r="B859" s="63" t="s">
        <v>644</v>
      </c>
      <c r="C859" s="64">
        <f>IFERROR(VLOOKUP(A859,Sheet2!A:D,4,0),0)</f>
        <v>0</v>
      </c>
    </row>
    <row r="860" spans="1:3" ht="20.25" customHeight="1">
      <c r="A860" s="82" t="s">
        <v>2038</v>
      </c>
      <c r="B860" s="63" t="s">
        <v>645</v>
      </c>
      <c r="C860" s="64">
        <f>IFERROR(VLOOKUP(A860,Sheet2!A:D,4,0),0)</f>
        <v>2</v>
      </c>
    </row>
    <row r="861" spans="1:3" ht="20.25" customHeight="1">
      <c r="A861" s="82" t="s">
        <v>2039</v>
      </c>
      <c r="B861" s="63" t="s">
        <v>646</v>
      </c>
      <c r="C861" s="64">
        <f>IFERROR(VLOOKUP(A861,Sheet2!A:D,4,0),0)</f>
        <v>0</v>
      </c>
    </row>
    <row r="862" spans="1:3" ht="20.25" customHeight="1">
      <c r="A862" s="82" t="s">
        <v>2040</v>
      </c>
      <c r="B862" s="63" t="s">
        <v>647</v>
      </c>
      <c r="C862" s="64">
        <f>IFERROR(VLOOKUP(A862,Sheet2!A:D,4,0),0)</f>
        <v>0</v>
      </c>
    </row>
    <row r="863" spans="1:3" ht="20.25" customHeight="1">
      <c r="A863" s="82" t="s">
        <v>2041</v>
      </c>
      <c r="B863" s="63" t="s">
        <v>648</v>
      </c>
      <c r="C863" s="64">
        <f>IFERROR(VLOOKUP(A863,Sheet2!A:D,4,0),0)</f>
        <v>0</v>
      </c>
    </row>
    <row r="864" spans="1:3" ht="20.25" customHeight="1">
      <c r="A864" s="82" t="s">
        <v>2042</v>
      </c>
      <c r="B864" s="63" t="s">
        <v>649</v>
      </c>
      <c r="C864" s="64">
        <f>IFERROR(VLOOKUP(A864,Sheet2!A:D,4,0),0)</f>
        <v>0</v>
      </c>
    </row>
    <row r="865" spans="1:3" ht="20.25" customHeight="1">
      <c r="A865" s="82" t="s">
        <v>2043</v>
      </c>
      <c r="B865" s="63" t="s">
        <v>650</v>
      </c>
      <c r="C865" s="64">
        <f>IFERROR(VLOOKUP(A865,Sheet2!A:D,4,0),0)</f>
        <v>0</v>
      </c>
    </row>
    <row r="866" spans="1:3" ht="20.25" customHeight="1">
      <c r="A866" s="82" t="s">
        <v>2044</v>
      </c>
      <c r="B866" s="63" t="s">
        <v>651</v>
      </c>
      <c r="C866" s="64">
        <f>IFERROR(VLOOKUP(A866,Sheet2!A:D,4,0),0)</f>
        <v>0</v>
      </c>
    </row>
    <row r="867" spans="1:3" ht="20.25" customHeight="1">
      <c r="A867" s="82" t="s">
        <v>2045</v>
      </c>
      <c r="B867" s="63" t="s">
        <v>652</v>
      </c>
      <c r="C867" s="64">
        <f>IFERROR(VLOOKUP(A867,Sheet2!A:D,4,0),0)</f>
        <v>0</v>
      </c>
    </row>
    <row r="868" spans="1:3" ht="20.25" customHeight="1">
      <c r="A868" s="82" t="s">
        <v>2046</v>
      </c>
      <c r="B868" s="63" t="s">
        <v>653</v>
      </c>
      <c r="C868" s="64">
        <f>IFERROR(VLOOKUP(A868,Sheet2!A:D,4,0),0)</f>
        <v>0</v>
      </c>
    </row>
    <row r="869" spans="1:3" ht="20.25" customHeight="1">
      <c r="A869" s="82" t="s">
        <v>2047</v>
      </c>
      <c r="B869" s="63" t="s">
        <v>654</v>
      </c>
      <c r="C869" s="64">
        <f>IFERROR(VLOOKUP(A869,Sheet2!A:D,4,0),0)</f>
        <v>0</v>
      </c>
    </row>
    <row r="870" spans="1:3" ht="20.25" customHeight="1">
      <c r="A870" s="82" t="s">
        <v>2048</v>
      </c>
      <c r="B870" s="63" t="s">
        <v>655</v>
      </c>
      <c r="C870" s="64">
        <f>IFERROR(VLOOKUP(A870,Sheet2!A:D,4,0),0)</f>
        <v>0</v>
      </c>
    </row>
    <row r="871" spans="1:3" ht="20.25" customHeight="1">
      <c r="A871" s="82" t="s">
        <v>2049</v>
      </c>
      <c r="B871" s="63" t="s">
        <v>656</v>
      </c>
      <c r="C871" s="64">
        <f>IFERROR(VLOOKUP(A871,Sheet2!A:D,4,0),0)</f>
        <v>0</v>
      </c>
    </row>
    <row r="872" spans="1:3" ht="20.25" customHeight="1">
      <c r="A872" s="82" t="s">
        <v>2050</v>
      </c>
      <c r="B872" s="63" t="s">
        <v>657</v>
      </c>
      <c r="C872" s="64">
        <f>IFERROR(VLOOKUP(A872,Sheet2!A:D,4,0),0)</f>
        <v>241</v>
      </c>
    </row>
    <row r="873" spans="1:3" ht="20.25" customHeight="1">
      <c r="A873" s="82" t="s">
        <v>2051</v>
      </c>
      <c r="B873" s="63" t="s">
        <v>658</v>
      </c>
      <c r="C873" s="64">
        <f>IFERROR(VLOOKUP(A873,Sheet2!A:D,4,0),0)</f>
        <v>0</v>
      </c>
    </row>
    <row r="874" spans="1:3" ht="20.25" customHeight="1">
      <c r="A874" s="82" t="s">
        <v>2052</v>
      </c>
      <c r="B874" s="63" t="s">
        <v>659</v>
      </c>
      <c r="C874" s="64">
        <f>IFERROR(VLOOKUP(A874,Sheet2!A:D,4,0),0)</f>
        <v>0</v>
      </c>
    </row>
    <row r="875" spans="1:3" ht="20.25" customHeight="1">
      <c r="A875" s="82" t="s">
        <v>2053</v>
      </c>
      <c r="B875" s="63" t="s">
        <v>1094</v>
      </c>
      <c r="C875" s="64">
        <f>IFERROR(VLOOKUP(A875,Sheet2!A:D,4,0),0)</f>
        <v>0</v>
      </c>
    </row>
    <row r="876" spans="1:3" ht="20.25" customHeight="1">
      <c r="A876" s="82" t="s">
        <v>2054</v>
      </c>
      <c r="B876" s="63" t="s">
        <v>660</v>
      </c>
      <c r="C876" s="64">
        <f>IFERROR(VLOOKUP(A876,Sheet2!A:D,4,0),0)</f>
        <v>72</v>
      </c>
    </row>
    <row r="877" spans="1:3" ht="20.25" customHeight="1">
      <c r="A877" s="82" t="s">
        <v>2055</v>
      </c>
      <c r="B877" s="63" t="s">
        <v>661</v>
      </c>
      <c r="C877" s="64">
        <f>IFERROR(VLOOKUP(A877,Sheet2!A:D,4,0),0)</f>
        <v>0</v>
      </c>
    </row>
    <row r="878" spans="1:3" ht="20.25" customHeight="1">
      <c r="A878" s="82" t="s">
        <v>2056</v>
      </c>
      <c r="B878" s="63" t="s">
        <v>662</v>
      </c>
      <c r="C878" s="64">
        <f>IFERROR(VLOOKUP(A878,Sheet2!A:D,4,0),0)</f>
        <v>7</v>
      </c>
    </row>
    <row r="879" spans="1:3" ht="20.25" customHeight="1">
      <c r="A879" s="81" t="s">
        <v>2057</v>
      </c>
      <c r="B879" s="60" t="s">
        <v>663</v>
      </c>
      <c r="C879" s="61">
        <f>SUM(C880:C903)</f>
        <v>54</v>
      </c>
    </row>
    <row r="880" spans="1:3" ht="20.25" customHeight="1">
      <c r="A880" s="82" t="s">
        <v>2058</v>
      </c>
      <c r="B880" s="63" t="s">
        <v>32</v>
      </c>
      <c r="C880" s="64">
        <f>IFERROR(VLOOKUP(A880,Sheet2!A:D,4,0),0)</f>
        <v>0</v>
      </c>
    </row>
    <row r="881" spans="1:3" ht="20.25" customHeight="1">
      <c r="A881" s="82" t="s">
        <v>2059</v>
      </c>
      <c r="B881" s="63" t="s">
        <v>33</v>
      </c>
      <c r="C881" s="64">
        <f>IFERROR(VLOOKUP(A881,Sheet2!A:D,4,0),0)</f>
        <v>0</v>
      </c>
    </row>
    <row r="882" spans="1:3" ht="20.25" customHeight="1">
      <c r="A882" s="82" t="s">
        <v>2060</v>
      </c>
      <c r="B882" s="63" t="s">
        <v>34</v>
      </c>
      <c r="C882" s="64">
        <f>IFERROR(VLOOKUP(A882,Sheet2!A:D,4,0),0)</f>
        <v>0</v>
      </c>
    </row>
    <row r="883" spans="1:3" ht="20.25" customHeight="1">
      <c r="A883" s="82" t="s">
        <v>2061</v>
      </c>
      <c r="B883" s="63" t="s">
        <v>664</v>
      </c>
      <c r="C883" s="64">
        <f>IFERROR(VLOOKUP(A883,Sheet2!A:D,4,0),0)</f>
        <v>0</v>
      </c>
    </row>
    <row r="884" spans="1:3" ht="20.25" customHeight="1">
      <c r="A884" s="82" t="s">
        <v>2062</v>
      </c>
      <c r="B884" s="63" t="s">
        <v>665</v>
      </c>
      <c r="C884" s="64">
        <f>IFERROR(VLOOKUP(A884,Sheet2!A:D,4,0),0)</f>
        <v>0</v>
      </c>
    </row>
    <row r="885" spans="1:3" ht="20.25" customHeight="1">
      <c r="A885" s="82" t="s">
        <v>2063</v>
      </c>
      <c r="B885" s="63" t="s">
        <v>666</v>
      </c>
      <c r="C885" s="64">
        <f>IFERROR(VLOOKUP(A885,Sheet2!A:D,4,0),0)</f>
        <v>0</v>
      </c>
    </row>
    <row r="886" spans="1:3" ht="20.25" customHeight="1">
      <c r="A886" s="82" t="s">
        <v>2064</v>
      </c>
      <c r="B886" s="63" t="s">
        <v>667</v>
      </c>
      <c r="C886" s="64">
        <f>IFERROR(VLOOKUP(A886,Sheet2!A:D,4,0),0)</f>
        <v>0</v>
      </c>
    </row>
    <row r="887" spans="1:3" ht="20.25" customHeight="1">
      <c r="A887" s="82" t="s">
        <v>2065</v>
      </c>
      <c r="B887" s="63" t="s">
        <v>668</v>
      </c>
      <c r="C887" s="64">
        <f>IFERROR(VLOOKUP(A887,Sheet2!A:D,4,0),0)</f>
        <v>8</v>
      </c>
    </row>
    <row r="888" spans="1:3" ht="20.25" customHeight="1">
      <c r="A888" s="82" t="s">
        <v>2066</v>
      </c>
      <c r="B888" s="63" t="s">
        <v>1095</v>
      </c>
      <c r="C888" s="64">
        <f>IFERROR(VLOOKUP(A888,Sheet2!A:D,4,0),0)</f>
        <v>0</v>
      </c>
    </row>
    <row r="889" spans="1:3" ht="20.25" customHeight="1">
      <c r="A889" s="82" t="s">
        <v>2067</v>
      </c>
      <c r="B889" s="63" t="s">
        <v>669</v>
      </c>
      <c r="C889" s="64">
        <f>IFERROR(VLOOKUP(A889,Sheet2!A:D,4,0),0)</f>
        <v>0</v>
      </c>
    </row>
    <row r="890" spans="1:3" ht="20.25" customHeight="1">
      <c r="A890" s="82" t="s">
        <v>2068</v>
      </c>
      <c r="B890" s="63" t="s">
        <v>670</v>
      </c>
      <c r="C890" s="64">
        <f>IFERROR(VLOOKUP(A890,Sheet2!A:D,4,0),0)</f>
        <v>0</v>
      </c>
    </row>
    <row r="891" spans="1:3" ht="20.25" customHeight="1">
      <c r="A891" s="82" t="s">
        <v>2069</v>
      </c>
      <c r="B891" s="63" t="s">
        <v>671</v>
      </c>
      <c r="C891" s="64">
        <f>IFERROR(VLOOKUP(A891,Sheet2!A:D,4,0),0)</f>
        <v>0</v>
      </c>
    </row>
    <row r="892" spans="1:3" ht="20.25" customHeight="1">
      <c r="A892" s="82" t="s">
        <v>2070</v>
      </c>
      <c r="B892" s="63" t="s">
        <v>672</v>
      </c>
      <c r="C892" s="64">
        <f>IFERROR(VLOOKUP(A892,Sheet2!A:D,4,0),0)</f>
        <v>0</v>
      </c>
    </row>
    <row r="893" spans="1:3" ht="20.25" customHeight="1">
      <c r="A893" s="82" t="s">
        <v>2071</v>
      </c>
      <c r="B893" s="63" t="s">
        <v>673</v>
      </c>
      <c r="C893" s="64">
        <f>IFERROR(VLOOKUP(A893,Sheet2!A:D,4,0),0)</f>
        <v>0</v>
      </c>
    </row>
    <row r="894" spans="1:3" ht="20.25" customHeight="1">
      <c r="A894" s="82" t="s">
        <v>2072</v>
      </c>
      <c r="B894" s="63" t="s">
        <v>674</v>
      </c>
      <c r="C894" s="64">
        <f>IFERROR(VLOOKUP(A894,Sheet2!A:D,4,0),0)</f>
        <v>0</v>
      </c>
    </row>
    <row r="895" spans="1:3" ht="20.25" customHeight="1">
      <c r="A895" s="82" t="s">
        <v>2073</v>
      </c>
      <c r="B895" s="63" t="s">
        <v>675</v>
      </c>
      <c r="C895" s="64">
        <f>IFERROR(VLOOKUP(A895,Sheet2!A:D,4,0),0)</f>
        <v>0</v>
      </c>
    </row>
    <row r="896" spans="1:3" ht="20.25" customHeight="1">
      <c r="A896" s="82" t="s">
        <v>2074</v>
      </c>
      <c r="B896" s="63" t="s">
        <v>676</v>
      </c>
      <c r="C896" s="64">
        <f>IFERROR(VLOOKUP(A896,Sheet2!A:D,4,0),0)</f>
        <v>0</v>
      </c>
    </row>
    <row r="897" spans="1:3" ht="20.25" customHeight="1">
      <c r="A897" s="82" t="s">
        <v>2075</v>
      </c>
      <c r="B897" s="63" t="s">
        <v>677</v>
      </c>
      <c r="C897" s="64">
        <f>IFERROR(VLOOKUP(A897,Sheet2!A:D,4,0),0)</f>
        <v>0</v>
      </c>
    </row>
    <row r="898" spans="1:3" ht="20.25" customHeight="1">
      <c r="A898" s="82" t="s">
        <v>2076</v>
      </c>
      <c r="B898" s="63" t="s">
        <v>1096</v>
      </c>
      <c r="C898" s="64">
        <f>IFERROR(VLOOKUP(A898,Sheet2!A:D,4,0),0)</f>
        <v>0</v>
      </c>
    </row>
    <row r="899" spans="1:3" ht="20.25" customHeight="1">
      <c r="A899" s="82" t="s">
        <v>2077</v>
      </c>
      <c r="B899" s="63" t="s">
        <v>678</v>
      </c>
      <c r="C899" s="64">
        <f>IFERROR(VLOOKUP(A899,Sheet2!A:D,4,0),0)</f>
        <v>46</v>
      </c>
    </row>
    <row r="900" spans="1:3" ht="20.25" customHeight="1">
      <c r="A900" s="82" t="s">
        <v>2078</v>
      </c>
      <c r="B900" s="63" t="s">
        <v>1097</v>
      </c>
      <c r="C900" s="64">
        <f>IFERROR(VLOOKUP(A900,Sheet2!A:D,4,0),0)</f>
        <v>0</v>
      </c>
    </row>
    <row r="901" spans="1:3" ht="20.25" customHeight="1">
      <c r="A901" s="82" t="s">
        <v>2079</v>
      </c>
      <c r="B901" s="63" t="s">
        <v>679</v>
      </c>
      <c r="C901" s="64">
        <f>IFERROR(VLOOKUP(A901,Sheet2!A:D,4,0),0)</f>
        <v>0</v>
      </c>
    </row>
    <row r="902" spans="1:3" ht="20.25" customHeight="1">
      <c r="A902" s="82" t="s">
        <v>2080</v>
      </c>
      <c r="B902" s="63" t="s">
        <v>649</v>
      </c>
      <c r="C902" s="64">
        <f>IFERROR(VLOOKUP(A902,Sheet2!A:D,4,0),0)</f>
        <v>0</v>
      </c>
    </row>
    <row r="903" spans="1:3" ht="20.25" customHeight="1">
      <c r="A903" s="82" t="s">
        <v>2081</v>
      </c>
      <c r="B903" s="63" t="s">
        <v>680</v>
      </c>
      <c r="C903" s="64">
        <f>IFERROR(VLOOKUP(A903,Sheet2!A:D,4,0),0)</f>
        <v>0</v>
      </c>
    </row>
    <row r="904" spans="1:3" ht="20.25" customHeight="1">
      <c r="A904" s="81" t="s">
        <v>2082</v>
      </c>
      <c r="B904" s="60" t="s">
        <v>681</v>
      </c>
      <c r="C904" s="61">
        <f>SUM(C905:C931)</f>
        <v>25</v>
      </c>
    </row>
    <row r="905" spans="1:3" ht="20.25" customHeight="1">
      <c r="A905" s="82" t="s">
        <v>2083</v>
      </c>
      <c r="B905" s="63" t="s">
        <v>32</v>
      </c>
      <c r="C905" s="64">
        <f>IFERROR(VLOOKUP(A905,Sheet2!A:D,4,0),0)</f>
        <v>0</v>
      </c>
    </row>
    <row r="906" spans="1:3" ht="20.25" customHeight="1">
      <c r="A906" s="82" t="s">
        <v>2084</v>
      </c>
      <c r="B906" s="63" t="s">
        <v>33</v>
      </c>
      <c r="C906" s="64">
        <f>IFERROR(VLOOKUP(A906,Sheet2!A:D,4,0),0)</f>
        <v>0</v>
      </c>
    </row>
    <row r="907" spans="1:3" ht="20.25" customHeight="1">
      <c r="A907" s="82" t="s">
        <v>2085</v>
      </c>
      <c r="B907" s="63" t="s">
        <v>34</v>
      </c>
      <c r="C907" s="64">
        <f>IFERROR(VLOOKUP(A907,Sheet2!A:D,4,0),0)</f>
        <v>15</v>
      </c>
    </row>
    <row r="908" spans="1:3" ht="20.25" customHeight="1">
      <c r="A908" s="82" t="s">
        <v>2086</v>
      </c>
      <c r="B908" s="63" t="s">
        <v>682</v>
      </c>
      <c r="C908" s="64">
        <f>IFERROR(VLOOKUP(A908,Sheet2!A:D,4,0),0)</f>
        <v>0</v>
      </c>
    </row>
    <row r="909" spans="1:3" ht="20.25" customHeight="1">
      <c r="A909" s="82" t="s">
        <v>2087</v>
      </c>
      <c r="B909" s="63" t="s">
        <v>683</v>
      </c>
      <c r="C909" s="64">
        <f>IFERROR(VLOOKUP(A909,Sheet2!A:D,4,0),0)</f>
        <v>0</v>
      </c>
    </row>
    <row r="910" spans="1:3" ht="20.25" customHeight="1">
      <c r="A910" s="82" t="s">
        <v>2088</v>
      </c>
      <c r="B910" s="63" t="s">
        <v>684</v>
      </c>
      <c r="C910" s="64">
        <f>IFERROR(VLOOKUP(A910,Sheet2!A:D,4,0),0)</f>
        <v>0</v>
      </c>
    </row>
    <row r="911" spans="1:3" ht="20.25" customHeight="1">
      <c r="A911" s="82" t="s">
        <v>2089</v>
      </c>
      <c r="B911" s="63" t="s">
        <v>685</v>
      </c>
      <c r="C911" s="64">
        <f>IFERROR(VLOOKUP(A911,Sheet2!A:D,4,0),0)</f>
        <v>0</v>
      </c>
    </row>
    <row r="912" spans="1:3" ht="20.25" customHeight="1">
      <c r="A912" s="82" t="s">
        <v>2090</v>
      </c>
      <c r="B912" s="63" t="s">
        <v>686</v>
      </c>
      <c r="C912" s="64">
        <f>IFERROR(VLOOKUP(A912,Sheet2!A:D,4,0),0)</f>
        <v>0</v>
      </c>
    </row>
    <row r="913" spans="1:3" ht="20.25" customHeight="1">
      <c r="A913" s="82" t="s">
        <v>2091</v>
      </c>
      <c r="B913" s="63" t="s">
        <v>687</v>
      </c>
      <c r="C913" s="64">
        <f>IFERROR(VLOOKUP(A913,Sheet2!A:D,4,0),0)</f>
        <v>0</v>
      </c>
    </row>
    <row r="914" spans="1:3" ht="20.25" customHeight="1">
      <c r="A914" s="82" t="s">
        <v>2092</v>
      </c>
      <c r="B914" s="63" t="s">
        <v>688</v>
      </c>
      <c r="C914" s="64">
        <f>IFERROR(VLOOKUP(A914,Sheet2!A:D,4,0),0)</f>
        <v>0</v>
      </c>
    </row>
    <row r="915" spans="1:3" ht="20.25" customHeight="1">
      <c r="A915" s="82" t="s">
        <v>2093</v>
      </c>
      <c r="B915" s="63" t="s">
        <v>689</v>
      </c>
      <c r="C915" s="64">
        <f>IFERROR(VLOOKUP(A915,Sheet2!A:D,4,0),0)</f>
        <v>0</v>
      </c>
    </row>
    <row r="916" spans="1:3" ht="20.25" customHeight="1">
      <c r="A916" s="82" t="s">
        <v>2094</v>
      </c>
      <c r="B916" s="63" t="s">
        <v>690</v>
      </c>
      <c r="C916" s="64">
        <f>IFERROR(VLOOKUP(A916,Sheet2!A:D,4,0),0)</f>
        <v>0</v>
      </c>
    </row>
    <row r="917" spans="1:3" ht="20.25" customHeight="1">
      <c r="A917" s="82" t="s">
        <v>2095</v>
      </c>
      <c r="B917" s="63" t="s">
        <v>691</v>
      </c>
      <c r="C917" s="64">
        <f>IFERROR(VLOOKUP(A917,Sheet2!A:D,4,0),0)</f>
        <v>0</v>
      </c>
    </row>
    <row r="918" spans="1:3" ht="20.25" customHeight="1">
      <c r="A918" s="82" t="s">
        <v>2096</v>
      </c>
      <c r="B918" s="63" t="s">
        <v>692</v>
      </c>
      <c r="C918" s="64">
        <f>IFERROR(VLOOKUP(A918,Sheet2!A:D,4,0),0)</f>
        <v>0</v>
      </c>
    </row>
    <row r="919" spans="1:3" ht="20.25" customHeight="1">
      <c r="A919" s="82" t="s">
        <v>2097</v>
      </c>
      <c r="B919" s="63" t="s">
        <v>693</v>
      </c>
      <c r="C919" s="64">
        <f>IFERROR(VLOOKUP(A919,Sheet2!A:D,4,0),0)</f>
        <v>0</v>
      </c>
    </row>
    <row r="920" spans="1:3" ht="20.25" customHeight="1">
      <c r="A920" s="82" t="s">
        <v>2098</v>
      </c>
      <c r="B920" s="63" t="s">
        <v>694</v>
      </c>
      <c r="C920" s="64">
        <f>IFERROR(VLOOKUP(A920,Sheet2!A:D,4,0),0)</f>
        <v>0</v>
      </c>
    </row>
    <row r="921" spans="1:3" ht="20.25" customHeight="1">
      <c r="A921" s="82" t="s">
        <v>2099</v>
      </c>
      <c r="B921" s="63" t="s">
        <v>695</v>
      </c>
      <c r="C921" s="64">
        <f>IFERROR(VLOOKUP(A921,Sheet2!A:D,4,0),0)</f>
        <v>0</v>
      </c>
    </row>
    <row r="922" spans="1:3" ht="20.25" customHeight="1">
      <c r="A922" s="82" t="s">
        <v>2100</v>
      </c>
      <c r="B922" s="63" t="s">
        <v>696</v>
      </c>
      <c r="C922" s="64">
        <f>IFERROR(VLOOKUP(A922,Sheet2!A:D,4,0),0)</f>
        <v>0</v>
      </c>
    </row>
    <row r="923" spans="1:3" ht="20.25" customHeight="1">
      <c r="A923" s="82" t="s">
        <v>2101</v>
      </c>
      <c r="B923" s="63" t="s">
        <v>697</v>
      </c>
      <c r="C923" s="64">
        <f>IFERROR(VLOOKUP(A923,Sheet2!A:D,4,0),0)</f>
        <v>0</v>
      </c>
    </row>
    <row r="924" spans="1:3" ht="20.25" customHeight="1">
      <c r="A924" s="82" t="s">
        <v>2102</v>
      </c>
      <c r="B924" s="63" t="s">
        <v>698</v>
      </c>
      <c r="C924" s="64">
        <f>IFERROR(VLOOKUP(A924,Sheet2!A:D,4,0),0)</f>
        <v>0</v>
      </c>
    </row>
    <row r="925" spans="1:3" ht="20.25" customHeight="1">
      <c r="A925" s="82" t="s">
        <v>2103</v>
      </c>
      <c r="B925" s="63" t="s">
        <v>699</v>
      </c>
      <c r="C925" s="64">
        <f>IFERROR(VLOOKUP(A925,Sheet2!A:D,4,0),0)</f>
        <v>0</v>
      </c>
    </row>
    <row r="926" spans="1:3" ht="20.25" customHeight="1">
      <c r="A926" s="82" t="s">
        <v>2104</v>
      </c>
      <c r="B926" s="63" t="s">
        <v>675</v>
      </c>
      <c r="C926" s="64">
        <f>IFERROR(VLOOKUP(A926,Sheet2!A:D,4,0),0)</f>
        <v>0</v>
      </c>
    </row>
    <row r="927" spans="1:3" ht="20.25" customHeight="1">
      <c r="A927" s="82" t="s">
        <v>2105</v>
      </c>
      <c r="B927" s="63" t="s">
        <v>700</v>
      </c>
      <c r="C927" s="64">
        <f>IFERROR(VLOOKUP(A927,Sheet2!A:D,4,0),0)</f>
        <v>0</v>
      </c>
    </row>
    <row r="928" spans="1:3" ht="20.25" customHeight="1">
      <c r="A928" s="82" t="s">
        <v>2106</v>
      </c>
      <c r="B928" s="63" t="s">
        <v>701</v>
      </c>
      <c r="C928" s="64">
        <f>IFERROR(VLOOKUP(A928,Sheet2!A:D,4,0),0)</f>
        <v>10</v>
      </c>
    </row>
    <row r="929" spans="1:3" ht="20.25" customHeight="1">
      <c r="A929" s="82" t="s">
        <v>2107</v>
      </c>
      <c r="B929" s="63" t="s">
        <v>702</v>
      </c>
      <c r="C929" s="64">
        <f>IFERROR(VLOOKUP(A929,Sheet2!A:D,4,0),0)</f>
        <v>0</v>
      </c>
    </row>
    <row r="930" spans="1:3" ht="20.25" customHeight="1">
      <c r="A930" s="82" t="s">
        <v>2108</v>
      </c>
      <c r="B930" s="63" t="s">
        <v>703</v>
      </c>
      <c r="C930" s="64">
        <f>IFERROR(VLOOKUP(A930,Sheet2!A:D,4,0),0)</f>
        <v>0</v>
      </c>
    </row>
    <row r="931" spans="1:3" ht="20.25" customHeight="1">
      <c r="A931" s="82" t="s">
        <v>2109</v>
      </c>
      <c r="B931" s="63" t="s">
        <v>704</v>
      </c>
      <c r="C931" s="64">
        <f>IFERROR(VLOOKUP(A931,Sheet2!A:D,4,0),0)</f>
        <v>0</v>
      </c>
    </row>
    <row r="932" spans="1:3" ht="20.25" customHeight="1">
      <c r="A932" s="81" t="s">
        <v>2110</v>
      </c>
      <c r="B932" s="60" t="s">
        <v>1098</v>
      </c>
      <c r="C932" s="61">
        <f>SUM(C933:C942)</f>
        <v>0</v>
      </c>
    </row>
    <row r="933" spans="1:3" ht="20.25" customHeight="1">
      <c r="A933" s="82" t="s">
        <v>2111</v>
      </c>
      <c r="B933" s="63" t="s">
        <v>32</v>
      </c>
      <c r="C933" s="64">
        <f>IFERROR(VLOOKUP(A933,Sheet2!A:D,4,0),0)</f>
        <v>0</v>
      </c>
    </row>
    <row r="934" spans="1:3" ht="20.25" customHeight="1">
      <c r="A934" s="82" t="s">
        <v>2112</v>
      </c>
      <c r="B934" s="63" t="s">
        <v>33</v>
      </c>
      <c r="C934" s="64">
        <f>IFERROR(VLOOKUP(A934,Sheet2!A:D,4,0),0)</f>
        <v>0</v>
      </c>
    </row>
    <row r="935" spans="1:3" ht="20.25" customHeight="1">
      <c r="A935" s="82" t="s">
        <v>2113</v>
      </c>
      <c r="B935" s="63" t="s">
        <v>34</v>
      </c>
      <c r="C935" s="64">
        <f>IFERROR(VLOOKUP(A935,Sheet2!A:D,4,0),0)</f>
        <v>0</v>
      </c>
    </row>
    <row r="936" spans="1:3" ht="20.25" customHeight="1">
      <c r="A936" s="82" t="s">
        <v>2114</v>
      </c>
      <c r="B936" s="63" t="s">
        <v>705</v>
      </c>
      <c r="C936" s="64">
        <f>IFERROR(VLOOKUP(A936,Sheet2!A:D,4,0),0)</f>
        <v>0</v>
      </c>
    </row>
    <row r="937" spans="1:3" ht="20.25" customHeight="1">
      <c r="A937" s="82" t="s">
        <v>2115</v>
      </c>
      <c r="B937" s="63" t="s">
        <v>706</v>
      </c>
      <c r="C937" s="64">
        <f>IFERROR(VLOOKUP(A937,Sheet2!A:D,4,0),0)</f>
        <v>0</v>
      </c>
    </row>
    <row r="938" spans="1:3" ht="20.25" customHeight="1">
      <c r="A938" s="82" t="s">
        <v>2116</v>
      </c>
      <c r="B938" s="63" t="s">
        <v>707</v>
      </c>
      <c r="C938" s="64">
        <f>IFERROR(VLOOKUP(A938,Sheet2!A:D,4,0),0)</f>
        <v>0</v>
      </c>
    </row>
    <row r="939" spans="1:3" ht="20.25" customHeight="1">
      <c r="A939" s="82" t="s">
        <v>2117</v>
      </c>
      <c r="B939" s="63" t="s">
        <v>1099</v>
      </c>
      <c r="C939" s="64">
        <f>IFERROR(VLOOKUP(A939,Sheet2!A:D,4,0),0)</f>
        <v>0</v>
      </c>
    </row>
    <row r="940" spans="1:3" ht="20.25" customHeight="1">
      <c r="A940" s="82" t="s">
        <v>2118</v>
      </c>
      <c r="B940" s="63" t="s">
        <v>708</v>
      </c>
      <c r="C940" s="64">
        <f>IFERROR(VLOOKUP(A940,Sheet2!A:D,4,0),0)</f>
        <v>0</v>
      </c>
    </row>
    <row r="941" spans="1:3" ht="20.25" customHeight="1">
      <c r="A941" s="82" t="s">
        <v>2119</v>
      </c>
      <c r="B941" s="63" t="s">
        <v>1100</v>
      </c>
      <c r="C941" s="64">
        <f>IFERROR(VLOOKUP(A941,Sheet2!A:D,4,0),0)</f>
        <v>0</v>
      </c>
    </row>
    <row r="942" spans="1:3" ht="20.25" customHeight="1">
      <c r="A942" s="82" t="s">
        <v>2120</v>
      </c>
      <c r="B942" s="63" t="s">
        <v>1101</v>
      </c>
      <c r="C942" s="64">
        <f>IFERROR(VLOOKUP(A942,Sheet2!A:D,4,0),0)</f>
        <v>0</v>
      </c>
    </row>
    <row r="943" spans="1:3" ht="20.25" customHeight="1">
      <c r="A943" s="81" t="s">
        <v>2121</v>
      </c>
      <c r="B943" s="60" t="s">
        <v>709</v>
      </c>
      <c r="C943" s="61">
        <f>SUM(C944:C949)</f>
        <v>60</v>
      </c>
    </row>
    <row r="944" spans="1:3" ht="20.25" customHeight="1">
      <c r="A944" s="82" t="s">
        <v>2122</v>
      </c>
      <c r="B944" s="63" t="s">
        <v>710</v>
      </c>
      <c r="C944" s="64">
        <f>IFERROR(VLOOKUP(A944,Sheet2!A:D,4,0),0)</f>
        <v>0</v>
      </c>
    </row>
    <row r="945" spans="1:3" ht="20.25" customHeight="1">
      <c r="A945" s="82" t="s">
        <v>2123</v>
      </c>
      <c r="B945" s="63" t="s">
        <v>711</v>
      </c>
      <c r="C945" s="64">
        <f>IFERROR(VLOOKUP(A945,Sheet2!A:D,4,0),0)</f>
        <v>0</v>
      </c>
    </row>
    <row r="946" spans="1:3" ht="20.25" customHeight="1">
      <c r="A946" s="82" t="s">
        <v>2124</v>
      </c>
      <c r="B946" s="63" t="s">
        <v>712</v>
      </c>
      <c r="C946" s="64">
        <f>IFERROR(VLOOKUP(A946,Sheet2!A:D,4,0),0)</f>
        <v>60</v>
      </c>
    </row>
    <row r="947" spans="1:3" ht="20.25" customHeight="1">
      <c r="A947" s="82" t="s">
        <v>2125</v>
      </c>
      <c r="B947" s="63" t="s">
        <v>713</v>
      </c>
      <c r="C947" s="64">
        <f>IFERROR(VLOOKUP(A947,Sheet2!A:D,4,0),0)</f>
        <v>0</v>
      </c>
    </row>
    <row r="948" spans="1:3" ht="20.25" customHeight="1">
      <c r="A948" s="82" t="s">
        <v>2126</v>
      </c>
      <c r="B948" s="63" t="s">
        <v>714</v>
      </c>
      <c r="C948" s="64">
        <f>IFERROR(VLOOKUP(A948,Sheet2!A:D,4,0),0)</f>
        <v>0</v>
      </c>
    </row>
    <row r="949" spans="1:3" ht="20.25" customHeight="1">
      <c r="A949" s="82" t="s">
        <v>2127</v>
      </c>
      <c r="B949" s="63" t="s">
        <v>715</v>
      </c>
      <c r="C949" s="64">
        <f>IFERROR(VLOOKUP(A949,Sheet2!A:D,4,0),0)</f>
        <v>0</v>
      </c>
    </row>
    <row r="950" spans="1:3" ht="20.25" customHeight="1">
      <c r="A950" s="81" t="s">
        <v>2128</v>
      </c>
      <c r="B950" s="60" t="s">
        <v>716</v>
      </c>
      <c r="C950" s="61">
        <f>SUM(C951:C956)</f>
        <v>13</v>
      </c>
    </row>
    <row r="951" spans="1:3" ht="20.25" customHeight="1">
      <c r="A951" s="82" t="s">
        <v>2129</v>
      </c>
      <c r="B951" s="63" t="s">
        <v>717</v>
      </c>
      <c r="C951" s="64">
        <f>IFERROR(VLOOKUP(A951,Sheet2!A:D,4,0),0)</f>
        <v>0</v>
      </c>
    </row>
    <row r="952" spans="1:3" ht="20.25" customHeight="1">
      <c r="A952" s="82" t="s">
        <v>2130</v>
      </c>
      <c r="B952" s="63" t="s">
        <v>1102</v>
      </c>
      <c r="C952" s="64">
        <f>IFERROR(VLOOKUP(A952,Sheet2!A:D,4,0),0)</f>
        <v>0</v>
      </c>
    </row>
    <row r="953" spans="1:3" ht="20.25" customHeight="1">
      <c r="A953" s="82" t="s">
        <v>2131</v>
      </c>
      <c r="B953" s="63" t="s">
        <v>718</v>
      </c>
      <c r="C953" s="64">
        <f>IFERROR(VLOOKUP(A953,Sheet2!A:D,4,0),0)</f>
        <v>13</v>
      </c>
    </row>
    <row r="954" spans="1:3" ht="20.25" customHeight="1">
      <c r="A954" s="82" t="s">
        <v>2132</v>
      </c>
      <c r="B954" s="63" t="s">
        <v>1103</v>
      </c>
      <c r="C954" s="64">
        <f>IFERROR(VLOOKUP(A954,Sheet2!A:D,4,0),0)</f>
        <v>0</v>
      </c>
    </row>
    <row r="955" spans="1:3" ht="20.25" customHeight="1">
      <c r="A955" s="82" t="s">
        <v>2133</v>
      </c>
      <c r="B955" s="63" t="s">
        <v>719</v>
      </c>
      <c r="C955" s="64">
        <f>IFERROR(VLOOKUP(A955,Sheet2!A:D,4,0),0)</f>
        <v>0</v>
      </c>
    </row>
    <row r="956" spans="1:3" ht="20.25" customHeight="1">
      <c r="A956" s="82" t="s">
        <v>2134</v>
      </c>
      <c r="B956" s="63" t="s">
        <v>720</v>
      </c>
      <c r="C956" s="64">
        <f>IFERROR(VLOOKUP(A956,Sheet2!A:D,4,0),0)</f>
        <v>0</v>
      </c>
    </row>
    <row r="957" spans="1:3" ht="20.25" customHeight="1">
      <c r="A957" s="81" t="s">
        <v>2135</v>
      </c>
      <c r="B957" s="60" t="s">
        <v>721</v>
      </c>
      <c r="C957" s="61">
        <f>SUM(C958:C959)</f>
        <v>0</v>
      </c>
    </row>
    <row r="958" spans="1:3" ht="20.25" customHeight="1">
      <c r="A958" s="82" t="s">
        <v>2136</v>
      </c>
      <c r="B958" s="63" t="s">
        <v>722</v>
      </c>
      <c r="C958" s="64">
        <f>IFERROR(VLOOKUP(A958,Sheet2!A:D,4,0),0)</f>
        <v>0</v>
      </c>
    </row>
    <row r="959" spans="1:3" ht="20.25" customHeight="1">
      <c r="A959" s="82" t="s">
        <v>2137</v>
      </c>
      <c r="B959" s="63" t="s">
        <v>723</v>
      </c>
      <c r="C959" s="64">
        <f>IFERROR(VLOOKUP(A959,Sheet2!A:D,4,0),0)</f>
        <v>0</v>
      </c>
    </row>
    <row r="960" spans="1:3" ht="20.25" customHeight="1">
      <c r="A960" s="81" t="s">
        <v>2138</v>
      </c>
      <c r="B960" s="60" t="s">
        <v>724</v>
      </c>
      <c r="C960" s="61">
        <f>SUM(C961:C962)</f>
        <v>30</v>
      </c>
    </row>
    <row r="961" spans="1:3" ht="20.25" customHeight="1">
      <c r="A961" s="82" t="s">
        <v>2139</v>
      </c>
      <c r="B961" s="63" t="s">
        <v>725</v>
      </c>
      <c r="C961" s="64">
        <f>IFERROR(VLOOKUP(A961,Sheet2!A:D,4,0),0)</f>
        <v>0</v>
      </c>
    </row>
    <row r="962" spans="1:3" ht="20.25" customHeight="1">
      <c r="A962" s="82" t="s">
        <v>2140</v>
      </c>
      <c r="B962" s="63" t="s">
        <v>726</v>
      </c>
      <c r="C962" s="64">
        <f>IFERROR(VLOOKUP(A962,Sheet2!A:D,4,0),0)</f>
        <v>30</v>
      </c>
    </row>
    <row r="963" spans="1:3" ht="20.25" customHeight="1">
      <c r="A963" s="81" t="s">
        <v>2141</v>
      </c>
      <c r="B963" s="60" t="s">
        <v>14</v>
      </c>
      <c r="C963" s="61">
        <f>C964+C987+C997+C1007+C1012+C1019+C1024</f>
        <v>20</v>
      </c>
    </row>
    <row r="964" spans="1:3" ht="20.25" customHeight="1">
      <c r="A964" s="81" t="s">
        <v>2142</v>
      </c>
      <c r="B964" s="60" t="s">
        <v>727</v>
      </c>
      <c r="C964" s="61">
        <f>SUM(C965:C986)</f>
        <v>20</v>
      </c>
    </row>
    <row r="965" spans="1:3" ht="20.25" customHeight="1">
      <c r="A965" s="82" t="s">
        <v>2143</v>
      </c>
      <c r="B965" s="63" t="s">
        <v>32</v>
      </c>
      <c r="C965" s="64">
        <f>IFERROR(VLOOKUP(A965,Sheet2!A:D,4,0),0)</f>
        <v>0</v>
      </c>
    </row>
    <row r="966" spans="1:3" ht="20.25" customHeight="1">
      <c r="A966" s="82" t="s">
        <v>2144</v>
      </c>
      <c r="B966" s="63" t="s">
        <v>33</v>
      </c>
      <c r="C966" s="64">
        <f>IFERROR(VLOOKUP(A966,Sheet2!A:D,4,0),0)</f>
        <v>0</v>
      </c>
    </row>
    <row r="967" spans="1:3" ht="20.25" customHeight="1">
      <c r="A967" s="82" t="s">
        <v>2145</v>
      </c>
      <c r="B967" s="63" t="s">
        <v>34</v>
      </c>
      <c r="C967" s="64">
        <f>IFERROR(VLOOKUP(A967,Sheet2!A:D,4,0),0)</f>
        <v>0</v>
      </c>
    </row>
    <row r="968" spans="1:3" ht="20.25" customHeight="1">
      <c r="A968" s="82" t="s">
        <v>2146</v>
      </c>
      <c r="B968" s="63" t="s">
        <v>728</v>
      </c>
      <c r="C968" s="64">
        <f>IFERROR(VLOOKUP(A968,Sheet2!A:D,4,0),0)</f>
        <v>0</v>
      </c>
    </row>
    <row r="969" spans="1:3" ht="20.25" customHeight="1">
      <c r="A969" s="82" t="s">
        <v>2147</v>
      </c>
      <c r="B969" s="63" t="s">
        <v>729</v>
      </c>
      <c r="C969" s="64">
        <f>IFERROR(VLOOKUP(A969,Sheet2!A:D,4,0),0)</f>
        <v>10</v>
      </c>
    </row>
    <row r="970" spans="1:3" ht="20.25" customHeight="1">
      <c r="A970" s="82" t="s">
        <v>2148</v>
      </c>
      <c r="B970" s="63" t="s">
        <v>730</v>
      </c>
      <c r="C970" s="64">
        <f>IFERROR(VLOOKUP(A970,Sheet2!A:D,4,0),0)</f>
        <v>0</v>
      </c>
    </row>
    <row r="971" spans="1:3" ht="20.25" customHeight="1">
      <c r="A971" s="82" t="s">
        <v>2149</v>
      </c>
      <c r="B971" s="63" t="s">
        <v>731</v>
      </c>
      <c r="C971" s="64">
        <f>IFERROR(VLOOKUP(A971,Sheet2!A:D,4,0),0)</f>
        <v>10</v>
      </c>
    </row>
    <row r="972" spans="1:3" ht="20.25" customHeight="1">
      <c r="A972" s="82" t="s">
        <v>2150</v>
      </c>
      <c r="B972" s="63" t="s">
        <v>732</v>
      </c>
      <c r="C972" s="64">
        <f>IFERROR(VLOOKUP(A972,Sheet2!A:D,4,0),0)</f>
        <v>0</v>
      </c>
    </row>
    <row r="973" spans="1:3" ht="20.25" customHeight="1">
      <c r="A973" s="82" t="s">
        <v>2151</v>
      </c>
      <c r="B973" s="63" t="s">
        <v>733</v>
      </c>
      <c r="C973" s="64">
        <f>IFERROR(VLOOKUP(A973,Sheet2!A:D,4,0),0)</f>
        <v>0</v>
      </c>
    </row>
    <row r="974" spans="1:3" ht="20.25" customHeight="1">
      <c r="A974" s="82" t="s">
        <v>2152</v>
      </c>
      <c r="B974" s="63" t="s">
        <v>734</v>
      </c>
      <c r="C974" s="64">
        <f>IFERROR(VLOOKUP(A974,Sheet2!A:D,4,0),0)</f>
        <v>0</v>
      </c>
    </row>
    <row r="975" spans="1:3" ht="20.25" customHeight="1">
      <c r="A975" s="82" t="s">
        <v>2153</v>
      </c>
      <c r="B975" s="63" t="s">
        <v>735</v>
      </c>
      <c r="C975" s="64">
        <f>IFERROR(VLOOKUP(A975,Sheet2!A:D,4,0),0)</f>
        <v>0</v>
      </c>
    </row>
    <row r="976" spans="1:3" ht="20.25" customHeight="1">
      <c r="A976" s="82" t="s">
        <v>2154</v>
      </c>
      <c r="B976" s="63" t="s">
        <v>736</v>
      </c>
      <c r="C976" s="64">
        <f>IFERROR(VLOOKUP(A976,Sheet2!A:D,4,0),0)</f>
        <v>0</v>
      </c>
    </row>
    <row r="977" spans="1:3" ht="20.25" customHeight="1">
      <c r="A977" s="82" t="s">
        <v>2155</v>
      </c>
      <c r="B977" s="63" t="s">
        <v>737</v>
      </c>
      <c r="C977" s="64">
        <f>IFERROR(VLOOKUP(A977,Sheet2!A:D,4,0),0)</f>
        <v>0</v>
      </c>
    </row>
    <row r="978" spans="1:3" ht="20.25" customHeight="1">
      <c r="A978" s="82" t="s">
        <v>2156</v>
      </c>
      <c r="B978" s="63" t="s">
        <v>738</v>
      </c>
      <c r="C978" s="64">
        <f>IFERROR(VLOOKUP(A978,Sheet2!A:D,4,0),0)</f>
        <v>0</v>
      </c>
    </row>
    <row r="979" spans="1:3" ht="20.25" customHeight="1">
      <c r="A979" s="82" t="s">
        <v>2157</v>
      </c>
      <c r="B979" s="63" t="s">
        <v>739</v>
      </c>
      <c r="C979" s="64">
        <f>IFERROR(VLOOKUP(A979,Sheet2!A:D,4,0),0)</f>
        <v>0</v>
      </c>
    </row>
    <row r="980" spans="1:3" ht="20.25" customHeight="1">
      <c r="A980" s="82" t="s">
        <v>2158</v>
      </c>
      <c r="B980" s="63" t="s">
        <v>740</v>
      </c>
      <c r="C980" s="64">
        <f>IFERROR(VLOOKUP(A980,Sheet2!A:D,4,0),0)</f>
        <v>0</v>
      </c>
    </row>
    <row r="981" spans="1:3" ht="20.25" customHeight="1">
      <c r="A981" s="82" t="s">
        <v>2159</v>
      </c>
      <c r="B981" s="63" t="s">
        <v>741</v>
      </c>
      <c r="C981" s="64">
        <f>IFERROR(VLOOKUP(A981,Sheet2!A:D,4,0),0)</f>
        <v>0</v>
      </c>
    </row>
    <row r="982" spans="1:3" ht="20.25" customHeight="1">
      <c r="A982" s="82" t="s">
        <v>2160</v>
      </c>
      <c r="B982" s="63" t="s">
        <v>742</v>
      </c>
      <c r="C982" s="64">
        <f>IFERROR(VLOOKUP(A982,Sheet2!A:D,4,0),0)</f>
        <v>0</v>
      </c>
    </row>
    <row r="983" spans="1:3" ht="20.25" customHeight="1">
      <c r="A983" s="82" t="s">
        <v>2161</v>
      </c>
      <c r="B983" s="63" t="s">
        <v>743</v>
      </c>
      <c r="C983" s="64">
        <f>IFERROR(VLOOKUP(A983,Sheet2!A:D,4,0),0)</f>
        <v>0</v>
      </c>
    </row>
    <row r="984" spans="1:3" ht="20.25" customHeight="1">
      <c r="A984" s="82" t="s">
        <v>2162</v>
      </c>
      <c r="B984" s="63" t="s">
        <v>744</v>
      </c>
      <c r="C984" s="64">
        <f>IFERROR(VLOOKUP(A984,Sheet2!A:D,4,0),0)</f>
        <v>0</v>
      </c>
    </row>
    <row r="985" spans="1:3" ht="20.25" customHeight="1">
      <c r="A985" s="82" t="s">
        <v>2163</v>
      </c>
      <c r="B985" s="63" t="s">
        <v>1104</v>
      </c>
      <c r="C985" s="64">
        <f>IFERROR(VLOOKUP(A985,Sheet2!A:D,4,0),0)</f>
        <v>0</v>
      </c>
    </row>
    <row r="986" spans="1:3" ht="20.25" customHeight="1">
      <c r="A986" s="82" t="s">
        <v>2164</v>
      </c>
      <c r="B986" s="63" t="s">
        <v>745</v>
      </c>
      <c r="C986" s="64">
        <f>IFERROR(VLOOKUP(A986,Sheet2!A:D,4,0),0)</f>
        <v>0</v>
      </c>
    </row>
    <row r="987" spans="1:3" ht="20.25" customHeight="1">
      <c r="A987" s="81" t="s">
        <v>2165</v>
      </c>
      <c r="B987" s="60" t="s">
        <v>746</v>
      </c>
      <c r="C987" s="61">
        <f>SUM(C988:C996)</f>
        <v>0</v>
      </c>
    </row>
    <row r="988" spans="1:3" ht="20.25" customHeight="1">
      <c r="A988" s="82" t="s">
        <v>2166</v>
      </c>
      <c r="B988" s="63" t="s">
        <v>32</v>
      </c>
      <c r="C988" s="64">
        <f>IFERROR(VLOOKUP(A988,Sheet2!A:D,4,0),0)</f>
        <v>0</v>
      </c>
    </row>
    <row r="989" spans="1:3" ht="20.25" customHeight="1">
      <c r="A989" s="82" t="s">
        <v>2167</v>
      </c>
      <c r="B989" s="63" t="s">
        <v>33</v>
      </c>
      <c r="C989" s="64">
        <f>IFERROR(VLOOKUP(A989,Sheet2!A:D,4,0),0)</f>
        <v>0</v>
      </c>
    </row>
    <row r="990" spans="1:3" ht="20.25" customHeight="1">
      <c r="A990" s="82" t="s">
        <v>2168</v>
      </c>
      <c r="B990" s="63" t="s">
        <v>34</v>
      </c>
      <c r="C990" s="64">
        <f>IFERROR(VLOOKUP(A990,Sheet2!A:D,4,0),0)</f>
        <v>0</v>
      </c>
    </row>
    <row r="991" spans="1:3" ht="20.25" customHeight="1">
      <c r="A991" s="82" t="s">
        <v>2169</v>
      </c>
      <c r="B991" s="63" t="s">
        <v>747</v>
      </c>
      <c r="C991" s="64">
        <f>IFERROR(VLOOKUP(A991,Sheet2!A:D,4,0),0)</f>
        <v>0</v>
      </c>
    </row>
    <row r="992" spans="1:3" ht="20.25" customHeight="1">
      <c r="A992" s="82" t="s">
        <v>2170</v>
      </c>
      <c r="B992" s="63" t="s">
        <v>748</v>
      </c>
      <c r="C992" s="64">
        <f>IFERROR(VLOOKUP(A992,Sheet2!A:D,4,0),0)</f>
        <v>0</v>
      </c>
    </row>
    <row r="993" spans="1:3" ht="20.25" customHeight="1">
      <c r="A993" s="82" t="s">
        <v>2171</v>
      </c>
      <c r="B993" s="63" t="s">
        <v>749</v>
      </c>
      <c r="C993" s="64">
        <f>IFERROR(VLOOKUP(A993,Sheet2!A:D,4,0),0)</f>
        <v>0</v>
      </c>
    </row>
    <row r="994" spans="1:3" ht="20.25" customHeight="1">
      <c r="A994" s="82" t="s">
        <v>2172</v>
      </c>
      <c r="B994" s="63" t="s">
        <v>750</v>
      </c>
      <c r="C994" s="64">
        <f>IFERROR(VLOOKUP(A994,Sheet2!A:D,4,0),0)</f>
        <v>0</v>
      </c>
    </row>
    <row r="995" spans="1:3" ht="20.25" customHeight="1">
      <c r="A995" s="82" t="s">
        <v>2173</v>
      </c>
      <c r="B995" s="63" t="s">
        <v>751</v>
      </c>
      <c r="C995" s="64">
        <f>IFERROR(VLOOKUP(A995,Sheet2!A:D,4,0),0)</f>
        <v>0</v>
      </c>
    </row>
    <row r="996" spans="1:3" ht="20.25" customHeight="1">
      <c r="A996" s="82" t="s">
        <v>2174</v>
      </c>
      <c r="B996" s="63" t="s">
        <v>752</v>
      </c>
      <c r="C996" s="64">
        <f>IFERROR(VLOOKUP(A996,Sheet2!A:D,4,0),0)</f>
        <v>0</v>
      </c>
    </row>
    <row r="997" spans="1:3" ht="20.25" customHeight="1">
      <c r="A997" s="81" t="s">
        <v>2175</v>
      </c>
      <c r="B997" s="60" t="s">
        <v>753</v>
      </c>
      <c r="C997" s="61">
        <f>SUM(C998:C1006)</f>
        <v>0</v>
      </c>
    </row>
    <row r="998" spans="1:3" ht="20.25" customHeight="1">
      <c r="A998" s="82" t="s">
        <v>2176</v>
      </c>
      <c r="B998" s="63" t="s">
        <v>32</v>
      </c>
      <c r="C998" s="64">
        <f>IFERROR(VLOOKUP(A998,Sheet2!A:D,4,0),0)</f>
        <v>0</v>
      </c>
    </row>
    <row r="999" spans="1:3" ht="20.25" customHeight="1">
      <c r="A999" s="82" t="s">
        <v>2177</v>
      </c>
      <c r="B999" s="63" t="s">
        <v>33</v>
      </c>
      <c r="C999" s="64">
        <f>IFERROR(VLOOKUP(A999,Sheet2!A:D,4,0),0)</f>
        <v>0</v>
      </c>
    </row>
    <row r="1000" spans="1:3" ht="20.25" customHeight="1">
      <c r="A1000" s="82" t="s">
        <v>2178</v>
      </c>
      <c r="B1000" s="63" t="s">
        <v>34</v>
      </c>
      <c r="C1000" s="64">
        <f>IFERROR(VLOOKUP(A1000,Sheet2!A:D,4,0),0)</f>
        <v>0</v>
      </c>
    </row>
    <row r="1001" spans="1:3" ht="20.25" customHeight="1">
      <c r="A1001" s="82" t="s">
        <v>2179</v>
      </c>
      <c r="B1001" s="63" t="s">
        <v>754</v>
      </c>
      <c r="C1001" s="64">
        <f>IFERROR(VLOOKUP(A1001,Sheet2!A:D,4,0),0)</f>
        <v>0</v>
      </c>
    </row>
    <row r="1002" spans="1:3" ht="20.25" customHeight="1">
      <c r="A1002" s="82" t="s">
        <v>2180</v>
      </c>
      <c r="B1002" s="63" t="s">
        <v>755</v>
      </c>
      <c r="C1002" s="64">
        <f>IFERROR(VLOOKUP(A1002,Sheet2!A:D,4,0),0)</f>
        <v>0</v>
      </c>
    </row>
    <row r="1003" spans="1:3" ht="20.25" customHeight="1">
      <c r="A1003" s="82" t="s">
        <v>2181</v>
      </c>
      <c r="B1003" s="63" t="s">
        <v>756</v>
      </c>
      <c r="C1003" s="64">
        <f>IFERROR(VLOOKUP(A1003,Sheet2!A:D,4,0),0)</f>
        <v>0</v>
      </c>
    </row>
    <row r="1004" spans="1:3" ht="20.25" customHeight="1">
      <c r="A1004" s="82" t="s">
        <v>2182</v>
      </c>
      <c r="B1004" s="63" t="s">
        <v>757</v>
      </c>
      <c r="C1004" s="64">
        <f>IFERROR(VLOOKUP(A1004,Sheet2!A:D,4,0),0)</f>
        <v>0</v>
      </c>
    </row>
    <row r="1005" spans="1:3" ht="20.25" customHeight="1">
      <c r="A1005" s="82" t="s">
        <v>2183</v>
      </c>
      <c r="B1005" s="63" t="s">
        <v>758</v>
      </c>
      <c r="C1005" s="64">
        <f>IFERROR(VLOOKUP(A1005,Sheet2!A:D,4,0),0)</f>
        <v>0</v>
      </c>
    </row>
    <row r="1006" spans="1:3" ht="20.25" customHeight="1">
      <c r="A1006" s="82" t="s">
        <v>2184</v>
      </c>
      <c r="B1006" s="63" t="s">
        <v>759</v>
      </c>
      <c r="C1006" s="64">
        <f>IFERROR(VLOOKUP(A1006,Sheet2!A:D,4,0),0)</f>
        <v>0</v>
      </c>
    </row>
    <row r="1007" spans="1:3" ht="20.25" customHeight="1">
      <c r="A1007" s="81" t="s">
        <v>2185</v>
      </c>
      <c r="B1007" s="60" t="s">
        <v>1105</v>
      </c>
      <c r="C1007" s="61">
        <f>SUM(C1008:C1011)</f>
        <v>0</v>
      </c>
    </row>
    <row r="1008" spans="1:3" ht="20.25" customHeight="1">
      <c r="A1008" s="82" t="s">
        <v>2186</v>
      </c>
      <c r="B1008" s="63" t="s">
        <v>1106</v>
      </c>
      <c r="C1008" s="64">
        <f>IFERROR(VLOOKUP(A1008,Sheet2!A:D,4,0),0)</f>
        <v>0</v>
      </c>
    </row>
    <row r="1009" spans="1:3" ht="20.25" customHeight="1">
      <c r="A1009" s="82" t="s">
        <v>2187</v>
      </c>
      <c r="B1009" s="63" t="s">
        <v>1107</v>
      </c>
      <c r="C1009" s="64">
        <f>IFERROR(VLOOKUP(A1009,Sheet2!A:D,4,0),0)</f>
        <v>0</v>
      </c>
    </row>
    <row r="1010" spans="1:3" ht="20.25" customHeight="1">
      <c r="A1010" s="82" t="s">
        <v>2188</v>
      </c>
      <c r="B1010" s="63" t="s">
        <v>1108</v>
      </c>
      <c r="C1010" s="64">
        <f>IFERROR(VLOOKUP(A1010,Sheet2!A:D,4,0),0)</f>
        <v>0</v>
      </c>
    </row>
    <row r="1011" spans="1:3" ht="20.25" customHeight="1">
      <c r="A1011" s="82" t="s">
        <v>2189</v>
      </c>
      <c r="B1011" s="63" t="s">
        <v>1109</v>
      </c>
      <c r="C1011" s="64">
        <f>IFERROR(VLOOKUP(A1011,Sheet2!A:D,4,0),0)</f>
        <v>0</v>
      </c>
    </row>
    <row r="1012" spans="1:3" ht="20.25" customHeight="1">
      <c r="A1012" s="81" t="s">
        <v>2190</v>
      </c>
      <c r="B1012" s="60" t="s">
        <v>760</v>
      </c>
      <c r="C1012" s="61">
        <f>SUM(C1013:C1018)</f>
        <v>0</v>
      </c>
    </row>
    <row r="1013" spans="1:3" ht="20.25" customHeight="1">
      <c r="A1013" s="82" t="s">
        <v>2191</v>
      </c>
      <c r="B1013" s="63" t="s">
        <v>32</v>
      </c>
      <c r="C1013" s="64">
        <f>IFERROR(VLOOKUP(A1013,Sheet2!A:D,4,0),0)</f>
        <v>0</v>
      </c>
    </row>
    <row r="1014" spans="1:3" ht="20.25" customHeight="1">
      <c r="A1014" s="82" t="s">
        <v>2192</v>
      </c>
      <c r="B1014" s="63" t="s">
        <v>33</v>
      </c>
      <c r="C1014" s="64">
        <f>IFERROR(VLOOKUP(A1014,Sheet2!A:D,4,0),0)</f>
        <v>0</v>
      </c>
    </row>
    <row r="1015" spans="1:3" ht="20.25" customHeight="1">
      <c r="A1015" s="82" t="s">
        <v>2193</v>
      </c>
      <c r="B1015" s="63" t="s">
        <v>34</v>
      </c>
      <c r="C1015" s="64">
        <f>IFERROR(VLOOKUP(A1015,Sheet2!A:D,4,0),0)</f>
        <v>0</v>
      </c>
    </row>
    <row r="1016" spans="1:3" ht="20.25" customHeight="1">
      <c r="A1016" s="82" t="s">
        <v>2194</v>
      </c>
      <c r="B1016" s="63" t="s">
        <v>751</v>
      </c>
      <c r="C1016" s="64">
        <f>IFERROR(VLOOKUP(A1016,Sheet2!A:D,4,0),0)</f>
        <v>0</v>
      </c>
    </row>
    <row r="1017" spans="1:3" ht="20.25" customHeight="1">
      <c r="A1017" s="82" t="s">
        <v>2195</v>
      </c>
      <c r="B1017" s="63" t="s">
        <v>761</v>
      </c>
      <c r="C1017" s="64">
        <f>IFERROR(VLOOKUP(A1017,Sheet2!A:D,4,0),0)</f>
        <v>0</v>
      </c>
    </row>
    <row r="1018" spans="1:3" ht="20.25" customHeight="1">
      <c r="A1018" s="82" t="s">
        <v>2196</v>
      </c>
      <c r="B1018" s="63" t="s">
        <v>762</v>
      </c>
      <c r="C1018" s="64">
        <f>IFERROR(VLOOKUP(A1018,Sheet2!A:D,4,0),0)</f>
        <v>0</v>
      </c>
    </row>
    <row r="1019" spans="1:3" ht="20.25" customHeight="1">
      <c r="A1019" s="81" t="s">
        <v>2197</v>
      </c>
      <c r="B1019" s="60" t="s">
        <v>763</v>
      </c>
      <c r="C1019" s="61">
        <f>SUM(C1020:C1023)</f>
        <v>0</v>
      </c>
    </row>
    <row r="1020" spans="1:3" ht="20.25" customHeight="1">
      <c r="A1020" s="82" t="s">
        <v>2198</v>
      </c>
      <c r="B1020" s="63" t="s">
        <v>764</v>
      </c>
      <c r="C1020" s="64">
        <f>IFERROR(VLOOKUP(A1020,Sheet2!A:D,4,0),0)</f>
        <v>0</v>
      </c>
    </row>
    <row r="1021" spans="1:3" ht="20.25" customHeight="1">
      <c r="A1021" s="82" t="s">
        <v>2199</v>
      </c>
      <c r="B1021" s="63" t="s">
        <v>765</v>
      </c>
      <c r="C1021" s="64">
        <f>IFERROR(VLOOKUP(A1021,Sheet2!A:D,4,0),0)</f>
        <v>0</v>
      </c>
    </row>
    <row r="1022" spans="1:3" ht="20.25" customHeight="1">
      <c r="A1022" s="82" t="s">
        <v>2200</v>
      </c>
      <c r="B1022" s="63" t="s">
        <v>766</v>
      </c>
      <c r="C1022" s="64">
        <f>IFERROR(VLOOKUP(A1022,Sheet2!A:D,4,0),0)</f>
        <v>0</v>
      </c>
    </row>
    <row r="1023" spans="1:3" ht="20.25" customHeight="1">
      <c r="A1023" s="82" t="s">
        <v>2201</v>
      </c>
      <c r="B1023" s="63" t="s">
        <v>767</v>
      </c>
      <c r="C1023" s="64">
        <f>IFERROR(VLOOKUP(A1023,Sheet2!A:D,4,0),0)</f>
        <v>0</v>
      </c>
    </row>
    <row r="1024" spans="1:3" ht="20.25" customHeight="1">
      <c r="A1024" s="81" t="s">
        <v>2202</v>
      </c>
      <c r="B1024" s="60" t="s">
        <v>768</v>
      </c>
      <c r="C1024" s="61">
        <f>SUM(C1025:C1026)</f>
        <v>0</v>
      </c>
    </row>
    <row r="1025" spans="1:3" ht="20.25" customHeight="1">
      <c r="A1025" s="82" t="s">
        <v>2203</v>
      </c>
      <c r="B1025" s="63" t="s">
        <v>769</v>
      </c>
      <c r="C1025" s="64">
        <f>IFERROR(VLOOKUP(A1025,Sheet2!A:D,4,0),0)</f>
        <v>0</v>
      </c>
    </row>
    <row r="1026" spans="1:3" ht="20.25" customHeight="1">
      <c r="A1026" s="82" t="s">
        <v>2204</v>
      </c>
      <c r="B1026" s="63" t="s">
        <v>770</v>
      </c>
      <c r="C1026" s="64">
        <f>IFERROR(VLOOKUP(A1026,Sheet2!A:D,4,0),0)</f>
        <v>0</v>
      </c>
    </row>
    <row r="1027" spans="1:3" ht="20.25" customHeight="1">
      <c r="A1027" s="81" t="s">
        <v>2205</v>
      </c>
      <c r="B1027" s="60" t="s">
        <v>15</v>
      </c>
      <c r="C1027" s="61">
        <f>C1028+C1038+C1054+C1059+C1070+C1077+C1084</f>
        <v>0</v>
      </c>
    </row>
    <row r="1028" spans="1:3" ht="20.25" customHeight="1">
      <c r="A1028" s="81" t="s">
        <v>2206</v>
      </c>
      <c r="B1028" s="60" t="s">
        <v>771</v>
      </c>
      <c r="C1028" s="61">
        <f>SUM(C1029:C1037)</f>
        <v>0</v>
      </c>
    </row>
    <row r="1029" spans="1:3" ht="20.25" customHeight="1">
      <c r="A1029" s="82" t="s">
        <v>2207</v>
      </c>
      <c r="B1029" s="63" t="s">
        <v>32</v>
      </c>
      <c r="C1029" s="64">
        <f>IFERROR(VLOOKUP(A1029,Sheet2!A:D,4,0),0)</f>
        <v>0</v>
      </c>
    </row>
    <row r="1030" spans="1:3" ht="20.25" customHeight="1">
      <c r="A1030" s="82" t="s">
        <v>2208</v>
      </c>
      <c r="B1030" s="63" t="s">
        <v>33</v>
      </c>
      <c r="C1030" s="64">
        <f>IFERROR(VLOOKUP(A1030,Sheet2!A:D,4,0),0)</f>
        <v>0</v>
      </c>
    </row>
    <row r="1031" spans="1:3" ht="20.25" customHeight="1">
      <c r="A1031" s="82" t="s">
        <v>2209</v>
      </c>
      <c r="B1031" s="63" t="s">
        <v>34</v>
      </c>
      <c r="C1031" s="64">
        <f>IFERROR(VLOOKUP(A1031,Sheet2!A:D,4,0),0)</f>
        <v>0</v>
      </c>
    </row>
    <row r="1032" spans="1:3" ht="20.25" customHeight="1">
      <c r="A1032" s="82" t="s">
        <v>2210</v>
      </c>
      <c r="B1032" s="63" t="s">
        <v>772</v>
      </c>
      <c r="C1032" s="64">
        <f>IFERROR(VLOOKUP(A1032,Sheet2!A:D,4,0),0)</f>
        <v>0</v>
      </c>
    </row>
    <row r="1033" spans="1:3" ht="20.25" customHeight="1">
      <c r="A1033" s="82" t="s">
        <v>2211</v>
      </c>
      <c r="B1033" s="63" t="s">
        <v>773</v>
      </c>
      <c r="C1033" s="64">
        <f>IFERROR(VLOOKUP(A1033,Sheet2!A:D,4,0),0)</f>
        <v>0</v>
      </c>
    </row>
    <row r="1034" spans="1:3" ht="20.25" customHeight="1">
      <c r="A1034" s="82" t="s">
        <v>2212</v>
      </c>
      <c r="B1034" s="63" t="s">
        <v>774</v>
      </c>
      <c r="C1034" s="64">
        <f>IFERROR(VLOOKUP(A1034,Sheet2!A:D,4,0),0)</f>
        <v>0</v>
      </c>
    </row>
    <row r="1035" spans="1:3" ht="20.25" customHeight="1">
      <c r="A1035" s="82" t="s">
        <v>2213</v>
      </c>
      <c r="B1035" s="63" t="s">
        <v>775</v>
      </c>
      <c r="C1035" s="64">
        <f>IFERROR(VLOOKUP(A1035,Sheet2!A:D,4,0),0)</f>
        <v>0</v>
      </c>
    </row>
    <row r="1036" spans="1:3" ht="20.25" customHeight="1">
      <c r="A1036" s="82" t="s">
        <v>2214</v>
      </c>
      <c r="B1036" s="63" t="s">
        <v>776</v>
      </c>
      <c r="C1036" s="64">
        <f>IFERROR(VLOOKUP(A1036,Sheet2!A:D,4,0),0)</f>
        <v>0</v>
      </c>
    </row>
    <row r="1037" spans="1:3" ht="20.25" customHeight="1">
      <c r="A1037" s="82" t="s">
        <v>2215</v>
      </c>
      <c r="B1037" s="63" t="s">
        <v>777</v>
      </c>
      <c r="C1037" s="64">
        <f>IFERROR(VLOOKUP(A1037,Sheet2!A:D,4,0),0)</f>
        <v>0</v>
      </c>
    </row>
    <row r="1038" spans="1:3" ht="20.25" customHeight="1">
      <c r="A1038" s="81" t="s">
        <v>2216</v>
      </c>
      <c r="B1038" s="60" t="s">
        <v>778</v>
      </c>
      <c r="C1038" s="61">
        <f>SUM(C1039:C1053)</f>
        <v>0</v>
      </c>
    </row>
    <row r="1039" spans="1:3" ht="20.25" customHeight="1">
      <c r="A1039" s="82" t="s">
        <v>2217</v>
      </c>
      <c r="B1039" s="63" t="s">
        <v>32</v>
      </c>
      <c r="C1039" s="64">
        <f>IFERROR(VLOOKUP(A1039,Sheet2!A:D,4,0),0)</f>
        <v>0</v>
      </c>
    </row>
    <row r="1040" spans="1:3" ht="20.25" customHeight="1">
      <c r="A1040" s="82" t="s">
        <v>2218</v>
      </c>
      <c r="B1040" s="63" t="s">
        <v>33</v>
      </c>
      <c r="C1040" s="64">
        <f>IFERROR(VLOOKUP(A1040,Sheet2!A:D,4,0),0)</f>
        <v>0</v>
      </c>
    </row>
    <row r="1041" spans="1:3" ht="20.25" customHeight="1">
      <c r="A1041" s="82" t="s">
        <v>2219</v>
      </c>
      <c r="B1041" s="63" t="s">
        <v>34</v>
      </c>
      <c r="C1041" s="64">
        <f>IFERROR(VLOOKUP(A1041,Sheet2!A:D,4,0),0)</f>
        <v>0</v>
      </c>
    </row>
    <row r="1042" spans="1:3" ht="20.25" customHeight="1">
      <c r="A1042" s="82" t="s">
        <v>2220</v>
      </c>
      <c r="B1042" s="63" t="s">
        <v>779</v>
      </c>
      <c r="C1042" s="64">
        <f>IFERROR(VLOOKUP(A1042,Sheet2!A:D,4,0),0)</f>
        <v>0</v>
      </c>
    </row>
    <row r="1043" spans="1:3" ht="20.25" customHeight="1">
      <c r="A1043" s="82" t="s">
        <v>2221</v>
      </c>
      <c r="B1043" s="63" t="s">
        <v>780</v>
      </c>
      <c r="C1043" s="64">
        <f>IFERROR(VLOOKUP(A1043,Sheet2!A:D,4,0),0)</f>
        <v>0</v>
      </c>
    </row>
    <row r="1044" spans="1:3" ht="20.25" customHeight="1">
      <c r="A1044" s="82" t="s">
        <v>2222</v>
      </c>
      <c r="B1044" s="63" t="s">
        <v>781</v>
      </c>
      <c r="C1044" s="64">
        <f>IFERROR(VLOOKUP(A1044,Sheet2!A:D,4,0),0)</f>
        <v>0</v>
      </c>
    </row>
    <row r="1045" spans="1:3" ht="20.25" customHeight="1">
      <c r="A1045" s="82" t="s">
        <v>2223</v>
      </c>
      <c r="B1045" s="63" t="s">
        <v>782</v>
      </c>
      <c r="C1045" s="64">
        <f>IFERROR(VLOOKUP(A1045,Sheet2!A:D,4,0),0)</f>
        <v>0</v>
      </c>
    </row>
    <row r="1046" spans="1:3" ht="20.25" customHeight="1">
      <c r="A1046" s="82" t="s">
        <v>2224</v>
      </c>
      <c r="B1046" s="63" t="s">
        <v>783</v>
      </c>
      <c r="C1046" s="64">
        <f>IFERROR(VLOOKUP(A1046,Sheet2!A:D,4,0),0)</f>
        <v>0</v>
      </c>
    </row>
    <row r="1047" spans="1:3" ht="20.25" customHeight="1">
      <c r="A1047" s="82" t="s">
        <v>2225</v>
      </c>
      <c r="B1047" s="63" t="s">
        <v>784</v>
      </c>
      <c r="C1047" s="64">
        <f>IFERROR(VLOOKUP(A1047,Sheet2!A:D,4,0),0)</f>
        <v>0</v>
      </c>
    </row>
    <row r="1048" spans="1:3" ht="20.25" customHeight="1">
      <c r="A1048" s="82" t="s">
        <v>2226</v>
      </c>
      <c r="B1048" s="63" t="s">
        <v>785</v>
      </c>
      <c r="C1048" s="64">
        <f>IFERROR(VLOOKUP(A1048,Sheet2!A:D,4,0),0)</f>
        <v>0</v>
      </c>
    </row>
    <row r="1049" spans="1:3" ht="20.25" customHeight="1">
      <c r="A1049" s="82" t="s">
        <v>2227</v>
      </c>
      <c r="B1049" s="63" t="s">
        <v>786</v>
      </c>
      <c r="C1049" s="64">
        <f>IFERROR(VLOOKUP(A1049,Sheet2!A:D,4,0),0)</f>
        <v>0</v>
      </c>
    </row>
    <row r="1050" spans="1:3" ht="20.25" customHeight="1">
      <c r="A1050" s="82" t="s">
        <v>2228</v>
      </c>
      <c r="B1050" s="63" t="s">
        <v>787</v>
      </c>
      <c r="C1050" s="64">
        <f>IFERROR(VLOOKUP(A1050,Sheet2!A:D,4,0),0)</f>
        <v>0</v>
      </c>
    </row>
    <row r="1051" spans="1:3" ht="20.25" customHeight="1">
      <c r="A1051" s="82" t="s">
        <v>2229</v>
      </c>
      <c r="B1051" s="63" t="s">
        <v>788</v>
      </c>
      <c r="C1051" s="64">
        <f>IFERROR(VLOOKUP(A1051,Sheet2!A:D,4,0),0)</f>
        <v>0</v>
      </c>
    </row>
    <row r="1052" spans="1:3" ht="20.25" customHeight="1">
      <c r="A1052" s="82" t="s">
        <v>2230</v>
      </c>
      <c r="B1052" s="63" t="s">
        <v>789</v>
      </c>
      <c r="C1052" s="64">
        <f>IFERROR(VLOOKUP(A1052,Sheet2!A:D,4,0),0)</f>
        <v>0</v>
      </c>
    </row>
    <row r="1053" spans="1:3" ht="20.25" customHeight="1">
      <c r="A1053" s="82" t="s">
        <v>2231</v>
      </c>
      <c r="B1053" s="63" t="s">
        <v>790</v>
      </c>
      <c r="C1053" s="64">
        <f>IFERROR(VLOOKUP(A1053,Sheet2!A:D,4,0),0)</f>
        <v>0</v>
      </c>
    </row>
    <row r="1054" spans="1:3" ht="20.25" customHeight="1">
      <c r="A1054" s="81" t="s">
        <v>2232</v>
      </c>
      <c r="B1054" s="60" t="s">
        <v>791</v>
      </c>
      <c r="C1054" s="61">
        <f>SUM(C1055:C1058)</f>
        <v>0</v>
      </c>
    </row>
    <row r="1055" spans="1:3" ht="20.25" customHeight="1">
      <c r="A1055" s="82" t="s">
        <v>2233</v>
      </c>
      <c r="B1055" s="63" t="s">
        <v>32</v>
      </c>
      <c r="C1055" s="64">
        <f>IFERROR(VLOOKUP(A1055,Sheet2!A:D,4,0),0)</f>
        <v>0</v>
      </c>
    </row>
    <row r="1056" spans="1:3" ht="20.25" customHeight="1">
      <c r="A1056" s="82" t="s">
        <v>2234</v>
      </c>
      <c r="B1056" s="63" t="s">
        <v>33</v>
      </c>
      <c r="C1056" s="64">
        <f>IFERROR(VLOOKUP(A1056,Sheet2!A:D,4,0),0)</f>
        <v>0</v>
      </c>
    </row>
    <row r="1057" spans="1:3" ht="20.25" customHeight="1">
      <c r="A1057" s="82" t="s">
        <v>2235</v>
      </c>
      <c r="B1057" s="63" t="s">
        <v>34</v>
      </c>
      <c r="C1057" s="64">
        <f>IFERROR(VLOOKUP(A1057,Sheet2!A:D,4,0),0)</f>
        <v>0</v>
      </c>
    </row>
    <row r="1058" spans="1:3" ht="20.25" customHeight="1">
      <c r="A1058" s="82" t="s">
        <v>2236</v>
      </c>
      <c r="B1058" s="63" t="s">
        <v>792</v>
      </c>
      <c r="C1058" s="64">
        <f>IFERROR(VLOOKUP(A1058,Sheet2!A:D,4,0),0)</f>
        <v>0</v>
      </c>
    </row>
    <row r="1059" spans="1:3" ht="20.25" customHeight="1">
      <c r="A1059" s="81" t="s">
        <v>2237</v>
      </c>
      <c r="B1059" s="60" t="s">
        <v>793</v>
      </c>
      <c r="C1059" s="61">
        <f>SUM(C1060:C1069)</f>
        <v>0</v>
      </c>
    </row>
    <row r="1060" spans="1:3" ht="20.25" customHeight="1">
      <c r="A1060" s="82" t="s">
        <v>2238</v>
      </c>
      <c r="B1060" s="63" t="s">
        <v>32</v>
      </c>
      <c r="C1060" s="64">
        <f>IFERROR(VLOOKUP(A1060,Sheet2!A:D,4,0),0)</f>
        <v>0</v>
      </c>
    </row>
    <row r="1061" spans="1:3" ht="20.25" customHeight="1">
      <c r="A1061" s="82" t="s">
        <v>2239</v>
      </c>
      <c r="B1061" s="63" t="s">
        <v>33</v>
      </c>
      <c r="C1061" s="64">
        <f>IFERROR(VLOOKUP(A1061,Sheet2!A:D,4,0),0)</f>
        <v>0</v>
      </c>
    </row>
    <row r="1062" spans="1:3" ht="22.5" customHeight="1">
      <c r="A1062" s="82" t="s">
        <v>2240</v>
      </c>
      <c r="B1062" s="63" t="s">
        <v>34</v>
      </c>
      <c r="C1062" s="64">
        <f>IFERROR(VLOOKUP(A1062,Sheet2!A:D,4,0),0)</f>
        <v>0</v>
      </c>
    </row>
    <row r="1063" spans="1:3" ht="20.25" customHeight="1">
      <c r="A1063" s="82" t="s">
        <v>2241</v>
      </c>
      <c r="B1063" s="63" t="s">
        <v>794</v>
      </c>
      <c r="C1063" s="64">
        <f>IFERROR(VLOOKUP(A1063,Sheet2!A:D,4,0),0)</f>
        <v>0</v>
      </c>
    </row>
    <row r="1064" spans="1:3" ht="20.25" customHeight="1">
      <c r="A1064" s="82" t="s">
        <v>2242</v>
      </c>
      <c r="B1064" s="63" t="s">
        <v>795</v>
      </c>
      <c r="C1064" s="64">
        <f>IFERROR(VLOOKUP(A1064,Sheet2!A:D,4,0),0)</f>
        <v>0</v>
      </c>
    </row>
    <row r="1065" spans="1:3" ht="20.25" customHeight="1">
      <c r="A1065" s="82" t="s">
        <v>2243</v>
      </c>
      <c r="B1065" s="63" t="s">
        <v>796</v>
      </c>
      <c r="C1065" s="64">
        <f>IFERROR(VLOOKUP(A1065,Sheet2!A:D,4,0),0)</f>
        <v>0</v>
      </c>
    </row>
    <row r="1066" spans="1:3" ht="20.25" customHeight="1">
      <c r="A1066" s="82" t="s">
        <v>2244</v>
      </c>
      <c r="B1066" s="63" t="s">
        <v>797</v>
      </c>
      <c r="C1066" s="64">
        <f>IFERROR(VLOOKUP(A1066,Sheet2!A:D,4,0),0)</f>
        <v>0</v>
      </c>
    </row>
    <row r="1067" spans="1:3" ht="20.25" customHeight="1">
      <c r="A1067" s="82" t="s">
        <v>2245</v>
      </c>
      <c r="B1067" s="63" t="s">
        <v>798</v>
      </c>
      <c r="C1067" s="64">
        <f>IFERROR(VLOOKUP(A1067,Sheet2!A:D,4,0),0)</f>
        <v>0</v>
      </c>
    </row>
    <row r="1068" spans="1:3" ht="20.25" customHeight="1">
      <c r="A1068" s="82" t="s">
        <v>2246</v>
      </c>
      <c r="B1068" s="63" t="s">
        <v>41</v>
      </c>
      <c r="C1068" s="64">
        <f>IFERROR(VLOOKUP(A1068,Sheet2!A:D,4,0),0)</f>
        <v>0</v>
      </c>
    </row>
    <row r="1069" spans="1:3" ht="20.25" customHeight="1">
      <c r="A1069" s="82" t="s">
        <v>2247</v>
      </c>
      <c r="B1069" s="63" t="s">
        <v>799</v>
      </c>
      <c r="C1069" s="64">
        <f>IFERROR(VLOOKUP(A1069,Sheet2!A:D,4,0),0)</f>
        <v>0</v>
      </c>
    </row>
    <row r="1070" spans="1:3" ht="20.25" customHeight="1">
      <c r="A1070" s="81" t="s">
        <v>2248</v>
      </c>
      <c r="B1070" s="60" t="s">
        <v>800</v>
      </c>
      <c r="C1070" s="61">
        <f>SUM(C1071:C1076)</f>
        <v>0</v>
      </c>
    </row>
    <row r="1071" spans="1:3" ht="20.25" customHeight="1">
      <c r="A1071" s="82" t="s">
        <v>2249</v>
      </c>
      <c r="B1071" s="63" t="s">
        <v>32</v>
      </c>
      <c r="C1071" s="64">
        <f>IFERROR(VLOOKUP(A1071,Sheet2!A:D,4,0),0)</f>
        <v>0</v>
      </c>
    </row>
    <row r="1072" spans="1:3" ht="20.25" customHeight="1">
      <c r="A1072" s="82" t="s">
        <v>2250</v>
      </c>
      <c r="B1072" s="63" t="s">
        <v>33</v>
      </c>
      <c r="C1072" s="64">
        <f>IFERROR(VLOOKUP(A1072,Sheet2!A:D,4,0),0)</f>
        <v>0</v>
      </c>
    </row>
    <row r="1073" spans="1:3" ht="20.25" customHeight="1">
      <c r="A1073" s="82" t="s">
        <v>2251</v>
      </c>
      <c r="B1073" s="63" t="s">
        <v>34</v>
      </c>
      <c r="C1073" s="64">
        <f>IFERROR(VLOOKUP(A1073,Sheet2!A:D,4,0),0)</f>
        <v>0</v>
      </c>
    </row>
    <row r="1074" spans="1:3" ht="20.25" customHeight="1">
      <c r="A1074" s="82" t="s">
        <v>2252</v>
      </c>
      <c r="B1074" s="63" t="s">
        <v>801</v>
      </c>
      <c r="C1074" s="64">
        <f>IFERROR(VLOOKUP(A1074,Sheet2!A:D,4,0),0)</f>
        <v>0</v>
      </c>
    </row>
    <row r="1075" spans="1:3" ht="20.25" customHeight="1">
      <c r="A1075" s="82" t="s">
        <v>2253</v>
      </c>
      <c r="B1075" s="63" t="s">
        <v>802</v>
      </c>
      <c r="C1075" s="64">
        <f>IFERROR(VLOOKUP(A1075,Sheet2!A:D,4,0),0)</f>
        <v>0</v>
      </c>
    </row>
    <row r="1076" spans="1:3" ht="20.25" customHeight="1">
      <c r="A1076" s="82" t="s">
        <v>2254</v>
      </c>
      <c r="B1076" s="63" t="s">
        <v>803</v>
      </c>
      <c r="C1076" s="64">
        <f>IFERROR(VLOOKUP(A1076,Sheet2!A:D,4,0),0)</f>
        <v>0</v>
      </c>
    </row>
    <row r="1077" spans="1:3" ht="20.25" customHeight="1">
      <c r="A1077" s="81" t="s">
        <v>2255</v>
      </c>
      <c r="B1077" s="60" t="s">
        <v>804</v>
      </c>
      <c r="C1077" s="61">
        <f>SUM(C1078:C1083)</f>
        <v>0</v>
      </c>
    </row>
    <row r="1078" spans="1:3" ht="20.25" customHeight="1">
      <c r="A1078" s="82" t="s">
        <v>2256</v>
      </c>
      <c r="B1078" s="63" t="s">
        <v>32</v>
      </c>
      <c r="C1078" s="64">
        <f>IFERROR(VLOOKUP(A1078,Sheet2!A:D,4,0),0)</f>
        <v>0</v>
      </c>
    </row>
    <row r="1079" spans="1:3" ht="20.25" customHeight="1">
      <c r="A1079" s="82" t="s">
        <v>2257</v>
      </c>
      <c r="B1079" s="63" t="s">
        <v>33</v>
      </c>
      <c r="C1079" s="64">
        <f>IFERROR(VLOOKUP(A1079,Sheet2!A:D,4,0),0)</f>
        <v>0</v>
      </c>
    </row>
    <row r="1080" spans="1:3" ht="20.25" customHeight="1">
      <c r="A1080" s="82" t="s">
        <v>2258</v>
      </c>
      <c r="B1080" s="63" t="s">
        <v>34</v>
      </c>
      <c r="C1080" s="64">
        <f>IFERROR(VLOOKUP(A1080,Sheet2!A:D,4,0),0)</f>
        <v>0</v>
      </c>
    </row>
    <row r="1081" spans="1:3" ht="20.25" customHeight="1">
      <c r="A1081" s="82" t="s">
        <v>2259</v>
      </c>
      <c r="B1081" s="63" t="s">
        <v>805</v>
      </c>
      <c r="C1081" s="64">
        <f>IFERROR(VLOOKUP(A1081,Sheet2!A:D,4,0),0)</f>
        <v>0</v>
      </c>
    </row>
    <row r="1082" spans="1:3" ht="20.25" customHeight="1">
      <c r="A1082" s="82" t="s">
        <v>2260</v>
      </c>
      <c r="B1082" s="63" t="s">
        <v>806</v>
      </c>
      <c r="C1082" s="64">
        <f>IFERROR(VLOOKUP(A1082,Sheet2!A:D,4,0),0)</f>
        <v>0</v>
      </c>
    </row>
    <row r="1083" spans="1:3" ht="20.25" customHeight="1">
      <c r="A1083" s="82" t="s">
        <v>2261</v>
      </c>
      <c r="B1083" s="63" t="s">
        <v>807</v>
      </c>
      <c r="C1083" s="64">
        <f>IFERROR(VLOOKUP(A1083,Sheet2!A:D,4,0),0)</f>
        <v>0</v>
      </c>
    </row>
    <row r="1084" spans="1:3" ht="20.25" customHeight="1">
      <c r="A1084" s="81" t="s">
        <v>2262</v>
      </c>
      <c r="B1084" s="60" t="s">
        <v>808</v>
      </c>
      <c r="C1084" s="61">
        <f>SUM(C1085:C1089)</f>
        <v>0</v>
      </c>
    </row>
    <row r="1085" spans="1:3" ht="20.25" customHeight="1">
      <c r="A1085" s="82" t="s">
        <v>2263</v>
      </c>
      <c r="B1085" s="63" t="s">
        <v>809</v>
      </c>
      <c r="C1085" s="64">
        <f>IFERROR(VLOOKUP(A1085,Sheet2!A:D,4,0),0)</f>
        <v>0</v>
      </c>
    </row>
    <row r="1086" spans="1:3" ht="20.25" customHeight="1">
      <c r="A1086" s="82" t="s">
        <v>2264</v>
      </c>
      <c r="B1086" s="63" t="s">
        <v>810</v>
      </c>
      <c r="C1086" s="64">
        <f>IFERROR(VLOOKUP(A1086,Sheet2!A:D,4,0),0)</f>
        <v>0</v>
      </c>
    </row>
    <row r="1087" spans="1:3" ht="20.25" customHeight="1">
      <c r="A1087" s="82" t="s">
        <v>2265</v>
      </c>
      <c r="B1087" s="63" t="s">
        <v>811</v>
      </c>
      <c r="C1087" s="64">
        <f>IFERROR(VLOOKUP(A1087,Sheet2!A:D,4,0),0)</f>
        <v>0</v>
      </c>
    </row>
    <row r="1088" spans="1:3" ht="20.25" customHeight="1">
      <c r="A1088" s="82" t="s">
        <v>2266</v>
      </c>
      <c r="B1088" s="63" t="s">
        <v>812</v>
      </c>
      <c r="C1088" s="64">
        <f>IFERROR(VLOOKUP(A1088,Sheet2!A:D,4,0),0)</f>
        <v>0</v>
      </c>
    </row>
    <row r="1089" spans="1:3" ht="20.25" customHeight="1">
      <c r="A1089" s="82" t="s">
        <v>2267</v>
      </c>
      <c r="B1089" s="63" t="s">
        <v>813</v>
      </c>
      <c r="C1089" s="64">
        <f>IFERROR(VLOOKUP(A1089,Sheet2!A:D,4,0),0)</f>
        <v>0</v>
      </c>
    </row>
    <row r="1090" spans="1:3" ht="20.25" customHeight="1">
      <c r="A1090" s="81" t="s">
        <v>2268</v>
      </c>
      <c r="B1090" s="60" t="s">
        <v>16</v>
      </c>
      <c r="C1090" s="61">
        <f>C1091+C1101+C1107</f>
        <v>0</v>
      </c>
    </row>
    <row r="1091" spans="1:3" ht="20.25" customHeight="1">
      <c r="A1091" s="81" t="s">
        <v>2269</v>
      </c>
      <c r="B1091" s="60" t="s">
        <v>814</v>
      </c>
      <c r="C1091" s="61">
        <f>SUM(C1092:C1100)</f>
        <v>0</v>
      </c>
    </row>
    <row r="1092" spans="1:3" ht="20.25" customHeight="1">
      <c r="A1092" s="82" t="s">
        <v>2270</v>
      </c>
      <c r="B1092" s="63" t="s">
        <v>32</v>
      </c>
      <c r="C1092" s="64">
        <f>IFERROR(VLOOKUP(A1092,Sheet2!A:D,4,0),0)</f>
        <v>0</v>
      </c>
    </row>
    <row r="1093" spans="1:3" ht="20.25" customHeight="1">
      <c r="A1093" s="82" t="s">
        <v>2271</v>
      </c>
      <c r="B1093" s="63" t="s">
        <v>33</v>
      </c>
      <c r="C1093" s="64">
        <f>IFERROR(VLOOKUP(A1093,Sheet2!A:D,4,0),0)</f>
        <v>0</v>
      </c>
    </row>
    <row r="1094" spans="1:3" ht="20.25" customHeight="1">
      <c r="A1094" s="82" t="s">
        <v>2272</v>
      </c>
      <c r="B1094" s="63" t="s">
        <v>34</v>
      </c>
      <c r="C1094" s="64">
        <f>IFERROR(VLOOKUP(A1094,Sheet2!A:D,4,0),0)</f>
        <v>0</v>
      </c>
    </row>
    <row r="1095" spans="1:3" ht="20.25" customHeight="1">
      <c r="A1095" s="82" t="s">
        <v>2273</v>
      </c>
      <c r="B1095" s="63" t="s">
        <v>815</v>
      </c>
      <c r="C1095" s="64">
        <f>IFERROR(VLOOKUP(A1095,Sheet2!A:D,4,0),0)</f>
        <v>0</v>
      </c>
    </row>
    <row r="1096" spans="1:3" ht="20.25" customHeight="1">
      <c r="A1096" s="82" t="s">
        <v>2274</v>
      </c>
      <c r="B1096" s="63" t="s">
        <v>816</v>
      </c>
      <c r="C1096" s="64">
        <f>IFERROR(VLOOKUP(A1096,Sheet2!A:D,4,0),0)</f>
        <v>0</v>
      </c>
    </row>
    <row r="1097" spans="1:3" ht="20.25" customHeight="1">
      <c r="A1097" s="82" t="s">
        <v>2275</v>
      </c>
      <c r="B1097" s="63" t="s">
        <v>817</v>
      </c>
      <c r="C1097" s="64">
        <f>IFERROR(VLOOKUP(A1097,Sheet2!A:D,4,0),0)</f>
        <v>0</v>
      </c>
    </row>
    <row r="1098" spans="1:3" ht="20.25" customHeight="1">
      <c r="A1098" s="82" t="s">
        <v>2276</v>
      </c>
      <c r="B1098" s="63" t="s">
        <v>818</v>
      </c>
      <c r="C1098" s="64">
        <f>IFERROR(VLOOKUP(A1098,Sheet2!A:D,4,0),0)</f>
        <v>0</v>
      </c>
    </row>
    <row r="1099" spans="1:3" ht="20.25" customHeight="1">
      <c r="A1099" s="82" t="s">
        <v>2277</v>
      </c>
      <c r="B1099" s="63" t="s">
        <v>41</v>
      </c>
      <c r="C1099" s="64">
        <f>IFERROR(VLOOKUP(A1099,Sheet2!A:D,4,0),0)</f>
        <v>0</v>
      </c>
    </row>
    <row r="1100" spans="1:3" ht="20.25" customHeight="1">
      <c r="A1100" s="82" t="s">
        <v>2278</v>
      </c>
      <c r="B1100" s="63" t="s">
        <v>819</v>
      </c>
      <c r="C1100" s="64">
        <f>IFERROR(VLOOKUP(A1100,Sheet2!A:D,4,0),0)</f>
        <v>0</v>
      </c>
    </row>
    <row r="1101" spans="1:3" ht="20.25" customHeight="1">
      <c r="A1101" s="81" t="s">
        <v>2279</v>
      </c>
      <c r="B1101" s="60" t="s">
        <v>820</v>
      </c>
      <c r="C1101" s="61">
        <f>SUM(C1102:C1106)</f>
        <v>0</v>
      </c>
    </row>
    <row r="1102" spans="1:3" ht="20.25" customHeight="1">
      <c r="A1102" s="82" t="s">
        <v>2280</v>
      </c>
      <c r="B1102" s="63" t="s">
        <v>32</v>
      </c>
      <c r="C1102" s="64">
        <f>IFERROR(VLOOKUP(A1102,Sheet2!A:D,4,0),0)</f>
        <v>0</v>
      </c>
    </row>
    <row r="1103" spans="1:3" ht="20.25" customHeight="1">
      <c r="A1103" s="82" t="s">
        <v>2281</v>
      </c>
      <c r="B1103" s="63" t="s">
        <v>33</v>
      </c>
      <c r="C1103" s="64">
        <f>IFERROR(VLOOKUP(A1103,Sheet2!A:D,4,0),0)</f>
        <v>0</v>
      </c>
    </row>
    <row r="1104" spans="1:3" ht="20.25" customHeight="1">
      <c r="A1104" s="82" t="s">
        <v>2282</v>
      </c>
      <c r="B1104" s="63" t="s">
        <v>34</v>
      </c>
      <c r="C1104" s="64">
        <f>IFERROR(VLOOKUP(A1104,Sheet2!A:D,4,0),0)</f>
        <v>0</v>
      </c>
    </row>
    <row r="1105" spans="1:3" ht="20.25" customHeight="1">
      <c r="A1105" s="82" t="s">
        <v>2283</v>
      </c>
      <c r="B1105" s="63" t="s">
        <v>821</v>
      </c>
      <c r="C1105" s="64">
        <f>IFERROR(VLOOKUP(A1105,Sheet2!A:D,4,0),0)</f>
        <v>0</v>
      </c>
    </row>
    <row r="1106" spans="1:3" ht="20.25" customHeight="1">
      <c r="A1106" s="82" t="s">
        <v>2284</v>
      </c>
      <c r="B1106" s="63" t="s">
        <v>822</v>
      </c>
      <c r="C1106" s="64">
        <f>IFERROR(VLOOKUP(A1106,Sheet2!A:D,4,0),0)</f>
        <v>0</v>
      </c>
    </row>
    <row r="1107" spans="1:3" ht="20.25" customHeight="1">
      <c r="A1107" s="81" t="s">
        <v>2285</v>
      </c>
      <c r="B1107" s="60" t="s">
        <v>823</v>
      </c>
      <c r="C1107" s="61">
        <f>SUM(C1108:C1109)</f>
        <v>0</v>
      </c>
    </row>
    <row r="1108" spans="1:3" ht="20.25" customHeight="1">
      <c r="A1108" s="82" t="s">
        <v>2286</v>
      </c>
      <c r="B1108" s="63" t="s">
        <v>824</v>
      </c>
      <c r="C1108" s="64">
        <f>IFERROR(VLOOKUP(A1108,Sheet2!A:D,4,0),0)</f>
        <v>0</v>
      </c>
    </row>
    <row r="1109" spans="1:3" ht="20.25" customHeight="1">
      <c r="A1109" s="82" t="s">
        <v>2287</v>
      </c>
      <c r="B1109" s="63" t="s">
        <v>825</v>
      </c>
      <c r="C1109" s="64">
        <f>IFERROR(VLOOKUP(A1109,Sheet2!A:D,4,0),0)</f>
        <v>0</v>
      </c>
    </row>
    <row r="1110" spans="1:3" ht="20.25" customHeight="1">
      <c r="A1110" s="81" t="s">
        <v>2288</v>
      </c>
      <c r="B1110" s="60" t="s">
        <v>17</v>
      </c>
      <c r="C1110" s="61">
        <f>C1111+C1118+C1128+C1134+C1137</f>
        <v>0</v>
      </c>
    </row>
    <row r="1111" spans="1:3" ht="20.25" customHeight="1">
      <c r="A1111" s="81" t="s">
        <v>2289</v>
      </c>
      <c r="B1111" s="60" t="s">
        <v>826</v>
      </c>
      <c r="C1111" s="61">
        <f>SUM(C1112:C1117)</f>
        <v>0</v>
      </c>
    </row>
    <row r="1112" spans="1:3" ht="20.25" customHeight="1">
      <c r="A1112" s="82" t="s">
        <v>2290</v>
      </c>
      <c r="B1112" s="63" t="s">
        <v>32</v>
      </c>
      <c r="C1112" s="64">
        <f>IFERROR(VLOOKUP(A1112,Sheet2!A:D,4,0),0)</f>
        <v>0</v>
      </c>
    </row>
    <row r="1113" spans="1:3" ht="20.25" customHeight="1">
      <c r="A1113" s="82" t="s">
        <v>2291</v>
      </c>
      <c r="B1113" s="63" t="s">
        <v>33</v>
      </c>
      <c r="C1113" s="64">
        <f>IFERROR(VLOOKUP(A1113,Sheet2!A:D,4,0),0)</f>
        <v>0</v>
      </c>
    </row>
    <row r="1114" spans="1:3" ht="20.25" customHeight="1">
      <c r="A1114" s="82" t="s">
        <v>2292</v>
      </c>
      <c r="B1114" s="63" t="s">
        <v>34</v>
      </c>
      <c r="C1114" s="64">
        <f>IFERROR(VLOOKUP(A1114,Sheet2!A:D,4,0),0)</f>
        <v>0</v>
      </c>
    </row>
    <row r="1115" spans="1:3" ht="20.25" customHeight="1">
      <c r="A1115" s="82" t="s">
        <v>2293</v>
      </c>
      <c r="B1115" s="63" t="s">
        <v>827</v>
      </c>
      <c r="C1115" s="64">
        <f>IFERROR(VLOOKUP(A1115,Sheet2!A:D,4,0),0)</f>
        <v>0</v>
      </c>
    </row>
    <row r="1116" spans="1:3" ht="20.25" customHeight="1">
      <c r="A1116" s="82" t="s">
        <v>2294</v>
      </c>
      <c r="B1116" s="63" t="s">
        <v>41</v>
      </c>
      <c r="C1116" s="64">
        <f>IFERROR(VLOOKUP(A1116,Sheet2!A:D,4,0),0)</f>
        <v>0</v>
      </c>
    </row>
    <row r="1117" spans="1:3" ht="20.25" customHeight="1">
      <c r="A1117" s="82" t="s">
        <v>2295</v>
      </c>
      <c r="B1117" s="63" t="s">
        <v>828</v>
      </c>
      <c r="C1117" s="64">
        <f>IFERROR(VLOOKUP(A1117,Sheet2!A:D,4,0),0)</f>
        <v>0</v>
      </c>
    </row>
    <row r="1118" spans="1:3" ht="20.25" customHeight="1">
      <c r="A1118" s="81" t="s">
        <v>2296</v>
      </c>
      <c r="B1118" s="60" t="s">
        <v>829</v>
      </c>
      <c r="C1118" s="61">
        <f>SUM(C1119:C1127)</f>
        <v>0</v>
      </c>
    </row>
    <row r="1119" spans="1:3" ht="20.25" customHeight="1">
      <c r="A1119" s="82" t="s">
        <v>2297</v>
      </c>
      <c r="B1119" s="63" t="s">
        <v>830</v>
      </c>
      <c r="C1119" s="64">
        <f>IFERROR(VLOOKUP(A1119,Sheet2!A:D,4,0),0)</f>
        <v>0</v>
      </c>
    </row>
    <row r="1120" spans="1:3" ht="20.25" customHeight="1">
      <c r="A1120" s="82" t="s">
        <v>2298</v>
      </c>
      <c r="B1120" s="63" t="s">
        <v>831</v>
      </c>
      <c r="C1120" s="64">
        <f>IFERROR(VLOOKUP(A1120,Sheet2!A:D,4,0),0)</f>
        <v>0</v>
      </c>
    </row>
    <row r="1121" spans="1:3" ht="20.25" customHeight="1">
      <c r="A1121" s="82" t="s">
        <v>2299</v>
      </c>
      <c r="B1121" s="63" t="s">
        <v>832</v>
      </c>
      <c r="C1121" s="64">
        <f>IFERROR(VLOOKUP(A1121,Sheet2!A:D,4,0),0)</f>
        <v>0</v>
      </c>
    </row>
    <row r="1122" spans="1:3" ht="20.25" customHeight="1">
      <c r="A1122" s="82" t="s">
        <v>2300</v>
      </c>
      <c r="B1122" s="63" t="s">
        <v>833</v>
      </c>
      <c r="C1122" s="64">
        <f>IFERROR(VLOOKUP(A1122,Sheet2!A:D,4,0),0)</f>
        <v>0</v>
      </c>
    </row>
    <row r="1123" spans="1:3" ht="20.25" customHeight="1">
      <c r="A1123" s="82" t="s">
        <v>2301</v>
      </c>
      <c r="B1123" s="63" t="s">
        <v>834</v>
      </c>
      <c r="C1123" s="64">
        <f>IFERROR(VLOOKUP(A1123,Sheet2!A:D,4,0),0)</f>
        <v>0</v>
      </c>
    </row>
    <row r="1124" spans="1:3" ht="20.25" customHeight="1">
      <c r="A1124" s="82" t="s">
        <v>2302</v>
      </c>
      <c r="B1124" s="63" t="s">
        <v>835</v>
      </c>
      <c r="C1124" s="64">
        <f>IFERROR(VLOOKUP(A1124,Sheet2!A:D,4,0),0)</f>
        <v>0</v>
      </c>
    </row>
    <row r="1125" spans="1:3" ht="20.25" customHeight="1">
      <c r="A1125" s="82" t="s">
        <v>2303</v>
      </c>
      <c r="B1125" s="63" t="s">
        <v>836</v>
      </c>
      <c r="C1125" s="64">
        <f>IFERROR(VLOOKUP(A1125,Sheet2!A:D,4,0),0)</f>
        <v>0</v>
      </c>
    </row>
    <row r="1126" spans="1:3" ht="20.25" customHeight="1">
      <c r="A1126" s="82" t="s">
        <v>2304</v>
      </c>
      <c r="B1126" s="63" t="s">
        <v>837</v>
      </c>
      <c r="C1126" s="64">
        <f>IFERROR(VLOOKUP(A1126,Sheet2!A:D,4,0),0)</f>
        <v>0</v>
      </c>
    </row>
    <row r="1127" spans="1:3" ht="20.25" customHeight="1">
      <c r="A1127" s="82" t="s">
        <v>2305</v>
      </c>
      <c r="B1127" s="63" t="s">
        <v>838</v>
      </c>
      <c r="C1127" s="64">
        <f>IFERROR(VLOOKUP(A1127,Sheet2!A:D,4,0),0)</f>
        <v>0</v>
      </c>
    </row>
    <row r="1128" spans="1:3" ht="20.25" customHeight="1">
      <c r="A1128" s="81" t="s">
        <v>2306</v>
      </c>
      <c r="B1128" s="60" t="s">
        <v>839</v>
      </c>
      <c r="C1128" s="61">
        <f>SUM(C1129:C1133)</f>
        <v>0</v>
      </c>
    </row>
    <row r="1129" spans="1:3" ht="20.25" customHeight="1">
      <c r="A1129" s="82" t="s">
        <v>2307</v>
      </c>
      <c r="B1129" s="63" t="s">
        <v>840</v>
      </c>
      <c r="C1129" s="64">
        <f>IFERROR(VLOOKUP(A1129,Sheet2!A:D,4,0),0)</f>
        <v>0</v>
      </c>
    </row>
    <row r="1130" spans="1:3" ht="20.25" customHeight="1">
      <c r="A1130" s="82" t="s">
        <v>2308</v>
      </c>
      <c r="B1130" s="63" t="s">
        <v>841</v>
      </c>
      <c r="C1130" s="64">
        <f>IFERROR(VLOOKUP(A1130,Sheet2!A:D,4,0),0)</f>
        <v>0</v>
      </c>
    </row>
    <row r="1131" spans="1:3" ht="20.25" customHeight="1">
      <c r="A1131" s="82" t="s">
        <v>2309</v>
      </c>
      <c r="B1131" s="63" t="s">
        <v>842</v>
      </c>
      <c r="C1131" s="64">
        <f>IFERROR(VLOOKUP(A1131,Sheet2!A:D,4,0),0)</f>
        <v>0</v>
      </c>
    </row>
    <row r="1132" spans="1:3" ht="20.25" customHeight="1">
      <c r="A1132" s="82" t="s">
        <v>2310</v>
      </c>
      <c r="B1132" s="63" t="s">
        <v>843</v>
      </c>
      <c r="C1132" s="64">
        <f>IFERROR(VLOOKUP(A1132,Sheet2!A:D,4,0),0)</f>
        <v>0</v>
      </c>
    </row>
    <row r="1133" spans="1:3" ht="20.25" customHeight="1">
      <c r="A1133" s="82" t="s">
        <v>2311</v>
      </c>
      <c r="B1133" s="63" t="s">
        <v>844</v>
      </c>
      <c r="C1133" s="64">
        <f>IFERROR(VLOOKUP(A1133,Sheet2!A:D,4,0),0)</f>
        <v>0</v>
      </c>
    </row>
    <row r="1134" spans="1:3" ht="20.25" customHeight="1">
      <c r="A1134" s="81" t="s">
        <v>2312</v>
      </c>
      <c r="B1134" s="60" t="s">
        <v>845</v>
      </c>
      <c r="C1134" s="61">
        <f>SUM(C1135:C1136)</f>
        <v>0</v>
      </c>
    </row>
    <row r="1135" spans="1:3" ht="20.25" customHeight="1">
      <c r="A1135" s="82" t="s">
        <v>2313</v>
      </c>
      <c r="B1135" s="63" t="s">
        <v>846</v>
      </c>
      <c r="C1135" s="64">
        <f>IFERROR(VLOOKUP(A1135,Sheet2!A:D,4,0),0)</f>
        <v>0</v>
      </c>
    </row>
    <row r="1136" spans="1:3" ht="20.25" customHeight="1">
      <c r="A1136" s="82" t="s">
        <v>2314</v>
      </c>
      <c r="B1136" s="63" t="s">
        <v>847</v>
      </c>
      <c r="C1136" s="64">
        <f>IFERROR(VLOOKUP(A1136,Sheet2!A:D,4,0),0)</f>
        <v>0</v>
      </c>
    </row>
    <row r="1137" spans="1:3" ht="20.25" customHeight="1">
      <c r="A1137" s="81" t="s">
        <v>2315</v>
      </c>
      <c r="B1137" s="60" t="s">
        <v>848</v>
      </c>
      <c r="C1137" s="61">
        <f>C1138</f>
        <v>0</v>
      </c>
    </row>
    <row r="1138" spans="1:3" ht="20.25" customHeight="1">
      <c r="A1138" s="82" t="s">
        <v>2316</v>
      </c>
      <c r="B1138" s="63" t="s">
        <v>849</v>
      </c>
      <c r="C1138" s="64">
        <f>IFERROR(VLOOKUP(A1138,Sheet2!A:D,4,0),0)</f>
        <v>0</v>
      </c>
    </row>
    <row r="1139" spans="1:3" ht="20.25" customHeight="1">
      <c r="A1139" s="81" t="s">
        <v>2317</v>
      </c>
      <c r="B1139" s="60" t="s">
        <v>850</v>
      </c>
      <c r="C1139" s="61">
        <f>C1140+C1141+C1142+C1143+C1144+C1145+C1146+C1147+C1148</f>
        <v>0</v>
      </c>
    </row>
    <row r="1140" spans="1:3" ht="20.25" customHeight="1">
      <c r="A1140" s="81" t="s">
        <v>2318</v>
      </c>
      <c r="B1140" s="60" t="s">
        <v>851</v>
      </c>
      <c r="C1140" s="61">
        <f>IFERROR(VLOOKUP(A1140,[2]sheet1!$T$4:$V$87,3,0),0)</f>
        <v>0</v>
      </c>
    </row>
    <row r="1141" spans="1:3" ht="20.25" customHeight="1">
      <c r="A1141" s="81" t="s">
        <v>2319</v>
      </c>
      <c r="B1141" s="60" t="s">
        <v>852</v>
      </c>
      <c r="C1141" s="61">
        <f>IFERROR(VLOOKUP(A1141,[2]sheet1!$T$4:$V$87,3,0),0)</f>
        <v>0</v>
      </c>
    </row>
    <row r="1142" spans="1:3" ht="20.25" customHeight="1">
      <c r="A1142" s="81" t="s">
        <v>2320</v>
      </c>
      <c r="B1142" s="60" t="s">
        <v>1110</v>
      </c>
      <c r="C1142" s="61">
        <f>IFERROR(VLOOKUP(A1142,[2]sheet1!$T$4:$V$87,3,0),0)</f>
        <v>0</v>
      </c>
    </row>
    <row r="1143" spans="1:3" ht="20.25" customHeight="1">
      <c r="A1143" s="81" t="s">
        <v>2321</v>
      </c>
      <c r="B1143" s="60" t="s">
        <v>1111</v>
      </c>
      <c r="C1143" s="61">
        <f>IFERROR(VLOOKUP(A1143,[2]sheet1!$T$4:$V$87,3,0),0)</f>
        <v>0</v>
      </c>
    </row>
    <row r="1144" spans="1:3" ht="20.25" customHeight="1">
      <c r="A1144" s="81" t="s">
        <v>2322</v>
      </c>
      <c r="B1144" s="60" t="s">
        <v>853</v>
      </c>
      <c r="C1144" s="61">
        <f>IFERROR(VLOOKUP(A1144,[2]sheet1!$T$4:$V$87,3,0),0)</f>
        <v>0</v>
      </c>
    </row>
    <row r="1145" spans="1:3" ht="20.25" customHeight="1">
      <c r="A1145" s="81" t="s">
        <v>2323</v>
      </c>
      <c r="B1145" s="60" t="s">
        <v>1112</v>
      </c>
      <c r="C1145" s="61">
        <f>IFERROR(VLOOKUP(A1145,[2]sheet1!$T$4:$V$87,3,0),0)</f>
        <v>0</v>
      </c>
    </row>
    <row r="1146" spans="1:3" ht="20.25" customHeight="1">
      <c r="A1146" s="81" t="s">
        <v>2324</v>
      </c>
      <c r="B1146" s="60" t="s">
        <v>854</v>
      </c>
      <c r="C1146" s="61">
        <f>IFERROR(VLOOKUP(A1146,[2]sheet1!$T$4:$V$87,3,0),0)</f>
        <v>0</v>
      </c>
    </row>
    <row r="1147" spans="1:3" ht="20.25" customHeight="1">
      <c r="A1147" s="81" t="s">
        <v>2325</v>
      </c>
      <c r="B1147" s="60" t="s">
        <v>855</v>
      </c>
      <c r="C1147" s="61">
        <f>IFERROR(VLOOKUP(A1147,[2]sheet1!$T$4:$V$87,3,0),0)</f>
        <v>0</v>
      </c>
    </row>
    <row r="1148" spans="1:3" ht="20.25" customHeight="1">
      <c r="A1148" s="81" t="s">
        <v>2326</v>
      </c>
      <c r="B1148" s="60" t="s">
        <v>856</v>
      </c>
      <c r="C1148" s="61">
        <f>IFERROR(VLOOKUP(A1148,[2]sheet1!$T$4:$V$87,3,0),0)</f>
        <v>0</v>
      </c>
    </row>
    <row r="1149" spans="1:3" ht="20.25" customHeight="1">
      <c r="A1149" s="81" t="s">
        <v>2327</v>
      </c>
      <c r="B1149" s="60" t="s">
        <v>18</v>
      </c>
      <c r="C1149" s="61">
        <f>C1150+C1177+C1192</f>
        <v>0</v>
      </c>
    </row>
    <row r="1150" spans="1:3" ht="20.25" customHeight="1">
      <c r="A1150" s="81" t="s">
        <v>2328</v>
      </c>
      <c r="B1150" s="60" t="s">
        <v>857</v>
      </c>
      <c r="C1150" s="61">
        <f>SUM(C1151:C1176)</f>
        <v>0</v>
      </c>
    </row>
    <row r="1151" spans="1:3" ht="20.25" customHeight="1">
      <c r="A1151" s="82" t="s">
        <v>2329</v>
      </c>
      <c r="B1151" s="63" t="s">
        <v>32</v>
      </c>
      <c r="C1151" s="64">
        <f>IFERROR(VLOOKUP(A1151,Sheet2!A:D,4,0),0)</f>
        <v>0</v>
      </c>
    </row>
    <row r="1152" spans="1:3" ht="20.25" customHeight="1">
      <c r="A1152" s="82" t="s">
        <v>2330</v>
      </c>
      <c r="B1152" s="63" t="s">
        <v>33</v>
      </c>
      <c r="C1152" s="64">
        <f>IFERROR(VLOOKUP(A1152,Sheet2!A:D,4,0),0)</f>
        <v>0</v>
      </c>
    </row>
    <row r="1153" spans="1:3" ht="20.25" customHeight="1">
      <c r="A1153" s="82" t="s">
        <v>2331</v>
      </c>
      <c r="B1153" s="63" t="s">
        <v>34</v>
      </c>
      <c r="C1153" s="64">
        <f>IFERROR(VLOOKUP(A1153,Sheet2!A:D,4,0),0)</f>
        <v>0</v>
      </c>
    </row>
    <row r="1154" spans="1:3" ht="20.25" customHeight="1">
      <c r="A1154" s="82" t="s">
        <v>2332</v>
      </c>
      <c r="B1154" s="63" t="s">
        <v>858</v>
      </c>
      <c r="C1154" s="64">
        <f>IFERROR(VLOOKUP(A1154,Sheet2!A:D,4,0),0)</f>
        <v>0</v>
      </c>
    </row>
    <row r="1155" spans="1:3" ht="20.25" customHeight="1">
      <c r="A1155" s="82" t="s">
        <v>2333</v>
      </c>
      <c r="B1155" s="63" t="s">
        <v>859</v>
      </c>
      <c r="C1155" s="64">
        <f>IFERROR(VLOOKUP(A1155,Sheet2!A:D,4,0),0)</f>
        <v>0</v>
      </c>
    </row>
    <row r="1156" spans="1:3" ht="20.25" customHeight="1">
      <c r="A1156" s="82" t="s">
        <v>2334</v>
      </c>
      <c r="B1156" s="63" t="s">
        <v>860</v>
      </c>
      <c r="C1156" s="64">
        <f>IFERROR(VLOOKUP(A1156,Sheet2!A:D,4,0),0)</f>
        <v>0</v>
      </c>
    </row>
    <row r="1157" spans="1:3" ht="20.25" customHeight="1">
      <c r="A1157" s="82" t="s">
        <v>2335</v>
      </c>
      <c r="B1157" s="63" t="s">
        <v>861</v>
      </c>
      <c r="C1157" s="64">
        <f>IFERROR(VLOOKUP(A1157,Sheet2!A:D,4,0),0)</f>
        <v>0</v>
      </c>
    </row>
    <row r="1158" spans="1:3" ht="20.25" customHeight="1">
      <c r="A1158" s="82" t="s">
        <v>2336</v>
      </c>
      <c r="B1158" s="63" t="s">
        <v>862</v>
      </c>
      <c r="C1158" s="64">
        <f>IFERROR(VLOOKUP(A1158,Sheet2!A:D,4,0),0)</f>
        <v>0</v>
      </c>
    </row>
    <row r="1159" spans="1:3" ht="20.25" customHeight="1">
      <c r="A1159" s="82" t="s">
        <v>2337</v>
      </c>
      <c r="B1159" s="63" t="s">
        <v>863</v>
      </c>
      <c r="C1159" s="64">
        <f>IFERROR(VLOOKUP(A1159,Sheet2!A:D,4,0),0)</f>
        <v>0</v>
      </c>
    </row>
    <row r="1160" spans="1:3" ht="20.25" customHeight="1">
      <c r="A1160" s="82" t="s">
        <v>2338</v>
      </c>
      <c r="B1160" s="63" t="s">
        <v>864</v>
      </c>
      <c r="C1160" s="64">
        <f>IFERROR(VLOOKUP(A1160,Sheet2!A:D,4,0),0)</f>
        <v>0</v>
      </c>
    </row>
    <row r="1161" spans="1:3" ht="20.25" customHeight="1">
      <c r="A1161" s="82" t="s">
        <v>2339</v>
      </c>
      <c r="B1161" s="63" t="s">
        <v>865</v>
      </c>
      <c r="C1161" s="64">
        <f>IFERROR(VLOOKUP(A1161,Sheet2!A:D,4,0),0)</f>
        <v>0</v>
      </c>
    </row>
    <row r="1162" spans="1:3" ht="20.25" customHeight="1">
      <c r="A1162" s="82" t="s">
        <v>2340</v>
      </c>
      <c r="B1162" s="63" t="s">
        <v>866</v>
      </c>
      <c r="C1162" s="64">
        <f>IFERROR(VLOOKUP(A1162,Sheet2!A:D,4,0),0)</f>
        <v>0</v>
      </c>
    </row>
    <row r="1163" spans="1:3" ht="20.25" customHeight="1">
      <c r="A1163" s="82" t="s">
        <v>2341</v>
      </c>
      <c r="B1163" s="63" t="s">
        <v>867</v>
      </c>
      <c r="C1163" s="64">
        <f>IFERROR(VLOOKUP(A1163,Sheet2!A:D,4,0),0)</f>
        <v>0</v>
      </c>
    </row>
    <row r="1164" spans="1:3" ht="20.25" customHeight="1">
      <c r="A1164" s="82" t="s">
        <v>2342</v>
      </c>
      <c r="B1164" s="63" t="s">
        <v>868</v>
      </c>
      <c r="C1164" s="64">
        <f>IFERROR(VLOOKUP(A1164,Sheet2!A:D,4,0),0)</f>
        <v>0</v>
      </c>
    </row>
    <row r="1165" spans="1:3" ht="20.25" customHeight="1">
      <c r="A1165" s="82" t="s">
        <v>2343</v>
      </c>
      <c r="B1165" s="63" t="s">
        <v>869</v>
      </c>
      <c r="C1165" s="64">
        <f>IFERROR(VLOOKUP(A1165,Sheet2!A:D,4,0),0)</f>
        <v>0</v>
      </c>
    </row>
    <row r="1166" spans="1:3" ht="20.25" customHeight="1">
      <c r="A1166" s="82" t="s">
        <v>2344</v>
      </c>
      <c r="B1166" s="63" t="s">
        <v>870</v>
      </c>
      <c r="C1166" s="64">
        <f>IFERROR(VLOOKUP(A1166,Sheet2!A:D,4,0),0)</f>
        <v>0</v>
      </c>
    </row>
    <row r="1167" spans="1:3" ht="20.25" customHeight="1">
      <c r="A1167" s="82" t="s">
        <v>2345</v>
      </c>
      <c r="B1167" s="63" t="s">
        <v>871</v>
      </c>
      <c r="C1167" s="64">
        <f>IFERROR(VLOOKUP(A1167,Sheet2!A:D,4,0),0)</f>
        <v>0</v>
      </c>
    </row>
    <row r="1168" spans="1:3" ht="20.25" customHeight="1">
      <c r="A1168" s="82" t="s">
        <v>2346</v>
      </c>
      <c r="B1168" s="63" t="s">
        <v>872</v>
      </c>
      <c r="C1168" s="64">
        <f>IFERROR(VLOOKUP(A1168,Sheet2!A:D,4,0),0)</f>
        <v>0</v>
      </c>
    </row>
    <row r="1169" spans="1:3" ht="20.25" customHeight="1">
      <c r="A1169" s="82" t="s">
        <v>2347</v>
      </c>
      <c r="B1169" s="63" t="s">
        <v>873</v>
      </c>
      <c r="C1169" s="64">
        <f>IFERROR(VLOOKUP(A1169,Sheet2!A:D,4,0),0)</f>
        <v>0</v>
      </c>
    </row>
    <row r="1170" spans="1:3" ht="20.25" customHeight="1">
      <c r="A1170" s="82" t="s">
        <v>2348</v>
      </c>
      <c r="B1170" s="63" t="s">
        <v>874</v>
      </c>
      <c r="C1170" s="64">
        <f>IFERROR(VLOOKUP(A1170,Sheet2!A:D,4,0),0)</f>
        <v>0</v>
      </c>
    </row>
    <row r="1171" spans="1:3" ht="20.25" customHeight="1">
      <c r="A1171" s="82" t="s">
        <v>2349</v>
      </c>
      <c r="B1171" s="63" t="s">
        <v>875</v>
      </c>
      <c r="C1171" s="64">
        <f>IFERROR(VLOOKUP(A1171,Sheet2!A:D,4,0),0)</f>
        <v>0</v>
      </c>
    </row>
    <row r="1172" spans="1:3" ht="20.25" customHeight="1">
      <c r="A1172" s="82" t="s">
        <v>2350</v>
      </c>
      <c r="B1172" s="63" t="s">
        <v>876</v>
      </c>
      <c r="C1172" s="64">
        <f>IFERROR(VLOOKUP(A1172,Sheet2!A:D,4,0),0)</f>
        <v>0</v>
      </c>
    </row>
    <row r="1173" spans="1:3" ht="20.25" customHeight="1">
      <c r="A1173" s="82" t="s">
        <v>2351</v>
      </c>
      <c r="B1173" s="63" t="s">
        <v>877</v>
      </c>
      <c r="C1173" s="64">
        <f>IFERROR(VLOOKUP(A1173,Sheet2!A:D,4,0),0)</f>
        <v>0</v>
      </c>
    </row>
    <row r="1174" spans="1:3" ht="20.25" customHeight="1">
      <c r="A1174" s="82" t="s">
        <v>2352</v>
      </c>
      <c r="B1174" s="63" t="s">
        <v>878</v>
      </c>
      <c r="C1174" s="64">
        <f>IFERROR(VLOOKUP(A1174,Sheet2!A:D,4,0),0)</f>
        <v>0</v>
      </c>
    </row>
    <row r="1175" spans="1:3" ht="20.25" customHeight="1">
      <c r="A1175" s="82" t="s">
        <v>2353</v>
      </c>
      <c r="B1175" s="63" t="s">
        <v>41</v>
      </c>
      <c r="C1175" s="64">
        <f>IFERROR(VLOOKUP(A1175,Sheet2!A:D,4,0),0)</f>
        <v>0</v>
      </c>
    </row>
    <row r="1176" spans="1:3" ht="20.25" customHeight="1">
      <c r="A1176" s="82" t="s">
        <v>2354</v>
      </c>
      <c r="B1176" s="63" t="s">
        <v>879</v>
      </c>
      <c r="C1176" s="64">
        <f>IFERROR(VLOOKUP(A1176,Sheet2!A:D,4,0),0)</f>
        <v>0</v>
      </c>
    </row>
    <row r="1177" spans="1:3" ht="20.25" customHeight="1">
      <c r="A1177" s="81" t="s">
        <v>2355</v>
      </c>
      <c r="B1177" s="60" t="s">
        <v>880</v>
      </c>
      <c r="C1177" s="61">
        <f>SUM(C1178:C1191)</f>
        <v>0</v>
      </c>
    </row>
    <row r="1178" spans="1:3" ht="20.25" customHeight="1">
      <c r="A1178" s="82" t="s">
        <v>2356</v>
      </c>
      <c r="B1178" s="63" t="s">
        <v>32</v>
      </c>
      <c r="C1178" s="64">
        <f>IFERROR(VLOOKUP(A1178,Sheet2!A:D,4,0),0)</f>
        <v>0</v>
      </c>
    </row>
    <row r="1179" spans="1:3" ht="20.25" customHeight="1">
      <c r="A1179" s="82" t="s">
        <v>2357</v>
      </c>
      <c r="B1179" s="63" t="s">
        <v>33</v>
      </c>
      <c r="C1179" s="64">
        <f>IFERROR(VLOOKUP(A1179,Sheet2!A:D,4,0),0)</f>
        <v>0</v>
      </c>
    </row>
    <row r="1180" spans="1:3" ht="20.25" customHeight="1">
      <c r="A1180" s="82" t="s">
        <v>2358</v>
      </c>
      <c r="B1180" s="63" t="s">
        <v>34</v>
      </c>
      <c r="C1180" s="64">
        <f>IFERROR(VLOOKUP(A1180,Sheet2!A:D,4,0),0)</f>
        <v>0</v>
      </c>
    </row>
    <row r="1181" spans="1:3" ht="20.25" customHeight="1">
      <c r="A1181" s="82" t="s">
        <v>2359</v>
      </c>
      <c r="B1181" s="63" t="s">
        <v>881</v>
      </c>
      <c r="C1181" s="64">
        <f>IFERROR(VLOOKUP(A1181,Sheet2!A:D,4,0),0)</f>
        <v>0</v>
      </c>
    </row>
    <row r="1182" spans="1:3" ht="20.25" customHeight="1">
      <c r="A1182" s="82" t="s">
        <v>2360</v>
      </c>
      <c r="B1182" s="63" t="s">
        <v>882</v>
      </c>
      <c r="C1182" s="64">
        <f>IFERROR(VLOOKUP(A1182,Sheet2!A:D,4,0),0)</f>
        <v>0</v>
      </c>
    </row>
    <row r="1183" spans="1:3" ht="20.25" customHeight="1">
      <c r="A1183" s="82" t="s">
        <v>2361</v>
      </c>
      <c r="B1183" s="63" t="s">
        <v>883</v>
      </c>
      <c r="C1183" s="64">
        <f>IFERROR(VLOOKUP(A1183,Sheet2!A:D,4,0),0)</f>
        <v>0</v>
      </c>
    </row>
    <row r="1184" spans="1:3" ht="20.25" customHeight="1">
      <c r="A1184" s="82" t="s">
        <v>2362</v>
      </c>
      <c r="B1184" s="63" t="s">
        <v>884</v>
      </c>
      <c r="C1184" s="64">
        <f>IFERROR(VLOOKUP(A1184,Sheet2!A:D,4,0),0)</f>
        <v>0</v>
      </c>
    </row>
    <row r="1185" spans="1:6" ht="20.25" customHeight="1">
      <c r="A1185" s="82" t="s">
        <v>2363</v>
      </c>
      <c r="B1185" s="63" t="s">
        <v>885</v>
      </c>
      <c r="C1185" s="64">
        <f>IFERROR(VLOOKUP(A1185,Sheet2!A:D,4,0),0)</f>
        <v>0</v>
      </c>
    </row>
    <row r="1186" spans="1:6" ht="20.25" customHeight="1">
      <c r="A1186" s="82" t="s">
        <v>2364</v>
      </c>
      <c r="B1186" s="63" t="s">
        <v>886</v>
      </c>
      <c r="C1186" s="64">
        <f>IFERROR(VLOOKUP(A1186,Sheet2!A:D,4,0),0)</f>
        <v>0</v>
      </c>
    </row>
    <row r="1187" spans="1:6" ht="20.25" customHeight="1">
      <c r="A1187" s="82" t="s">
        <v>2365</v>
      </c>
      <c r="B1187" s="63" t="s">
        <v>887</v>
      </c>
      <c r="C1187" s="64">
        <f>IFERROR(VLOOKUP(A1187,Sheet2!A:D,4,0),0)</f>
        <v>0</v>
      </c>
    </row>
    <row r="1188" spans="1:6" ht="20.25" customHeight="1">
      <c r="A1188" s="82" t="s">
        <v>2366</v>
      </c>
      <c r="B1188" s="63" t="s">
        <v>888</v>
      </c>
      <c r="C1188" s="64">
        <f>IFERROR(VLOOKUP(A1188,Sheet2!A:D,4,0),0)</f>
        <v>0</v>
      </c>
    </row>
    <row r="1189" spans="1:6" ht="20.25" customHeight="1">
      <c r="A1189" s="82" t="s">
        <v>2367</v>
      </c>
      <c r="B1189" s="63" t="s">
        <v>889</v>
      </c>
      <c r="C1189" s="64">
        <f>IFERROR(VLOOKUP(A1189,Sheet2!A:D,4,0),0)</f>
        <v>0</v>
      </c>
    </row>
    <row r="1190" spans="1:6" ht="20.25" customHeight="1">
      <c r="A1190" s="82" t="s">
        <v>2368</v>
      </c>
      <c r="B1190" s="63" t="s">
        <v>890</v>
      </c>
      <c r="C1190" s="64">
        <f>IFERROR(VLOOKUP(A1190,Sheet2!A:D,4,0),0)</f>
        <v>0</v>
      </c>
    </row>
    <row r="1191" spans="1:6" ht="20.25" customHeight="1">
      <c r="A1191" s="82" t="s">
        <v>2369</v>
      </c>
      <c r="B1191" s="63" t="s">
        <v>891</v>
      </c>
      <c r="C1191" s="64">
        <f>IFERROR(VLOOKUP(A1191,Sheet2!A:D,4,0),0)</f>
        <v>0</v>
      </c>
    </row>
    <row r="1192" spans="1:6" ht="20.25" customHeight="1">
      <c r="A1192" s="81" t="s">
        <v>2370</v>
      </c>
      <c r="B1192" s="60" t="s">
        <v>892</v>
      </c>
      <c r="C1192" s="61">
        <f>C1193</f>
        <v>0</v>
      </c>
    </row>
    <row r="1193" spans="1:6" s="66" customFormat="1" ht="20.25" customHeight="1">
      <c r="A1193" s="83" t="s">
        <v>2371</v>
      </c>
      <c r="B1193" s="65" t="s">
        <v>893</v>
      </c>
      <c r="C1193" s="64">
        <f>IFERROR(VLOOKUP(A1193,Sheet2!A:D,4,0),0)</f>
        <v>0</v>
      </c>
      <c r="F1193" s="67"/>
    </row>
    <row r="1194" spans="1:6" ht="20.25" customHeight="1">
      <c r="A1194" s="81" t="s">
        <v>2372</v>
      </c>
      <c r="B1194" s="60" t="s">
        <v>19</v>
      </c>
      <c r="C1194" s="61">
        <f>C1195+C1206+C1210</f>
        <v>700</v>
      </c>
    </row>
    <row r="1195" spans="1:6" ht="20.25" customHeight="1">
      <c r="A1195" s="81" t="s">
        <v>2373</v>
      </c>
      <c r="B1195" s="60" t="s">
        <v>894</v>
      </c>
      <c r="C1195" s="61">
        <f>SUM(C1196:C1205)</f>
        <v>0</v>
      </c>
    </row>
    <row r="1196" spans="1:6" ht="20.25" customHeight="1">
      <c r="A1196" s="82" t="s">
        <v>2374</v>
      </c>
      <c r="B1196" s="63" t="s">
        <v>895</v>
      </c>
      <c r="C1196" s="64">
        <f>IFERROR(VLOOKUP(A1196,Sheet2!A:D,4,0),0)</f>
        <v>0</v>
      </c>
    </row>
    <row r="1197" spans="1:6" ht="20.25" customHeight="1">
      <c r="A1197" s="82" t="s">
        <v>2375</v>
      </c>
      <c r="B1197" s="63" t="s">
        <v>896</v>
      </c>
      <c r="C1197" s="64">
        <f>IFERROR(VLOOKUP(A1197,Sheet2!A:D,4,0),0)</f>
        <v>0</v>
      </c>
    </row>
    <row r="1198" spans="1:6" ht="20.25" customHeight="1">
      <c r="A1198" s="82" t="s">
        <v>2376</v>
      </c>
      <c r="B1198" s="63" t="s">
        <v>897</v>
      </c>
      <c r="C1198" s="64">
        <f>IFERROR(VLOOKUP(A1198,Sheet2!A:D,4,0),0)</f>
        <v>0</v>
      </c>
    </row>
    <row r="1199" spans="1:6" ht="20.25" customHeight="1">
      <c r="A1199" s="82" t="s">
        <v>2377</v>
      </c>
      <c r="B1199" s="63" t="s">
        <v>898</v>
      </c>
      <c r="C1199" s="64">
        <f>IFERROR(VLOOKUP(A1199,Sheet2!A:D,4,0),0)</f>
        <v>0</v>
      </c>
    </row>
    <row r="1200" spans="1:6" ht="20.25" customHeight="1">
      <c r="A1200" s="82" t="s">
        <v>2378</v>
      </c>
      <c r="B1200" s="63" t="s">
        <v>899</v>
      </c>
      <c r="C1200" s="64">
        <f>IFERROR(VLOOKUP(A1200,Sheet2!A:D,4,0),0)</f>
        <v>0</v>
      </c>
    </row>
    <row r="1201" spans="1:3" ht="20.25" customHeight="1">
      <c r="A1201" s="82" t="s">
        <v>2379</v>
      </c>
      <c r="B1201" s="63" t="s">
        <v>900</v>
      </c>
      <c r="C1201" s="64">
        <f>IFERROR(VLOOKUP(A1201,Sheet2!A:D,4,0),0)</f>
        <v>0</v>
      </c>
    </row>
    <row r="1202" spans="1:3" ht="20.25" customHeight="1">
      <c r="A1202" s="82" t="s">
        <v>2380</v>
      </c>
      <c r="B1202" s="63" t="s">
        <v>901</v>
      </c>
      <c r="C1202" s="64">
        <f>IFERROR(VLOOKUP(A1202,Sheet2!A:D,4,0),0)</f>
        <v>0</v>
      </c>
    </row>
    <row r="1203" spans="1:3" ht="20.25" customHeight="1">
      <c r="A1203" s="82" t="s">
        <v>2381</v>
      </c>
      <c r="B1203" s="63" t="s">
        <v>902</v>
      </c>
      <c r="C1203" s="64">
        <f>IFERROR(VLOOKUP(A1203,Sheet2!A:D,4,0),0)</f>
        <v>0</v>
      </c>
    </row>
    <row r="1204" spans="1:3" ht="20.25" customHeight="1">
      <c r="A1204" s="82" t="s">
        <v>2382</v>
      </c>
      <c r="B1204" s="63" t="s">
        <v>903</v>
      </c>
      <c r="C1204" s="64">
        <f>IFERROR(VLOOKUP(A1204,Sheet2!A:D,4,0),0)</f>
        <v>0</v>
      </c>
    </row>
    <row r="1205" spans="1:3" ht="20.25" customHeight="1">
      <c r="A1205" s="82" t="s">
        <v>2383</v>
      </c>
      <c r="B1205" s="63" t="s">
        <v>904</v>
      </c>
      <c r="C1205" s="64">
        <f>IFERROR(VLOOKUP(A1205,Sheet2!A:D,4,0),0)</f>
        <v>0</v>
      </c>
    </row>
    <row r="1206" spans="1:3" ht="20.25" customHeight="1">
      <c r="A1206" s="81" t="s">
        <v>2384</v>
      </c>
      <c r="B1206" s="60" t="s">
        <v>905</v>
      </c>
      <c r="C1206" s="61">
        <f>SUM(C1207:C1209)</f>
        <v>700</v>
      </c>
    </row>
    <row r="1207" spans="1:3" ht="20.25" customHeight="1">
      <c r="A1207" s="82" t="s">
        <v>2385</v>
      </c>
      <c r="B1207" s="63" t="s">
        <v>906</v>
      </c>
      <c r="C1207" s="64">
        <f>IFERROR(VLOOKUP(A1207,Sheet2!A:D,4,0),0)</f>
        <v>429</v>
      </c>
    </row>
    <row r="1208" spans="1:3" ht="20.25" customHeight="1">
      <c r="A1208" s="82" t="s">
        <v>2386</v>
      </c>
      <c r="B1208" s="63" t="s">
        <v>907</v>
      </c>
      <c r="C1208" s="64">
        <f>IFERROR(VLOOKUP(A1208,Sheet2!A:D,4,0),0)</f>
        <v>0</v>
      </c>
    </row>
    <row r="1209" spans="1:3" ht="20.25" customHeight="1">
      <c r="A1209" s="82" t="s">
        <v>2387</v>
      </c>
      <c r="B1209" s="63" t="s">
        <v>908</v>
      </c>
      <c r="C1209" s="64">
        <f>IFERROR(VLOOKUP(A1209,Sheet2!A:D,4,0),0)</f>
        <v>271</v>
      </c>
    </row>
    <row r="1210" spans="1:3" ht="20.25" customHeight="1">
      <c r="A1210" s="81" t="s">
        <v>2388</v>
      </c>
      <c r="B1210" s="60" t="s">
        <v>909</v>
      </c>
      <c r="C1210" s="61">
        <f>SUM(C1211:C1213)</f>
        <v>0</v>
      </c>
    </row>
    <row r="1211" spans="1:3" ht="20.25" customHeight="1">
      <c r="A1211" s="82" t="s">
        <v>2389</v>
      </c>
      <c r="B1211" s="63" t="s">
        <v>910</v>
      </c>
      <c r="C1211" s="64">
        <f>IFERROR(VLOOKUP(A1211,Sheet2!A:D,4,0),0)</f>
        <v>0</v>
      </c>
    </row>
    <row r="1212" spans="1:3" ht="20.25" customHeight="1">
      <c r="A1212" s="82" t="s">
        <v>2390</v>
      </c>
      <c r="B1212" s="63" t="s">
        <v>911</v>
      </c>
      <c r="C1212" s="64">
        <f>IFERROR(VLOOKUP(A1212,Sheet2!A:D,4,0),0)</f>
        <v>0</v>
      </c>
    </row>
    <row r="1213" spans="1:3" ht="20.25" customHeight="1">
      <c r="A1213" s="82" t="s">
        <v>2391</v>
      </c>
      <c r="B1213" s="63" t="s">
        <v>912</v>
      </c>
      <c r="C1213" s="64">
        <f>IFERROR(VLOOKUP(A1213,Sheet2!A:D,4,0),0)</f>
        <v>0</v>
      </c>
    </row>
    <row r="1214" spans="1:3" ht="20.25" customHeight="1">
      <c r="A1214" s="81" t="s">
        <v>2392</v>
      </c>
      <c r="B1214" s="60" t="s">
        <v>20</v>
      </c>
      <c r="C1214" s="61">
        <f>C1215+C1233+C1239+C1245</f>
        <v>0</v>
      </c>
    </row>
    <row r="1215" spans="1:3" ht="20.25" customHeight="1">
      <c r="A1215" s="81" t="s">
        <v>2393</v>
      </c>
      <c r="B1215" s="60" t="s">
        <v>913</v>
      </c>
      <c r="C1215" s="61">
        <f>SUM(C1216:C1232)</f>
        <v>0</v>
      </c>
    </row>
    <row r="1216" spans="1:3" ht="20.25" customHeight="1">
      <c r="A1216" s="82" t="s">
        <v>2394</v>
      </c>
      <c r="B1216" s="63" t="s">
        <v>32</v>
      </c>
      <c r="C1216" s="64">
        <f>IFERROR(VLOOKUP(A1216,Sheet2!A:D,4,0),0)</f>
        <v>0</v>
      </c>
    </row>
    <row r="1217" spans="1:3" ht="20.25" customHeight="1">
      <c r="A1217" s="82" t="s">
        <v>2395</v>
      </c>
      <c r="B1217" s="63" t="s">
        <v>33</v>
      </c>
      <c r="C1217" s="64">
        <f>IFERROR(VLOOKUP(A1217,Sheet2!A:D,4,0),0)</f>
        <v>0</v>
      </c>
    </row>
    <row r="1218" spans="1:3" ht="20.25" customHeight="1">
      <c r="A1218" s="82" t="s">
        <v>2396</v>
      </c>
      <c r="B1218" s="63" t="s">
        <v>34</v>
      </c>
      <c r="C1218" s="64">
        <f>IFERROR(VLOOKUP(A1218,Sheet2!A:D,4,0),0)</f>
        <v>0</v>
      </c>
    </row>
    <row r="1219" spans="1:3" ht="20.25" customHeight="1">
      <c r="A1219" s="82" t="s">
        <v>2397</v>
      </c>
      <c r="B1219" s="63" t="s">
        <v>914</v>
      </c>
      <c r="C1219" s="64">
        <f>IFERROR(VLOOKUP(A1219,Sheet2!A:D,4,0),0)</f>
        <v>0</v>
      </c>
    </row>
    <row r="1220" spans="1:3" ht="20.25" customHeight="1">
      <c r="A1220" s="82" t="s">
        <v>2398</v>
      </c>
      <c r="B1220" s="63" t="s">
        <v>915</v>
      </c>
      <c r="C1220" s="64">
        <f>IFERROR(VLOOKUP(A1220,Sheet2!A:D,4,0),0)</f>
        <v>0</v>
      </c>
    </row>
    <row r="1221" spans="1:3" ht="20.25" customHeight="1">
      <c r="A1221" s="82" t="s">
        <v>2399</v>
      </c>
      <c r="B1221" s="63" t="s">
        <v>916</v>
      </c>
      <c r="C1221" s="64">
        <f>IFERROR(VLOOKUP(A1221,Sheet2!A:D,4,0),0)</f>
        <v>0</v>
      </c>
    </row>
    <row r="1222" spans="1:3" ht="20.25" customHeight="1">
      <c r="A1222" s="82" t="s">
        <v>2400</v>
      </c>
      <c r="B1222" s="63" t="s">
        <v>917</v>
      </c>
      <c r="C1222" s="64">
        <f>IFERROR(VLOOKUP(A1222,Sheet2!A:D,4,0),0)</f>
        <v>0</v>
      </c>
    </row>
    <row r="1223" spans="1:3" ht="20.25" customHeight="1">
      <c r="A1223" s="82" t="s">
        <v>2401</v>
      </c>
      <c r="B1223" s="63" t="s">
        <v>918</v>
      </c>
      <c r="C1223" s="64">
        <f>IFERROR(VLOOKUP(A1223,Sheet2!A:D,4,0),0)</f>
        <v>0</v>
      </c>
    </row>
    <row r="1224" spans="1:3" ht="20.25" customHeight="1">
      <c r="A1224" s="82" t="s">
        <v>2402</v>
      </c>
      <c r="B1224" s="63" t="s">
        <v>919</v>
      </c>
      <c r="C1224" s="64">
        <f>IFERROR(VLOOKUP(A1224,Sheet2!A:D,4,0),0)</f>
        <v>0</v>
      </c>
    </row>
    <row r="1225" spans="1:3" ht="20.25" customHeight="1">
      <c r="A1225" s="82" t="s">
        <v>2403</v>
      </c>
      <c r="B1225" s="63" t="s">
        <v>920</v>
      </c>
      <c r="C1225" s="64">
        <f>IFERROR(VLOOKUP(A1225,Sheet2!A:D,4,0),0)</f>
        <v>0</v>
      </c>
    </row>
    <row r="1226" spans="1:3" ht="20.25" customHeight="1">
      <c r="A1226" s="82" t="s">
        <v>2404</v>
      </c>
      <c r="B1226" s="63" t="s">
        <v>921</v>
      </c>
      <c r="C1226" s="64">
        <f>IFERROR(VLOOKUP(A1226,Sheet2!A:D,4,0),0)</f>
        <v>0</v>
      </c>
    </row>
    <row r="1227" spans="1:3" ht="20.25" customHeight="1">
      <c r="A1227" s="82" t="s">
        <v>2405</v>
      </c>
      <c r="B1227" s="63" t="s">
        <v>922</v>
      </c>
      <c r="C1227" s="64">
        <f>IFERROR(VLOOKUP(A1227,Sheet2!A:D,4,0),0)</f>
        <v>0</v>
      </c>
    </row>
    <row r="1228" spans="1:3" ht="20.25" customHeight="1">
      <c r="A1228" s="82" t="s">
        <v>2406</v>
      </c>
      <c r="B1228" s="63" t="s">
        <v>923</v>
      </c>
      <c r="C1228" s="64">
        <f>IFERROR(VLOOKUP(A1228,Sheet2!A:D,4,0),0)</f>
        <v>0</v>
      </c>
    </row>
    <row r="1229" spans="1:3" ht="20.25" customHeight="1">
      <c r="A1229" s="82" t="s">
        <v>2407</v>
      </c>
      <c r="B1229" s="63" t="s">
        <v>924</v>
      </c>
      <c r="C1229" s="64">
        <f>IFERROR(VLOOKUP(A1229,Sheet2!A:D,4,0),0)</f>
        <v>0</v>
      </c>
    </row>
    <row r="1230" spans="1:3" ht="20.25" customHeight="1">
      <c r="A1230" s="82" t="s">
        <v>2408</v>
      </c>
      <c r="B1230" s="63" t="s">
        <v>925</v>
      </c>
      <c r="C1230" s="64">
        <f>IFERROR(VLOOKUP(A1230,Sheet2!A:D,4,0),0)</f>
        <v>0</v>
      </c>
    </row>
    <row r="1231" spans="1:3" ht="20.25" customHeight="1">
      <c r="A1231" s="82" t="s">
        <v>2409</v>
      </c>
      <c r="B1231" s="63" t="s">
        <v>41</v>
      </c>
      <c r="C1231" s="64">
        <f>IFERROR(VLOOKUP(A1231,Sheet2!A:D,4,0),0)</f>
        <v>0</v>
      </c>
    </row>
    <row r="1232" spans="1:3" ht="20.25" customHeight="1">
      <c r="A1232" s="82" t="s">
        <v>2410</v>
      </c>
      <c r="B1232" s="63" t="s">
        <v>926</v>
      </c>
      <c r="C1232" s="64">
        <f>IFERROR(VLOOKUP(A1232,Sheet2!A:D,4,0),0)</f>
        <v>0</v>
      </c>
    </row>
    <row r="1233" spans="1:6" s="66" customFormat="1" ht="20.25" customHeight="1">
      <c r="A1233" s="81" t="s">
        <v>2411</v>
      </c>
      <c r="B1233" s="60" t="s">
        <v>927</v>
      </c>
      <c r="C1233" s="61">
        <f>SUM(C1234:C1238)</f>
        <v>0</v>
      </c>
      <c r="F1233" s="67"/>
    </row>
    <row r="1234" spans="1:6" ht="20.25" customHeight="1">
      <c r="A1234" s="82" t="s">
        <v>2412</v>
      </c>
      <c r="B1234" s="63" t="s">
        <v>928</v>
      </c>
      <c r="C1234" s="64">
        <f>IFERROR(VLOOKUP(A1234,Sheet2!A:D,4,0),0)</f>
        <v>0</v>
      </c>
    </row>
    <row r="1235" spans="1:6" ht="20.25" customHeight="1">
      <c r="A1235" s="82" t="s">
        <v>2413</v>
      </c>
      <c r="B1235" s="63" t="s">
        <v>929</v>
      </c>
      <c r="C1235" s="64">
        <f>IFERROR(VLOOKUP(A1235,Sheet2!A:D,4,0),0)</f>
        <v>0</v>
      </c>
    </row>
    <row r="1236" spans="1:6" ht="20.25" customHeight="1">
      <c r="A1236" s="82" t="s">
        <v>2414</v>
      </c>
      <c r="B1236" s="63" t="s">
        <v>930</v>
      </c>
      <c r="C1236" s="64">
        <f>IFERROR(VLOOKUP(A1236,Sheet2!A:D,4,0),0)</f>
        <v>0</v>
      </c>
    </row>
    <row r="1237" spans="1:6" ht="20.25" customHeight="1">
      <c r="A1237" s="82" t="s">
        <v>2415</v>
      </c>
      <c r="B1237" s="63" t="s">
        <v>931</v>
      </c>
      <c r="C1237" s="64">
        <f>IFERROR(VLOOKUP(A1237,Sheet2!A:D,4,0),0)</f>
        <v>0</v>
      </c>
    </row>
    <row r="1238" spans="1:6" ht="20.25" customHeight="1">
      <c r="A1238" s="82" t="s">
        <v>2416</v>
      </c>
      <c r="B1238" s="63" t="s">
        <v>932</v>
      </c>
      <c r="C1238" s="64">
        <f>IFERROR(VLOOKUP(A1238,Sheet2!A:D,4,0),0)</f>
        <v>0</v>
      </c>
    </row>
    <row r="1239" spans="1:6" ht="20.25" customHeight="1">
      <c r="A1239" s="81" t="s">
        <v>2417</v>
      </c>
      <c r="B1239" s="60" t="s">
        <v>933</v>
      </c>
      <c r="C1239" s="61">
        <f>SUM(C1240:C1244)</f>
        <v>0</v>
      </c>
    </row>
    <row r="1240" spans="1:6" ht="20.25" customHeight="1">
      <c r="A1240" s="82" t="s">
        <v>2418</v>
      </c>
      <c r="B1240" s="63" t="s">
        <v>934</v>
      </c>
      <c r="C1240" s="64">
        <f>IFERROR(VLOOKUP(A1240,Sheet2!A:D,4,0),0)</f>
        <v>0</v>
      </c>
    </row>
    <row r="1241" spans="1:6" ht="20.25" customHeight="1">
      <c r="A1241" s="82" t="s">
        <v>2419</v>
      </c>
      <c r="B1241" s="63" t="s">
        <v>935</v>
      </c>
      <c r="C1241" s="64">
        <f>IFERROR(VLOOKUP(A1241,Sheet2!A:D,4,0),0)</f>
        <v>0</v>
      </c>
    </row>
    <row r="1242" spans="1:6" ht="20.25" customHeight="1">
      <c r="A1242" s="82" t="s">
        <v>2420</v>
      </c>
      <c r="B1242" s="63" t="s">
        <v>936</v>
      </c>
      <c r="C1242" s="64">
        <f>IFERROR(VLOOKUP(A1242,Sheet2!A:D,4,0),0)</f>
        <v>0</v>
      </c>
    </row>
    <row r="1243" spans="1:6" ht="20.25" customHeight="1">
      <c r="A1243" s="82" t="s">
        <v>2421</v>
      </c>
      <c r="B1243" s="63" t="s">
        <v>937</v>
      </c>
      <c r="C1243" s="64">
        <f>IFERROR(VLOOKUP(A1243,Sheet2!A:D,4,0),0)</f>
        <v>0</v>
      </c>
    </row>
    <row r="1244" spans="1:6" ht="20.25" customHeight="1">
      <c r="A1244" s="82" t="s">
        <v>2422</v>
      </c>
      <c r="B1244" s="63" t="s">
        <v>938</v>
      </c>
      <c r="C1244" s="64">
        <f>IFERROR(VLOOKUP(A1244,Sheet2!A:D,4,0),0)</f>
        <v>0</v>
      </c>
    </row>
    <row r="1245" spans="1:6" ht="20.25" customHeight="1">
      <c r="A1245" s="81" t="s">
        <v>2423</v>
      </c>
      <c r="B1245" s="60" t="s">
        <v>939</v>
      </c>
      <c r="C1245" s="61">
        <f>SUM(C1246:C1256)</f>
        <v>0</v>
      </c>
    </row>
    <row r="1246" spans="1:6" ht="20.25" customHeight="1">
      <c r="A1246" s="82" t="s">
        <v>2424</v>
      </c>
      <c r="B1246" s="63" t="s">
        <v>940</v>
      </c>
      <c r="C1246" s="64">
        <f>IFERROR(VLOOKUP(A1246,Sheet2!A:D,4,0),0)</f>
        <v>0</v>
      </c>
    </row>
    <row r="1247" spans="1:6" ht="20.25" customHeight="1">
      <c r="A1247" s="82" t="s">
        <v>2425</v>
      </c>
      <c r="B1247" s="63" t="s">
        <v>941</v>
      </c>
      <c r="C1247" s="64">
        <f>IFERROR(VLOOKUP(A1247,Sheet2!A:D,4,0),0)</f>
        <v>0</v>
      </c>
    </row>
    <row r="1248" spans="1:6" ht="20.25" customHeight="1">
      <c r="A1248" s="82" t="s">
        <v>2426</v>
      </c>
      <c r="B1248" s="63" t="s">
        <v>942</v>
      </c>
      <c r="C1248" s="64">
        <f>IFERROR(VLOOKUP(A1248,Sheet2!A:D,4,0),0)</f>
        <v>0</v>
      </c>
    </row>
    <row r="1249" spans="1:3" ht="20.25" customHeight="1">
      <c r="A1249" s="82" t="s">
        <v>2427</v>
      </c>
      <c r="B1249" s="63" t="s">
        <v>943</v>
      </c>
      <c r="C1249" s="64">
        <f>IFERROR(VLOOKUP(A1249,Sheet2!A:D,4,0),0)</f>
        <v>0</v>
      </c>
    </row>
    <row r="1250" spans="1:3" ht="20.25" customHeight="1">
      <c r="A1250" s="82" t="s">
        <v>2428</v>
      </c>
      <c r="B1250" s="63" t="s">
        <v>944</v>
      </c>
      <c r="C1250" s="64">
        <f>IFERROR(VLOOKUP(A1250,Sheet2!A:D,4,0),0)</f>
        <v>0</v>
      </c>
    </row>
    <row r="1251" spans="1:3" ht="20.25" customHeight="1">
      <c r="A1251" s="82" t="s">
        <v>2429</v>
      </c>
      <c r="B1251" s="63" t="s">
        <v>945</v>
      </c>
      <c r="C1251" s="64">
        <f>IFERROR(VLOOKUP(A1251,Sheet2!A:D,4,0),0)</f>
        <v>0</v>
      </c>
    </row>
    <row r="1252" spans="1:3" ht="20.25" customHeight="1">
      <c r="A1252" s="82" t="s">
        <v>2430</v>
      </c>
      <c r="B1252" s="63" t="s">
        <v>946</v>
      </c>
      <c r="C1252" s="64">
        <f>IFERROR(VLOOKUP(A1252,Sheet2!A:D,4,0),0)</f>
        <v>0</v>
      </c>
    </row>
    <row r="1253" spans="1:3" ht="20.25" customHeight="1">
      <c r="A1253" s="82" t="s">
        <v>2431</v>
      </c>
      <c r="B1253" s="63" t="s">
        <v>947</v>
      </c>
      <c r="C1253" s="64">
        <f>IFERROR(VLOOKUP(A1253,Sheet2!A:D,4,0),0)</f>
        <v>0</v>
      </c>
    </row>
    <row r="1254" spans="1:3" ht="20.25" customHeight="1">
      <c r="A1254" s="82" t="s">
        <v>2432</v>
      </c>
      <c r="B1254" s="63" t="s">
        <v>948</v>
      </c>
      <c r="C1254" s="64">
        <f>IFERROR(VLOOKUP(A1254,Sheet2!A:D,4,0),0)</f>
        <v>0</v>
      </c>
    </row>
    <row r="1255" spans="1:3" ht="20.25" customHeight="1">
      <c r="A1255" s="82" t="s">
        <v>2433</v>
      </c>
      <c r="B1255" s="63" t="s">
        <v>949</v>
      </c>
      <c r="C1255" s="64">
        <f>IFERROR(VLOOKUP(A1255,Sheet2!A:D,4,0),0)</f>
        <v>0</v>
      </c>
    </row>
    <row r="1256" spans="1:3" ht="20.25" customHeight="1">
      <c r="A1256" s="82" t="s">
        <v>2434</v>
      </c>
      <c r="B1256" s="63" t="s">
        <v>950</v>
      </c>
      <c r="C1256" s="64">
        <f>IFERROR(VLOOKUP(A1256,Sheet2!A:D,4,0),0)</f>
        <v>0</v>
      </c>
    </row>
    <row r="1257" spans="1:3" ht="20.25" customHeight="1">
      <c r="A1257" s="81" t="s">
        <v>2435</v>
      </c>
      <c r="B1257" s="60" t="s">
        <v>21</v>
      </c>
      <c r="C1257" s="61">
        <f>C1258+C1270+C1276+C1282+C1290+C1303+C1307+C1311</f>
        <v>16</v>
      </c>
    </row>
    <row r="1258" spans="1:3" ht="20.25" customHeight="1">
      <c r="A1258" s="81" t="s">
        <v>2436</v>
      </c>
      <c r="B1258" s="60" t="s">
        <v>951</v>
      </c>
      <c r="C1258" s="61">
        <f>SUM(C1259:C1269)</f>
        <v>0</v>
      </c>
    </row>
    <row r="1259" spans="1:3" ht="20.25" customHeight="1">
      <c r="A1259" s="82" t="s">
        <v>2437</v>
      </c>
      <c r="B1259" s="63" t="s">
        <v>32</v>
      </c>
      <c r="C1259" s="64">
        <f>IFERROR(VLOOKUP(A1259,Sheet2!A:D,4,0),0)</f>
        <v>0</v>
      </c>
    </row>
    <row r="1260" spans="1:3" ht="20.25" customHeight="1">
      <c r="A1260" s="82" t="s">
        <v>2438</v>
      </c>
      <c r="B1260" s="63" t="s">
        <v>33</v>
      </c>
      <c r="C1260" s="64">
        <f>IFERROR(VLOOKUP(A1260,Sheet2!A:D,4,0),0)</f>
        <v>0</v>
      </c>
    </row>
    <row r="1261" spans="1:3" ht="20.25" customHeight="1">
      <c r="A1261" s="82" t="s">
        <v>2439</v>
      </c>
      <c r="B1261" s="63" t="s">
        <v>34</v>
      </c>
      <c r="C1261" s="64">
        <f>IFERROR(VLOOKUP(A1261,Sheet2!A:D,4,0),0)</f>
        <v>0</v>
      </c>
    </row>
    <row r="1262" spans="1:3" ht="20.25" customHeight="1">
      <c r="A1262" s="82" t="s">
        <v>2440</v>
      </c>
      <c r="B1262" s="63" t="s">
        <v>952</v>
      </c>
      <c r="C1262" s="64">
        <f>IFERROR(VLOOKUP(A1262,Sheet2!A:D,4,0),0)</f>
        <v>0</v>
      </c>
    </row>
    <row r="1263" spans="1:3" ht="20.25" customHeight="1">
      <c r="A1263" s="82" t="s">
        <v>2441</v>
      </c>
      <c r="B1263" s="63" t="s">
        <v>953</v>
      </c>
      <c r="C1263" s="64">
        <f>IFERROR(VLOOKUP(A1263,Sheet2!A:D,4,0),0)</f>
        <v>0</v>
      </c>
    </row>
    <row r="1264" spans="1:3" ht="20.25" customHeight="1">
      <c r="A1264" s="82" t="s">
        <v>2442</v>
      </c>
      <c r="B1264" s="63" t="s">
        <v>954</v>
      </c>
      <c r="C1264" s="64">
        <f>IFERROR(VLOOKUP(A1264,Sheet2!A:D,4,0),0)</f>
        <v>0</v>
      </c>
    </row>
    <row r="1265" spans="1:3" ht="20.25" customHeight="1">
      <c r="A1265" s="82" t="s">
        <v>2443</v>
      </c>
      <c r="B1265" s="63" t="s">
        <v>1113</v>
      </c>
      <c r="C1265" s="64">
        <f>IFERROR(VLOOKUP(A1265,Sheet2!A:D,4,0),0)</f>
        <v>0</v>
      </c>
    </row>
    <row r="1266" spans="1:3" ht="20.25" customHeight="1">
      <c r="A1266" s="82" t="s">
        <v>2444</v>
      </c>
      <c r="B1266" s="63" t="s">
        <v>955</v>
      </c>
      <c r="C1266" s="64">
        <f>IFERROR(VLOOKUP(A1266,Sheet2!A:D,4,0),0)</f>
        <v>0</v>
      </c>
    </row>
    <row r="1267" spans="1:3" ht="20.25" customHeight="1">
      <c r="A1267" s="82" t="s">
        <v>2445</v>
      </c>
      <c r="B1267" s="63" t="s">
        <v>956</v>
      </c>
      <c r="C1267" s="64">
        <f>IFERROR(VLOOKUP(A1267,Sheet2!A:D,4,0),0)</f>
        <v>0</v>
      </c>
    </row>
    <row r="1268" spans="1:3" ht="20.25" customHeight="1">
      <c r="A1268" s="82" t="s">
        <v>2446</v>
      </c>
      <c r="B1268" s="63" t="s">
        <v>41</v>
      </c>
      <c r="C1268" s="64">
        <f>IFERROR(VLOOKUP(A1268,Sheet2!A:D,4,0),0)</f>
        <v>0</v>
      </c>
    </row>
    <row r="1269" spans="1:3" ht="20.25" customHeight="1">
      <c r="A1269" s="82" t="s">
        <v>2447</v>
      </c>
      <c r="B1269" s="63" t="s">
        <v>957</v>
      </c>
      <c r="C1269" s="64">
        <f>IFERROR(VLOOKUP(A1269,Sheet2!A:D,4,0),0)</f>
        <v>0</v>
      </c>
    </row>
    <row r="1270" spans="1:3" ht="20.25" customHeight="1">
      <c r="A1270" s="81" t="s">
        <v>2448</v>
      </c>
      <c r="B1270" s="60" t="s">
        <v>1114</v>
      </c>
      <c r="C1270" s="61">
        <f>SUM(C1271:C1275)</f>
        <v>6</v>
      </c>
    </row>
    <row r="1271" spans="1:3" ht="20.25" customHeight="1">
      <c r="A1271" s="82" t="s">
        <v>2449</v>
      </c>
      <c r="B1271" s="63" t="s">
        <v>32</v>
      </c>
      <c r="C1271" s="64">
        <f>IFERROR(VLOOKUP(A1271,Sheet2!A:D,4,0),0)</f>
        <v>0</v>
      </c>
    </row>
    <row r="1272" spans="1:3" ht="20.25" customHeight="1">
      <c r="A1272" s="82" t="s">
        <v>2450</v>
      </c>
      <c r="B1272" s="63" t="s">
        <v>33</v>
      </c>
      <c r="C1272" s="64">
        <f>IFERROR(VLOOKUP(A1272,Sheet2!A:D,4,0),0)</f>
        <v>0</v>
      </c>
    </row>
    <row r="1273" spans="1:3" ht="20.25" customHeight="1">
      <c r="A1273" s="82" t="s">
        <v>2451</v>
      </c>
      <c r="B1273" s="63" t="s">
        <v>34</v>
      </c>
      <c r="C1273" s="64">
        <f>IFERROR(VLOOKUP(A1273,Sheet2!A:D,4,0),0)</f>
        <v>0</v>
      </c>
    </row>
    <row r="1274" spans="1:3" ht="20.25" customHeight="1">
      <c r="A1274" s="82" t="s">
        <v>2452</v>
      </c>
      <c r="B1274" s="63" t="s">
        <v>958</v>
      </c>
      <c r="C1274" s="64">
        <f>IFERROR(VLOOKUP(A1274,Sheet2!A:D,4,0),0)</f>
        <v>0</v>
      </c>
    </row>
    <row r="1275" spans="1:3" ht="20.25" customHeight="1">
      <c r="A1275" s="82" t="s">
        <v>2453</v>
      </c>
      <c r="B1275" s="63" t="s">
        <v>1115</v>
      </c>
      <c r="C1275" s="64">
        <f>IFERROR(VLOOKUP(A1275,Sheet2!A:D,4,0),0)</f>
        <v>6</v>
      </c>
    </row>
    <row r="1276" spans="1:3" ht="20.25" customHeight="1">
      <c r="A1276" s="81" t="s">
        <v>2454</v>
      </c>
      <c r="B1276" s="60" t="s">
        <v>1116</v>
      </c>
      <c r="C1276" s="61">
        <f>SUM(C1277:C1281)</f>
        <v>0</v>
      </c>
    </row>
    <row r="1277" spans="1:3" ht="20.25" customHeight="1">
      <c r="A1277" s="82" t="s">
        <v>2455</v>
      </c>
      <c r="B1277" s="63" t="s">
        <v>32</v>
      </c>
      <c r="C1277" s="64">
        <f>IFERROR(VLOOKUP(A1277,Sheet2!A:D,4,0),0)</f>
        <v>0</v>
      </c>
    </row>
    <row r="1278" spans="1:3" ht="20.25" customHeight="1">
      <c r="A1278" s="82" t="s">
        <v>2456</v>
      </c>
      <c r="B1278" s="63" t="s">
        <v>33</v>
      </c>
      <c r="C1278" s="64">
        <f>IFERROR(VLOOKUP(A1278,Sheet2!A:D,4,0),0)</f>
        <v>0</v>
      </c>
    </row>
    <row r="1279" spans="1:3" ht="20.25" customHeight="1">
      <c r="A1279" s="82" t="s">
        <v>2457</v>
      </c>
      <c r="B1279" s="63" t="s">
        <v>34</v>
      </c>
      <c r="C1279" s="64">
        <f>IFERROR(VLOOKUP(A1279,Sheet2!A:D,4,0),0)</f>
        <v>0</v>
      </c>
    </row>
    <row r="1280" spans="1:3" ht="20.25" customHeight="1">
      <c r="A1280" s="82" t="s">
        <v>2458</v>
      </c>
      <c r="B1280" s="63" t="s">
        <v>1117</v>
      </c>
      <c r="C1280" s="64">
        <f>IFERROR(VLOOKUP(A1280,Sheet2!A:D,4,0),0)</f>
        <v>0</v>
      </c>
    </row>
    <row r="1281" spans="1:3" ht="20.25" customHeight="1">
      <c r="A1281" s="82" t="s">
        <v>2459</v>
      </c>
      <c r="B1281" s="63" t="s">
        <v>1118</v>
      </c>
      <c r="C1281" s="64">
        <f>IFERROR(VLOOKUP(A1281,Sheet2!A:D,4,0),0)</f>
        <v>0</v>
      </c>
    </row>
    <row r="1282" spans="1:3" ht="20.25" customHeight="1">
      <c r="A1282" s="81" t="s">
        <v>2460</v>
      </c>
      <c r="B1282" s="60" t="s">
        <v>1119</v>
      </c>
      <c r="C1282" s="61">
        <f>SUM(C1283:C1289)</f>
        <v>0</v>
      </c>
    </row>
    <row r="1283" spans="1:3" ht="20.25" customHeight="1">
      <c r="A1283" s="82" t="s">
        <v>2461</v>
      </c>
      <c r="B1283" s="63" t="s">
        <v>32</v>
      </c>
      <c r="C1283" s="64">
        <f>IFERROR(VLOOKUP(A1283,Sheet2!A:D,4,0),0)</f>
        <v>0</v>
      </c>
    </row>
    <row r="1284" spans="1:3" ht="20.25" customHeight="1">
      <c r="A1284" s="82" t="s">
        <v>2462</v>
      </c>
      <c r="B1284" s="63" t="s">
        <v>33</v>
      </c>
      <c r="C1284" s="64">
        <f>IFERROR(VLOOKUP(A1284,Sheet2!A:D,4,0),0)</f>
        <v>0</v>
      </c>
    </row>
    <row r="1285" spans="1:3" ht="20.25" customHeight="1">
      <c r="A1285" s="82" t="s">
        <v>2463</v>
      </c>
      <c r="B1285" s="63" t="s">
        <v>34</v>
      </c>
      <c r="C1285" s="64">
        <f>IFERROR(VLOOKUP(A1285,Sheet2!A:D,4,0),0)</f>
        <v>0</v>
      </c>
    </row>
    <row r="1286" spans="1:3" ht="20.25" customHeight="1">
      <c r="A1286" s="82" t="s">
        <v>2464</v>
      </c>
      <c r="B1286" s="63" t="s">
        <v>1120</v>
      </c>
      <c r="C1286" s="64">
        <f>IFERROR(VLOOKUP(A1286,Sheet2!A:D,4,0),0)</f>
        <v>0</v>
      </c>
    </row>
    <row r="1287" spans="1:3" ht="20.25" customHeight="1">
      <c r="A1287" s="82" t="s">
        <v>2465</v>
      </c>
      <c r="B1287" s="63" t="s">
        <v>1121</v>
      </c>
      <c r="C1287" s="64">
        <f>IFERROR(VLOOKUP(A1287,Sheet2!A:D,4,0),0)</f>
        <v>0</v>
      </c>
    </row>
    <row r="1288" spans="1:3" ht="20.25" customHeight="1">
      <c r="A1288" s="82" t="s">
        <v>2466</v>
      </c>
      <c r="B1288" s="63" t="s">
        <v>41</v>
      </c>
      <c r="C1288" s="64">
        <f>IFERROR(VLOOKUP(A1288,Sheet2!A:D,4,0),0)</f>
        <v>0</v>
      </c>
    </row>
    <row r="1289" spans="1:3" ht="20.25" customHeight="1">
      <c r="A1289" s="82" t="s">
        <v>2467</v>
      </c>
      <c r="B1289" s="63" t="s">
        <v>1122</v>
      </c>
      <c r="C1289" s="64">
        <f>IFERROR(VLOOKUP(A1289,Sheet2!A:D,4,0),0)</f>
        <v>0</v>
      </c>
    </row>
    <row r="1290" spans="1:3" ht="20.25" customHeight="1">
      <c r="A1290" s="81" t="s">
        <v>2468</v>
      </c>
      <c r="B1290" s="60" t="s">
        <v>959</v>
      </c>
      <c r="C1290" s="61">
        <f>SUM(C1291:C1302)</f>
        <v>0</v>
      </c>
    </row>
    <row r="1291" spans="1:3" ht="20.25" customHeight="1">
      <c r="A1291" s="82" t="s">
        <v>2469</v>
      </c>
      <c r="B1291" s="63" t="s">
        <v>32</v>
      </c>
      <c r="C1291" s="64">
        <f>IFERROR(VLOOKUP(A1291,Sheet2!A:D,4,0),0)</f>
        <v>0</v>
      </c>
    </row>
    <row r="1292" spans="1:3" ht="20.25" customHeight="1">
      <c r="A1292" s="82" t="s">
        <v>2470</v>
      </c>
      <c r="B1292" s="63" t="s">
        <v>33</v>
      </c>
      <c r="C1292" s="64">
        <f>IFERROR(VLOOKUP(A1292,Sheet2!A:D,4,0),0)</f>
        <v>0</v>
      </c>
    </row>
    <row r="1293" spans="1:3" ht="20.25" customHeight="1">
      <c r="A1293" s="82" t="s">
        <v>2471</v>
      </c>
      <c r="B1293" s="63" t="s">
        <v>34</v>
      </c>
      <c r="C1293" s="64">
        <f>IFERROR(VLOOKUP(A1293,Sheet2!A:D,4,0),0)</f>
        <v>0</v>
      </c>
    </row>
    <row r="1294" spans="1:3" ht="20.25" customHeight="1">
      <c r="A1294" s="82" t="s">
        <v>2472</v>
      </c>
      <c r="B1294" s="63" t="s">
        <v>960</v>
      </c>
      <c r="C1294" s="64">
        <f>IFERROR(VLOOKUP(A1294,Sheet2!A:D,4,0),0)</f>
        <v>0</v>
      </c>
    </row>
    <row r="1295" spans="1:3" ht="20.25" customHeight="1">
      <c r="A1295" s="82" t="s">
        <v>2473</v>
      </c>
      <c r="B1295" s="63" t="s">
        <v>961</v>
      </c>
      <c r="C1295" s="64">
        <f>IFERROR(VLOOKUP(A1295,Sheet2!A:D,4,0),0)</f>
        <v>0</v>
      </c>
    </row>
    <row r="1296" spans="1:3" ht="20.25" customHeight="1">
      <c r="A1296" s="82" t="s">
        <v>2474</v>
      </c>
      <c r="B1296" s="63" t="s">
        <v>962</v>
      </c>
      <c r="C1296" s="64">
        <f>IFERROR(VLOOKUP(A1296,Sheet2!A:D,4,0),0)</f>
        <v>0</v>
      </c>
    </row>
    <row r="1297" spans="1:6" ht="20.25" customHeight="1">
      <c r="A1297" s="82" t="s">
        <v>2475</v>
      </c>
      <c r="B1297" s="63" t="s">
        <v>963</v>
      </c>
      <c r="C1297" s="64">
        <f>IFERROR(VLOOKUP(A1297,Sheet2!A:D,4,0),0)</f>
        <v>0</v>
      </c>
    </row>
    <row r="1298" spans="1:6" ht="20.25" customHeight="1">
      <c r="A1298" s="82" t="s">
        <v>2476</v>
      </c>
      <c r="B1298" s="63" t="s">
        <v>964</v>
      </c>
      <c r="C1298" s="64">
        <f>IFERROR(VLOOKUP(A1298,Sheet2!A:D,4,0),0)</f>
        <v>0</v>
      </c>
    </row>
    <row r="1299" spans="1:6" ht="20.25" customHeight="1">
      <c r="A1299" s="82" t="s">
        <v>2477</v>
      </c>
      <c r="B1299" s="63" t="s">
        <v>965</v>
      </c>
      <c r="C1299" s="64">
        <f>IFERROR(VLOOKUP(A1299,Sheet2!A:D,4,0),0)</f>
        <v>0</v>
      </c>
    </row>
    <row r="1300" spans="1:6" ht="20.25" customHeight="1">
      <c r="A1300" s="82" t="s">
        <v>2478</v>
      </c>
      <c r="B1300" s="63" t="s">
        <v>966</v>
      </c>
      <c r="C1300" s="64">
        <f>IFERROR(VLOOKUP(A1300,Sheet2!A:D,4,0),0)</f>
        <v>0</v>
      </c>
    </row>
    <row r="1301" spans="1:6" ht="20.25" customHeight="1">
      <c r="A1301" s="82" t="s">
        <v>2479</v>
      </c>
      <c r="B1301" s="63" t="s">
        <v>967</v>
      </c>
      <c r="C1301" s="64">
        <f>IFERROR(VLOOKUP(A1301,Sheet2!A:D,4,0),0)</f>
        <v>0</v>
      </c>
    </row>
    <row r="1302" spans="1:6" ht="20.25" customHeight="1">
      <c r="A1302" s="82" t="s">
        <v>2480</v>
      </c>
      <c r="B1302" s="63" t="s">
        <v>968</v>
      </c>
      <c r="C1302" s="64">
        <f>IFERROR(VLOOKUP(A1302,Sheet2!A:D,4,0),0)</f>
        <v>0</v>
      </c>
    </row>
    <row r="1303" spans="1:6" ht="20.25" customHeight="1">
      <c r="A1303" s="81" t="s">
        <v>2481</v>
      </c>
      <c r="B1303" s="60" t="s">
        <v>969</v>
      </c>
      <c r="C1303" s="61">
        <f>SUM(C1304:C1306)</f>
        <v>5</v>
      </c>
    </row>
    <row r="1304" spans="1:6" ht="20.25" customHeight="1">
      <c r="A1304" s="82" t="s">
        <v>2482</v>
      </c>
      <c r="B1304" s="63" t="s">
        <v>970</v>
      </c>
      <c r="C1304" s="64">
        <f>IFERROR(VLOOKUP(A1304,Sheet2!A:D,4,0),0)</f>
        <v>0</v>
      </c>
    </row>
    <row r="1305" spans="1:6" ht="20.25" customHeight="1">
      <c r="A1305" s="82" t="s">
        <v>2483</v>
      </c>
      <c r="B1305" s="63" t="s">
        <v>971</v>
      </c>
      <c r="C1305" s="64">
        <f>IFERROR(VLOOKUP(A1305,Sheet2!A:D,4,0),0)</f>
        <v>5</v>
      </c>
    </row>
    <row r="1306" spans="1:6" ht="20.25" customHeight="1">
      <c r="A1306" s="82" t="s">
        <v>2484</v>
      </c>
      <c r="B1306" s="63" t="s">
        <v>972</v>
      </c>
      <c r="C1306" s="64">
        <f>IFERROR(VLOOKUP(A1306,Sheet2!A:D,4,0),0)</f>
        <v>0</v>
      </c>
    </row>
    <row r="1307" spans="1:6" ht="20.25" customHeight="1">
      <c r="A1307" s="81" t="s">
        <v>2485</v>
      </c>
      <c r="B1307" s="60" t="s">
        <v>973</v>
      </c>
      <c r="C1307" s="61">
        <f>SUM(C1308:C1310)</f>
        <v>0</v>
      </c>
    </row>
    <row r="1308" spans="1:6" ht="20.25" customHeight="1">
      <c r="A1308" s="82" t="s">
        <v>2486</v>
      </c>
      <c r="B1308" s="63" t="s">
        <v>974</v>
      </c>
      <c r="C1308" s="64">
        <f>IFERROR(VLOOKUP(A1308,Sheet2!A:D,4,0),0)</f>
        <v>0</v>
      </c>
    </row>
    <row r="1309" spans="1:6" ht="20.25" customHeight="1">
      <c r="A1309" s="82" t="s">
        <v>2487</v>
      </c>
      <c r="B1309" s="63" t="s">
        <v>975</v>
      </c>
      <c r="C1309" s="64">
        <f>IFERROR(VLOOKUP(A1309,Sheet2!A:D,4,0),0)</f>
        <v>0</v>
      </c>
    </row>
    <row r="1310" spans="1:6" ht="20.25" customHeight="1">
      <c r="A1310" s="82" t="s">
        <v>2488</v>
      </c>
      <c r="B1310" s="63" t="s">
        <v>976</v>
      </c>
      <c r="C1310" s="64">
        <f>IFERROR(VLOOKUP(A1310,Sheet2!A:D,4,0),0)</f>
        <v>0</v>
      </c>
    </row>
    <row r="1311" spans="1:6" ht="20.25" customHeight="1">
      <c r="A1311" s="81" t="s">
        <v>2489</v>
      </c>
      <c r="B1311" s="60" t="s">
        <v>977</v>
      </c>
      <c r="C1311" s="61">
        <f>C1312</f>
        <v>5</v>
      </c>
    </row>
    <row r="1312" spans="1:6" s="51" customFormat="1" ht="20.25" customHeight="1">
      <c r="A1312" s="82" t="s">
        <v>2490</v>
      </c>
      <c r="B1312" s="63" t="s">
        <v>978</v>
      </c>
      <c r="C1312" s="64">
        <f>IFERROR(VLOOKUP(A1312,Sheet2!A:D,4,0),0)</f>
        <v>5</v>
      </c>
      <c r="F1312" s="69"/>
    </row>
    <row r="1313" spans="1:6" ht="20.25" customHeight="1">
      <c r="A1313" s="81" t="s">
        <v>2491</v>
      </c>
      <c r="B1313" s="60" t="s">
        <v>22</v>
      </c>
      <c r="C1313" s="61">
        <f>IFERROR(VLOOKUP(A1313,#REF!,5,0),0)</f>
        <v>0</v>
      </c>
    </row>
    <row r="1314" spans="1:6" ht="20.25" customHeight="1">
      <c r="A1314" s="81" t="s">
        <v>2492</v>
      </c>
      <c r="B1314" s="60" t="s">
        <v>23</v>
      </c>
      <c r="C1314" s="61">
        <f>C1315+C1317</f>
        <v>0</v>
      </c>
    </row>
    <row r="1315" spans="1:6" ht="20.25" customHeight="1">
      <c r="A1315" s="81" t="s">
        <v>2493</v>
      </c>
      <c r="B1315" s="60" t="s">
        <v>979</v>
      </c>
      <c r="C1315" s="61">
        <f>C1316</f>
        <v>0</v>
      </c>
    </row>
    <row r="1316" spans="1:6" s="51" customFormat="1" ht="20.25" customHeight="1">
      <c r="A1316" s="82" t="s">
        <v>2494</v>
      </c>
      <c r="B1316" s="63" t="s">
        <v>980</v>
      </c>
      <c r="C1316" s="64">
        <f>IFERROR(VLOOKUP(A1316,Sheet2!A:D,4,0),0)</f>
        <v>0</v>
      </c>
      <c r="F1316" s="69"/>
    </row>
    <row r="1317" spans="1:6" ht="20.25" customHeight="1">
      <c r="A1317" s="81" t="s">
        <v>2495</v>
      </c>
      <c r="B1317" s="60" t="s">
        <v>856</v>
      </c>
      <c r="C1317" s="61">
        <f>C1318</f>
        <v>0</v>
      </c>
    </row>
    <row r="1318" spans="1:6" ht="20.25" customHeight="1">
      <c r="A1318" s="82" t="s">
        <v>2496</v>
      </c>
      <c r="B1318" s="63" t="s">
        <v>23</v>
      </c>
      <c r="C1318" s="64">
        <f>IFERROR(VLOOKUP(A1318,Sheet2!A:D,4,0),0)</f>
        <v>0</v>
      </c>
    </row>
    <row r="1319" spans="1:6" ht="20.25" customHeight="1">
      <c r="A1319" s="81" t="s">
        <v>2497</v>
      </c>
      <c r="B1319" s="60" t="s">
        <v>24</v>
      </c>
      <c r="C1319" s="61">
        <f>C1320+C1321+C1322</f>
        <v>0</v>
      </c>
    </row>
    <row r="1320" spans="1:6" ht="20.25" customHeight="1">
      <c r="A1320" s="81" t="s">
        <v>2498</v>
      </c>
      <c r="B1320" s="60" t="s">
        <v>981</v>
      </c>
      <c r="C1320" s="61">
        <f>IFERROR(VLOOKUP(A1320,#REF!,5,0),0)</f>
        <v>0</v>
      </c>
    </row>
    <row r="1321" spans="1:6" ht="20.25" customHeight="1">
      <c r="A1321" s="81" t="s">
        <v>2499</v>
      </c>
      <c r="B1321" s="60" t="s">
        <v>982</v>
      </c>
      <c r="C1321" s="61">
        <f>IFERROR(VLOOKUP(A1321,#REF!,5,0),0)</f>
        <v>0</v>
      </c>
    </row>
    <row r="1322" spans="1:6" ht="20.25" customHeight="1">
      <c r="A1322" s="81" t="s">
        <v>2500</v>
      </c>
      <c r="B1322" s="60" t="s">
        <v>983</v>
      </c>
      <c r="C1322" s="61">
        <f>SUM(C1323:C1326)</f>
        <v>0</v>
      </c>
    </row>
    <row r="1323" spans="1:6" ht="20.25" customHeight="1">
      <c r="A1323" s="82" t="s">
        <v>2501</v>
      </c>
      <c r="B1323" s="63" t="s">
        <v>984</v>
      </c>
      <c r="C1323" s="64">
        <f>IFERROR(VLOOKUP(A1323,Sheet2!A:D,4,0),0)</f>
        <v>0</v>
      </c>
    </row>
    <row r="1324" spans="1:6" ht="20.25" customHeight="1">
      <c r="A1324" s="82" t="s">
        <v>2502</v>
      </c>
      <c r="B1324" s="63" t="s">
        <v>985</v>
      </c>
      <c r="C1324" s="64">
        <f>IFERROR(VLOOKUP(A1324,Sheet2!A:D,4,0),0)</f>
        <v>0</v>
      </c>
    </row>
    <row r="1325" spans="1:6" ht="20.25" customHeight="1">
      <c r="A1325" s="82" t="s">
        <v>2503</v>
      </c>
      <c r="B1325" s="63" t="s">
        <v>986</v>
      </c>
      <c r="C1325" s="64">
        <f>IFERROR(VLOOKUP(A1325,Sheet2!A:D,4,0),0)</f>
        <v>0</v>
      </c>
    </row>
    <row r="1326" spans="1:6" ht="20.25" customHeight="1">
      <c r="A1326" s="82" t="s">
        <v>2504</v>
      </c>
      <c r="B1326" s="63" t="s">
        <v>987</v>
      </c>
      <c r="C1326" s="64">
        <f>IFERROR(VLOOKUP(A1326,Sheet2!A:D,4,0),0)</f>
        <v>0</v>
      </c>
    </row>
    <row r="1327" spans="1:6" ht="20.25" customHeight="1">
      <c r="A1327" s="81" t="s">
        <v>2505</v>
      </c>
      <c r="B1327" s="60" t="s">
        <v>25</v>
      </c>
      <c r="C1327" s="61">
        <f>C1328+C1329+C1330</f>
        <v>0</v>
      </c>
    </row>
    <row r="1328" spans="1:6" ht="20.25" customHeight="1">
      <c r="A1328" s="81" t="s">
        <v>2506</v>
      </c>
      <c r="B1328" s="60" t="s">
        <v>988</v>
      </c>
      <c r="C1328" s="61">
        <f>IFERROR(VLOOKUP(A1328,#REF!,5,0),0)</f>
        <v>0</v>
      </c>
    </row>
    <row r="1329" spans="1:3" ht="20.25" customHeight="1">
      <c r="A1329" s="81" t="s">
        <v>2507</v>
      </c>
      <c r="B1329" s="60" t="s">
        <v>989</v>
      </c>
      <c r="C1329" s="61">
        <f>IFERROR(VLOOKUP(A1329,#REF!,5,0),0)</f>
        <v>0</v>
      </c>
    </row>
    <row r="1330" spans="1:3" ht="20.25" customHeight="1">
      <c r="A1330" s="81" t="s">
        <v>2508</v>
      </c>
      <c r="B1330" s="60" t="s">
        <v>990</v>
      </c>
      <c r="C1330" s="61">
        <f>IFERROR(VLOOKUP(A1330,#REF!,5,0),0)</f>
        <v>0</v>
      </c>
    </row>
    <row r="1331" spans="1:3" ht="20.45" customHeight="1">
      <c r="A1331" s="94" t="s">
        <v>1060</v>
      </c>
      <c r="B1331" s="95"/>
      <c r="C1331" s="70">
        <f>C1332+C1333</f>
        <v>2959.4856012682112</v>
      </c>
    </row>
    <row r="1332" spans="1:3" ht="20.45" customHeight="1">
      <c r="A1332" s="60">
        <v>2300601</v>
      </c>
      <c r="B1332" s="68" t="s">
        <v>991</v>
      </c>
      <c r="C1332" s="64"/>
    </row>
    <row r="1333" spans="1:3" ht="20.45" customHeight="1">
      <c r="A1333" s="60">
        <v>2300602</v>
      </c>
      <c r="B1333" s="68" t="s">
        <v>992</v>
      </c>
      <c r="C1333" s="70">
        <f>C1334+C1335+C1336+C1337</f>
        <v>2959.4856012682112</v>
      </c>
    </row>
    <row r="1334" spans="1:3" ht="20.45" customHeight="1">
      <c r="A1334" s="60"/>
      <c r="B1334" s="68" t="s">
        <v>1123</v>
      </c>
      <c r="C1334" s="70">
        <v>1416.6877999999999</v>
      </c>
    </row>
    <row r="1335" spans="1:3" ht="20.45" customHeight="1">
      <c r="A1335" s="60"/>
      <c r="B1335" s="68" t="s">
        <v>996</v>
      </c>
      <c r="C1335" s="70">
        <v>505.15018723803524</v>
      </c>
    </row>
    <row r="1336" spans="1:3" ht="20.45" customHeight="1">
      <c r="A1336" s="60"/>
      <c r="B1336" s="68" t="s">
        <v>1124</v>
      </c>
      <c r="C1336" s="70"/>
    </row>
    <row r="1337" spans="1:3" ht="20.45" customHeight="1">
      <c r="A1337" s="60"/>
      <c r="B1337" s="68" t="s">
        <v>1125</v>
      </c>
      <c r="C1337" s="70">
        <v>1037.6476140301761</v>
      </c>
    </row>
    <row r="1338" spans="1:3" ht="20.45" customHeight="1">
      <c r="A1338" s="94" t="s">
        <v>26</v>
      </c>
      <c r="B1338" s="95"/>
      <c r="C1338" s="37">
        <f>C1339</f>
        <v>0</v>
      </c>
    </row>
    <row r="1339" spans="1:3" ht="20.45" customHeight="1">
      <c r="A1339" s="81">
        <v>23103</v>
      </c>
      <c r="B1339" s="60" t="s">
        <v>993</v>
      </c>
      <c r="C1339" s="61">
        <f>C1340</f>
        <v>0</v>
      </c>
    </row>
    <row r="1340" spans="1:3" ht="20.45" customHeight="1">
      <c r="A1340" s="62">
        <v>2310301</v>
      </c>
      <c r="B1340" s="63" t="s">
        <v>994</v>
      </c>
      <c r="C1340" s="64"/>
    </row>
    <row r="1341" spans="1:3" ht="20.45" customHeight="1">
      <c r="A1341" s="94" t="s">
        <v>27</v>
      </c>
      <c r="B1341" s="95"/>
      <c r="C1341" s="37">
        <f>C1342</f>
        <v>0</v>
      </c>
    </row>
    <row r="1342" spans="1:3" ht="20.45" customHeight="1">
      <c r="A1342" s="81">
        <v>23009</v>
      </c>
      <c r="B1342" s="60" t="s">
        <v>995</v>
      </c>
      <c r="C1342" s="61">
        <f>ROUND(C1344-C6-C1331-C1338,0)</f>
        <v>0</v>
      </c>
    </row>
    <row r="1343" spans="1:3" ht="20.45" customHeight="1">
      <c r="A1343" s="94" t="s">
        <v>28</v>
      </c>
      <c r="B1343" s="95"/>
      <c r="C1343" s="56"/>
    </row>
    <row r="1344" spans="1:3" ht="20.45" customHeight="1">
      <c r="A1344" s="93" t="s">
        <v>29</v>
      </c>
      <c r="B1344" s="93"/>
      <c r="C1344" s="70">
        <f>镇一般预算收入!C79</f>
        <v>17776.129999999997</v>
      </c>
    </row>
    <row r="1345" ht="17.45" customHeight="1"/>
    <row r="1346" ht="17.45" customHeight="1"/>
    <row r="1347" ht="17.45" customHeight="1"/>
  </sheetData>
  <autoFilter ref="A6:C1344">
    <filterColumn colId="0" showButton="0"/>
  </autoFilter>
  <mergeCells count="8">
    <mergeCell ref="A1343:B1343"/>
    <mergeCell ref="A1344:B1344"/>
    <mergeCell ref="A2:C2"/>
    <mergeCell ref="A3:C3"/>
    <mergeCell ref="A6:B6"/>
    <mergeCell ref="A1331:B1331"/>
    <mergeCell ref="A1338:B1338"/>
    <mergeCell ref="A1341:B1341"/>
  </mergeCells>
  <phoneticPr fontId="13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3"/>
  <sheetViews>
    <sheetView workbookViewId="0">
      <pane ySplit="5" topLeftCell="A6" activePane="bottomLeft" state="frozen"/>
      <selection pane="bottomLeft" activeCell="C11" sqref="C11"/>
    </sheetView>
  </sheetViews>
  <sheetFormatPr defaultColWidth="9" defaultRowHeight="14.25"/>
  <cols>
    <col min="1" max="1" width="14.375" style="2" customWidth="1"/>
    <col min="2" max="2" width="35.875" style="2" customWidth="1"/>
    <col min="3" max="3" width="24.375" style="72" customWidth="1"/>
    <col min="4" max="4" width="28" style="2" hidden="1" customWidth="1"/>
    <col min="5" max="16384" width="9" style="2"/>
  </cols>
  <sheetData>
    <row r="1" spans="1:3">
      <c r="A1" s="1"/>
    </row>
    <row r="2" spans="1:3" ht="55.5" customHeight="1">
      <c r="A2" s="90" t="s">
        <v>2514</v>
      </c>
      <c r="B2" s="90"/>
      <c r="C2" s="99"/>
    </row>
    <row r="3" spans="1:3" ht="19.5" customHeight="1">
      <c r="A3" s="100" t="s">
        <v>1126</v>
      </c>
      <c r="B3" s="100"/>
      <c r="C3" s="101"/>
    </row>
    <row r="4" spans="1:3" ht="19.5" customHeight="1">
      <c r="C4" s="21" t="s">
        <v>30</v>
      </c>
    </row>
    <row r="5" spans="1:3" s="75" customFormat="1" ht="36.75" customHeight="1">
      <c r="A5" s="73" t="s">
        <v>0</v>
      </c>
      <c r="B5" s="73" t="s">
        <v>1</v>
      </c>
      <c r="C5" s="74" t="s">
        <v>1058</v>
      </c>
    </row>
    <row r="6" spans="1:3" s="76" customFormat="1" ht="20.25" customHeight="1">
      <c r="A6" s="91" t="s">
        <v>2</v>
      </c>
      <c r="B6" s="92"/>
      <c r="C6" s="59">
        <f>C7+C12+C23+C31+C38+C42+C45+C49+C52+C58+C61+C66+C69</f>
        <v>14817</v>
      </c>
    </row>
    <row r="7" spans="1:3" s="76" customFormat="1" ht="20.25" customHeight="1">
      <c r="A7" s="77">
        <v>501</v>
      </c>
      <c r="B7" s="77" t="s">
        <v>1127</v>
      </c>
      <c r="C7" s="26">
        <f>SUM(C8:C11)</f>
        <v>2668</v>
      </c>
    </row>
    <row r="8" spans="1:3" s="80" customFormat="1" ht="20.25" customHeight="1">
      <c r="A8" s="78">
        <v>50101</v>
      </c>
      <c r="B8" s="79" t="s">
        <v>1128</v>
      </c>
      <c r="C8" s="30">
        <f>IFERROR(VLOOKUP(A8,Sheet2!F:I,4,0),0)</f>
        <v>1491</v>
      </c>
    </row>
    <row r="9" spans="1:3" s="80" customFormat="1" ht="20.25" customHeight="1">
      <c r="A9" s="78">
        <v>50102</v>
      </c>
      <c r="B9" s="79" t="s">
        <v>1129</v>
      </c>
      <c r="C9" s="30">
        <f>IFERROR(VLOOKUP(A9,Sheet2!F:I,4,0),0)</f>
        <v>328</v>
      </c>
    </row>
    <row r="10" spans="1:3" s="80" customFormat="1" ht="20.25" customHeight="1">
      <c r="A10" s="78">
        <v>50103</v>
      </c>
      <c r="B10" s="79" t="s">
        <v>906</v>
      </c>
      <c r="C10" s="30">
        <f>IFERROR(VLOOKUP(A10,Sheet2!F:I,4,0),0)</f>
        <v>145</v>
      </c>
    </row>
    <row r="11" spans="1:3" s="80" customFormat="1" ht="20.25" customHeight="1">
      <c r="A11" s="78">
        <v>50199</v>
      </c>
      <c r="B11" s="79" t="s">
        <v>1130</v>
      </c>
      <c r="C11" s="30">
        <f>IFERROR(VLOOKUP(A11,Sheet2!F:I,4,0),0)</f>
        <v>704</v>
      </c>
    </row>
    <row r="12" spans="1:3" s="76" customFormat="1" ht="20.25" customHeight="1">
      <c r="A12" s="77">
        <v>502</v>
      </c>
      <c r="B12" s="77" t="s">
        <v>1131</v>
      </c>
      <c r="C12" s="26">
        <f>SUM(C13:C22)</f>
        <v>1579</v>
      </c>
    </row>
    <row r="13" spans="1:3" s="80" customFormat="1" ht="20.25" customHeight="1">
      <c r="A13" s="78">
        <v>50201</v>
      </c>
      <c r="B13" s="79" t="s">
        <v>1132</v>
      </c>
      <c r="C13" s="30">
        <f>IFERROR(VLOOKUP(A13,Sheet2!F:I,4,0),0)</f>
        <v>589</v>
      </c>
    </row>
    <row r="14" spans="1:3" s="80" customFormat="1" ht="20.25" customHeight="1">
      <c r="A14" s="78">
        <v>50202</v>
      </c>
      <c r="B14" s="79" t="s">
        <v>1133</v>
      </c>
      <c r="C14" s="30">
        <f>IFERROR(VLOOKUP(A14,Sheet2!F:I,4,0),0)</f>
        <v>4</v>
      </c>
    </row>
    <row r="15" spans="1:3" s="80" customFormat="1" ht="20.25" customHeight="1">
      <c r="A15" s="78">
        <v>50203</v>
      </c>
      <c r="B15" s="79" t="s">
        <v>1134</v>
      </c>
      <c r="C15" s="30">
        <f>IFERROR(VLOOKUP(A15,Sheet2!F:I,4,0),0)</f>
        <v>2</v>
      </c>
    </row>
    <row r="16" spans="1:3" s="80" customFormat="1" ht="20.25" customHeight="1">
      <c r="A16" s="78">
        <v>50204</v>
      </c>
      <c r="B16" s="79" t="s">
        <v>1135</v>
      </c>
      <c r="C16" s="30">
        <f>IFERROR(VLOOKUP(A16,Sheet2!F:I,4,0),0)</f>
        <v>12</v>
      </c>
    </row>
    <row r="17" spans="1:4" s="80" customFormat="1" ht="20.25" customHeight="1">
      <c r="A17" s="78">
        <v>50205</v>
      </c>
      <c r="B17" s="79" t="s">
        <v>1136</v>
      </c>
      <c r="C17" s="30">
        <f>IFERROR(VLOOKUP(A17,Sheet2!F:I,4,0),0)</f>
        <v>14</v>
      </c>
    </row>
    <row r="18" spans="1:4" s="80" customFormat="1" ht="20.25" customHeight="1">
      <c r="A18" s="78">
        <v>50206</v>
      </c>
      <c r="B18" s="79" t="s">
        <v>1137</v>
      </c>
      <c r="C18" s="30">
        <f>IFERROR(VLOOKUP(A18,Sheet2!F:I,4,0),0)</f>
        <v>48</v>
      </c>
    </row>
    <row r="19" spans="1:4" s="80" customFormat="1" ht="20.25" customHeight="1">
      <c r="A19" s="78">
        <v>50207</v>
      </c>
      <c r="B19" s="79" t="s">
        <v>2511</v>
      </c>
      <c r="C19" s="30">
        <f>IFERROR(VLOOKUP(A19,Sheet2!F:I,4,0),0)</f>
        <v>0</v>
      </c>
    </row>
    <row r="20" spans="1:4" s="80" customFormat="1" ht="20.25" customHeight="1">
      <c r="A20" s="78">
        <v>50208</v>
      </c>
      <c r="B20" s="79" t="s">
        <v>1138</v>
      </c>
      <c r="C20" s="30">
        <f>IFERROR(VLOOKUP(A20,Sheet2!F:I,4,0),0)</f>
        <v>29</v>
      </c>
    </row>
    <row r="21" spans="1:4" s="80" customFormat="1" ht="20.25" customHeight="1">
      <c r="A21" s="78">
        <v>50209</v>
      </c>
      <c r="B21" s="79" t="s">
        <v>1139</v>
      </c>
      <c r="C21" s="30">
        <f>IFERROR(VLOOKUP(A21,Sheet2!F:I,4,0),0)</f>
        <v>0</v>
      </c>
    </row>
    <row r="22" spans="1:4" s="80" customFormat="1" ht="20.25" customHeight="1">
      <c r="A22" s="78">
        <v>50299</v>
      </c>
      <c r="B22" s="79" t="s">
        <v>1140</v>
      </c>
      <c r="C22" s="30">
        <f>IFERROR(VLOOKUP(A22,Sheet2!F:I,4,0),0)</f>
        <v>881</v>
      </c>
      <c r="D22" s="80" t="s">
        <v>1141</v>
      </c>
    </row>
    <row r="23" spans="1:4" s="76" customFormat="1" ht="20.25" customHeight="1">
      <c r="A23" s="77">
        <v>503</v>
      </c>
      <c r="B23" s="77" t="s">
        <v>1142</v>
      </c>
      <c r="C23" s="26">
        <f>SUM(C24:C30)</f>
        <v>63</v>
      </c>
    </row>
    <row r="24" spans="1:4" s="80" customFormat="1" ht="20.25" customHeight="1">
      <c r="A24" s="78">
        <v>50301</v>
      </c>
      <c r="B24" s="79" t="s">
        <v>1143</v>
      </c>
      <c r="C24" s="30">
        <f>IFERROR(VLOOKUP(A24,Sheet2!F:I,4,0),0)</f>
        <v>0</v>
      </c>
    </row>
    <row r="25" spans="1:4" s="80" customFormat="1" ht="20.25" customHeight="1">
      <c r="A25" s="78">
        <v>50302</v>
      </c>
      <c r="B25" s="79" t="s">
        <v>1144</v>
      </c>
      <c r="C25" s="30">
        <f>IFERROR(VLOOKUP(A25,Sheet2!F:I,4,0),0)</f>
        <v>10</v>
      </c>
    </row>
    <row r="26" spans="1:4" s="80" customFormat="1" ht="20.25" customHeight="1">
      <c r="A26" s="78">
        <v>50303</v>
      </c>
      <c r="B26" s="79" t="s">
        <v>1145</v>
      </c>
      <c r="C26" s="30">
        <f>IFERROR(VLOOKUP(A26,Sheet2!F:I,4,0),0)</f>
        <v>0</v>
      </c>
    </row>
    <row r="27" spans="1:4" s="80" customFormat="1" ht="20.25" customHeight="1">
      <c r="A27" s="78">
        <v>50305</v>
      </c>
      <c r="B27" s="79" t="s">
        <v>1146</v>
      </c>
      <c r="C27" s="30">
        <f>IFERROR(VLOOKUP(A27,Sheet2!F:I,4,0),0)</f>
        <v>0</v>
      </c>
    </row>
    <row r="28" spans="1:4" s="80" customFormat="1" ht="20.25" customHeight="1">
      <c r="A28" s="78">
        <v>50306</v>
      </c>
      <c r="B28" s="79" t="s">
        <v>1147</v>
      </c>
      <c r="C28" s="30">
        <f>IFERROR(VLOOKUP(A28,Sheet2!F:I,4,0),0)</f>
        <v>0</v>
      </c>
    </row>
    <row r="29" spans="1:4" s="80" customFormat="1" ht="20.25" customHeight="1">
      <c r="A29" s="78">
        <v>50307</v>
      </c>
      <c r="B29" s="79" t="s">
        <v>1148</v>
      </c>
      <c r="C29" s="30">
        <f>IFERROR(VLOOKUP(A29,Sheet2!F:I,4,0),0)</f>
        <v>0</v>
      </c>
    </row>
    <row r="30" spans="1:4" s="80" customFormat="1" ht="20.25" customHeight="1">
      <c r="A30" s="78">
        <v>50399</v>
      </c>
      <c r="B30" s="79" t="s">
        <v>1149</v>
      </c>
      <c r="C30" s="30">
        <f>IFERROR(VLOOKUP(A30,Sheet2!F:I,4,0),0)</f>
        <v>53</v>
      </c>
    </row>
    <row r="31" spans="1:4" s="76" customFormat="1" ht="20.25" customHeight="1">
      <c r="A31" s="77">
        <v>504</v>
      </c>
      <c r="B31" s="77" t="s">
        <v>1150</v>
      </c>
      <c r="C31" s="26">
        <f>SUM(C32:C37)</f>
        <v>0</v>
      </c>
    </row>
    <row r="32" spans="1:4" s="80" customFormat="1" ht="20.25" customHeight="1">
      <c r="A32" s="78">
        <v>50401</v>
      </c>
      <c r="B32" s="79" t="s">
        <v>1143</v>
      </c>
      <c r="C32" s="30">
        <f>IFERROR(VLOOKUP(A32,Sheet2!F:I,4,0),0)</f>
        <v>0</v>
      </c>
    </row>
    <row r="33" spans="1:3" s="80" customFormat="1" ht="20.25" customHeight="1">
      <c r="A33" s="78">
        <v>50402</v>
      </c>
      <c r="B33" s="79" t="s">
        <v>1144</v>
      </c>
      <c r="C33" s="30">
        <f>IFERROR(VLOOKUP(A33,Sheet2!F:I,4,0),0)</f>
        <v>0</v>
      </c>
    </row>
    <row r="34" spans="1:3" s="80" customFormat="1" ht="20.25" customHeight="1">
      <c r="A34" s="78">
        <v>50403</v>
      </c>
      <c r="B34" s="79" t="s">
        <v>1145</v>
      </c>
      <c r="C34" s="30">
        <f>IFERROR(VLOOKUP(A34,Sheet2!F:I,4,0),0)</f>
        <v>0</v>
      </c>
    </row>
    <row r="35" spans="1:3" s="80" customFormat="1" ht="20.25" customHeight="1">
      <c r="A35" s="78">
        <v>50404</v>
      </c>
      <c r="B35" s="79" t="s">
        <v>1147</v>
      </c>
      <c r="C35" s="30">
        <f>IFERROR(VLOOKUP(A35,Sheet2!F:I,4,0),0)</f>
        <v>0</v>
      </c>
    </row>
    <row r="36" spans="1:3" s="80" customFormat="1" ht="20.25" customHeight="1">
      <c r="A36" s="78">
        <v>50405</v>
      </c>
      <c r="B36" s="79" t="s">
        <v>1148</v>
      </c>
      <c r="C36" s="30">
        <f>IFERROR(VLOOKUP(A36,Sheet2!F:I,4,0),0)</f>
        <v>0</v>
      </c>
    </row>
    <row r="37" spans="1:3" s="80" customFormat="1" ht="20.25" customHeight="1">
      <c r="A37" s="78">
        <v>50499</v>
      </c>
      <c r="B37" s="79" t="s">
        <v>1149</v>
      </c>
      <c r="C37" s="30">
        <f>IFERROR(VLOOKUP(A37,Sheet2!F:I,4,0),0)</f>
        <v>0</v>
      </c>
    </row>
    <row r="38" spans="1:3" s="76" customFormat="1" ht="20.25" customHeight="1">
      <c r="A38" s="77">
        <v>505</v>
      </c>
      <c r="B38" s="77" t="s">
        <v>1151</v>
      </c>
      <c r="C38" s="26">
        <f>SUM(C39:C41)</f>
        <v>7390</v>
      </c>
    </row>
    <row r="39" spans="1:3" s="80" customFormat="1" ht="20.25" customHeight="1">
      <c r="A39" s="78">
        <v>50501</v>
      </c>
      <c r="B39" s="79" t="s">
        <v>1152</v>
      </c>
      <c r="C39" s="30">
        <f>IFERROR(VLOOKUP(A39,Sheet2!F:I,4,0),0)</f>
        <v>5710</v>
      </c>
    </row>
    <row r="40" spans="1:3" s="80" customFormat="1" ht="20.25" customHeight="1">
      <c r="A40" s="78">
        <v>50502</v>
      </c>
      <c r="B40" s="79" t="s">
        <v>1153</v>
      </c>
      <c r="C40" s="30">
        <f>IFERROR(VLOOKUP(A40,Sheet2!F:I,4,0),0)</f>
        <v>1680</v>
      </c>
    </row>
    <row r="41" spans="1:3" s="80" customFormat="1" ht="20.25" customHeight="1">
      <c r="A41" s="78">
        <v>50599</v>
      </c>
      <c r="B41" s="79" t="s">
        <v>1154</v>
      </c>
      <c r="C41" s="30">
        <f>IFERROR(VLOOKUP(A41,Sheet2!F:I,4,0),0)</f>
        <v>0</v>
      </c>
    </row>
    <row r="42" spans="1:3" s="76" customFormat="1" ht="20.25" customHeight="1">
      <c r="A42" s="77">
        <v>506</v>
      </c>
      <c r="B42" s="77" t="s">
        <v>1155</v>
      </c>
      <c r="C42" s="26">
        <f>SUM(C43:C44)</f>
        <v>0</v>
      </c>
    </row>
    <row r="43" spans="1:3" s="80" customFormat="1" ht="20.25" customHeight="1">
      <c r="A43" s="78">
        <v>50601</v>
      </c>
      <c r="B43" s="79" t="s">
        <v>1156</v>
      </c>
      <c r="C43" s="30">
        <f>IFERROR(VLOOKUP(A43,Sheet2!F:I,4,0),0)</f>
        <v>0</v>
      </c>
    </row>
    <row r="44" spans="1:3" s="80" customFormat="1" ht="20.25" customHeight="1">
      <c r="A44" s="78">
        <v>50602</v>
      </c>
      <c r="B44" s="79" t="s">
        <v>1157</v>
      </c>
      <c r="C44" s="30">
        <f>IFERROR(VLOOKUP(A44,Sheet2!F:I,4,0),0)</f>
        <v>0</v>
      </c>
    </row>
    <row r="45" spans="1:3" s="76" customFormat="1" ht="20.25" customHeight="1">
      <c r="A45" s="77">
        <v>507</v>
      </c>
      <c r="B45" s="77" t="s">
        <v>1158</v>
      </c>
      <c r="C45" s="26">
        <f>SUM(C46:C48)</f>
        <v>100</v>
      </c>
    </row>
    <row r="46" spans="1:3" s="80" customFormat="1" ht="20.25" customHeight="1">
      <c r="A46" s="78">
        <v>50701</v>
      </c>
      <c r="B46" s="79" t="s">
        <v>1159</v>
      </c>
      <c r="C46" s="30">
        <f>IFERROR(VLOOKUP(A46,Sheet2!F:I,4,0),0)</f>
        <v>0</v>
      </c>
    </row>
    <row r="47" spans="1:3" s="80" customFormat="1" ht="20.25" customHeight="1">
      <c r="A47" s="78">
        <v>50702</v>
      </c>
      <c r="B47" s="79" t="s">
        <v>1160</v>
      </c>
      <c r="C47" s="30">
        <f>IFERROR(VLOOKUP(A47,Sheet2!F:I,4,0),0)</f>
        <v>0</v>
      </c>
    </row>
    <row r="48" spans="1:3" s="80" customFormat="1" ht="20.25" customHeight="1">
      <c r="A48" s="78">
        <v>50799</v>
      </c>
      <c r="B48" s="79" t="s">
        <v>1161</v>
      </c>
      <c r="C48" s="30">
        <f>IFERROR(VLOOKUP(A48,Sheet2!F:I,4,0),0)</f>
        <v>100</v>
      </c>
    </row>
    <row r="49" spans="1:3" s="76" customFormat="1" ht="20.25" customHeight="1">
      <c r="A49" s="77">
        <v>508</v>
      </c>
      <c r="B49" s="77" t="s">
        <v>1162</v>
      </c>
      <c r="C49" s="26">
        <f>SUM(C50:C51)</f>
        <v>0</v>
      </c>
    </row>
    <row r="50" spans="1:3" s="80" customFormat="1" ht="20.25" customHeight="1">
      <c r="A50" s="78">
        <v>50801</v>
      </c>
      <c r="B50" s="79" t="s">
        <v>1163</v>
      </c>
      <c r="C50" s="30">
        <f>IFERROR(VLOOKUP(A50,Sheet2!F:I,4,0),0)</f>
        <v>0</v>
      </c>
    </row>
    <row r="51" spans="1:3" s="80" customFormat="1" ht="20.25" customHeight="1">
      <c r="A51" s="78">
        <v>50802</v>
      </c>
      <c r="B51" s="79" t="s">
        <v>1164</v>
      </c>
      <c r="C51" s="30">
        <f>IFERROR(VLOOKUP(A51,Sheet2!F:I,4,0),0)</f>
        <v>0</v>
      </c>
    </row>
    <row r="52" spans="1:3" s="76" customFormat="1" ht="20.25" customHeight="1">
      <c r="A52" s="77">
        <v>509</v>
      </c>
      <c r="B52" s="77" t="s">
        <v>1165</v>
      </c>
      <c r="C52" s="26">
        <f>SUM(C53:C57)</f>
        <v>3017</v>
      </c>
    </row>
    <row r="53" spans="1:3" s="80" customFormat="1" ht="20.25" customHeight="1">
      <c r="A53" s="78">
        <v>50901</v>
      </c>
      <c r="B53" s="79" t="s">
        <v>1166</v>
      </c>
      <c r="C53" s="30">
        <f>IFERROR(VLOOKUP(A53,Sheet2!F:I,4,0),0)</f>
        <v>975</v>
      </c>
    </row>
    <row r="54" spans="1:3" s="80" customFormat="1" ht="20.25" customHeight="1">
      <c r="A54" s="78">
        <v>50902</v>
      </c>
      <c r="B54" s="79" t="s">
        <v>1167</v>
      </c>
      <c r="C54" s="30">
        <f>IFERROR(VLOOKUP(A54,Sheet2!F:I,4,0),0)</f>
        <v>16</v>
      </c>
    </row>
    <row r="55" spans="1:3" s="80" customFormat="1" ht="20.25" customHeight="1">
      <c r="A55" s="78">
        <v>50903</v>
      </c>
      <c r="B55" s="79" t="s">
        <v>1168</v>
      </c>
      <c r="C55" s="30">
        <f>IFERROR(VLOOKUP(A55,Sheet2!F:I,4,0),0)</f>
        <v>20</v>
      </c>
    </row>
    <row r="56" spans="1:3" s="80" customFormat="1" ht="20.25" customHeight="1">
      <c r="A56" s="78">
        <v>50905</v>
      </c>
      <c r="B56" s="79" t="s">
        <v>1169</v>
      </c>
      <c r="C56" s="30">
        <f>IFERROR(VLOOKUP(A56,Sheet2!F:I,4,0),0)</f>
        <v>1357</v>
      </c>
    </row>
    <row r="57" spans="1:3" s="80" customFormat="1" ht="20.25" customHeight="1">
      <c r="A57" s="78">
        <v>50999</v>
      </c>
      <c r="B57" s="79" t="s">
        <v>1170</v>
      </c>
      <c r="C57" s="30">
        <f>IFERROR(VLOOKUP(A57,Sheet2!F:I,4,0),0)</f>
        <v>649</v>
      </c>
    </row>
    <row r="58" spans="1:3" s="76" customFormat="1" ht="20.25" customHeight="1">
      <c r="A58" s="77">
        <v>510</v>
      </c>
      <c r="B58" s="77" t="s">
        <v>1171</v>
      </c>
      <c r="C58" s="26">
        <f>SUM(C59:C60)</f>
        <v>0</v>
      </c>
    </row>
    <row r="59" spans="1:3" s="80" customFormat="1" ht="20.25" customHeight="1">
      <c r="A59" s="78">
        <v>51002</v>
      </c>
      <c r="B59" s="79" t="s">
        <v>1172</v>
      </c>
      <c r="C59" s="30">
        <f>IFERROR(VLOOKUP(A59,Sheet2!F:I,4,0),0)</f>
        <v>0</v>
      </c>
    </row>
    <row r="60" spans="1:3" s="80" customFormat="1" ht="20.25" customHeight="1">
      <c r="A60" s="78">
        <v>51003</v>
      </c>
      <c r="B60" s="79" t="s">
        <v>1173</v>
      </c>
      <c r="C60" s="30">
        <f>IFERROR(VLOOKUP(A60,Sheet2!F:I,4,0),0)</f>
        <v>0</v>
      </c>
    </row>
    <row r="61" spans="1:3" s="76" customFormat="1" ht="20.25" customHeight="1">
      <c r="A61" s="77">
        <v>511</v>
      </c>
      <c r="B61" s="77" t="s">
        <v>1174</v>
      </c>
      <c r="C61" s="26">
        <f>SUM(C62:C65)</f>
        <v>0</v>
      </c>
    </row>
    <row r="62" spans="1:3" s="80" customFormat="1" ht="20.25" customHeight="1">
      <c r="A62" s="78">
        <v>51101</v>
      </c>
      <c r="B62" s="79" t="s">
        <v>1175</v>
      </c>
      <c r="C62" s="30">
        <f>IFERROR(VLOOKUP(A62,Sheet2!F:I,4,0),0)</f>
        <v>0</v>
      </c>
    </row>
    <row r="63" spans="1:3" s="80" customFormat="1" ht="20.25" customHeight="1">
      <c r="A63" s="78">
        <v>51102</v>
      </c>
      <c r="B63" s="79" t="s">
        <v>1176</v>
      </c>
      <c r="C63" s="30">
        <f>IFERROR(VLOOKUP(A63,Sheet2!F:I,4,0),0)</f>
        <v>0</v>
      </c>
    </row>
    <row r="64" spans="1:3" s="80" customFormat="1" ht="20.25" customHeight="1">
      <c r="A64" s="78">
        <v>51103</v>
      </c>
      <c r="B64" s="79" t="s">
        <v>1177</v>
      </c>
      <c r="C64" s="30">
        <f>IFERROR(VLOOKUP(A64,Sheet2!F:I,4,0),0)</f>
        <v>0</v>
      </c>
    </row>
    <row r="65" spans="1:3" s="80" customFormat="1" ht="20.25" customHeight="1">
      <c r="A65" s="78">
        <v>51104</v>
      </c>
      <c r="B65" s="79" t="s">
        <v>1178</v>
      </c>
      <c r="C65" s="30">
        <f>IFERROR(VLOOKUP(A65,Sheet2!F:I,4,0),0)</f>
        <v>0</v>
      </c>
    </row>
    <row r="66" spans="1:3" s="76" customFormat="1" ht="20.25" customHeight="1">
      <c r="A66" s="77">
        <v>514</v>
      </c>
      <c r="B66" s="77" t="s">
        <v>1179</v>
      </c>
      <c r="C66" s="26">
        <f>SUM(C67:C68)</f>
        <v>0</v>
      </c>
    </row>
    <row r="67" spans="1:3" s="80" customFormat="1" ht="20.25" customHeight="1">
      <c r="A67" s="78">
        <v>51401</v>
      </c>
      <c r="B67" s="79" t="s">
        <v>22</v>
      </c>
      <c r="C67" s="30">
        <f>IFERROR(VLOOKUP(A67,Sheet2!F:I,4,0),0)</f>
        <v>0</v>
      </c>
    </row>
    <row r="68" spans="1:3" s="80" customFormat="1" ht="20.25" customHeight="1">
      <c r="A68" s="78">
        <v>51402</v>
      </c>
      <c r="B68" s="79" t="s">
        <v>1180</v>
      </c>
      <c r="C68" s="30">
        <f>IFERROR(VLOOKUP(A68,Sheet2!F:I,4,0),0)</f>
        <v>0</v>
      </c>
    </row>
    <row r="69" spans="1:3" s="76" customFormat="1" ht="20.25" customHeight="1">
      <c r="A69" s="77">
        <v>599</v>
      </c>
      <c r="B69" s="77" t="s">
        <v>23</v>
      </c>
      <c r="C69" s="26">
        <f>SUM(C70:C73)</f>
        <v>0</v>
      </c>
    </row>
    <row r="70" spans="1:3" s="80" customFormat="1" ht="20.25" customHeight="1">
      <c r="A70" s="78">
        <v>59906</v>
      </c>
      <c r="B70" s="79" t="s">
        <v>1181</v>
      </c>
      <c r="C70" s="30">
        <f>IFERROR(VLOOKUP(A70,Sheet2!F:I,4,0),0)</f>
        <v>0</v>
      </c>
    </row>
    <row r="71" spans="1:3" s="80" customFormat="1" ht="20.25" customHeight="1">
      <c r="A71" s="78">
        <v>59907</v>
      </c>
      <c r="B71" s="79" t="s">
        <v>157</v>
      </c>
      <c r="C71" s="30">
        <f>IFERROR(VLOOKUP(A71,Sheet2!F:I,4,0),0)</f>
        <v>0</v>
      </c>
    </row>
    <row r="72" spans="1:3" s="80" customFormat="1" ht="20.25" customHeight="1">
      <c r="A72" s="78">
        <v>59908</v>
      </c>
      <c r="B72" s="79" t="s">
        <v>1182</v>
      </c>
      <c r="C72" s="30">
        <f>IFERROR(VLOOKUP(A72,Sheet2!F:I,4,0),0)</f>
        <v>0</v>
      </c>
    </row>
    <row r="73" spans="1:3" s="80" customFormat="1" ht="20.25" customHeight="1">
      <c r="A73" s="78">
        <v>59999</v>
      </c>
      <c r="B73" s="79" t="s">
        <v>23</v>
      </c>
      <c r="C73" s="30">
        <f>IFERROR(VLOOKUP(A73,Sheet2!F:I,4,0),0)</f>
        <v>0</v>
      </c>
    </row>
    <row r="74" spans="1:3" s="76" customFormat="1" ht="20.25" customHeight="1">
      <c r="A74" s="94" t="s">
        <v>1060</v>
      </c>
      <c r="B74" s="95"/>
      <c r="C74" s="26">
        <f>C75+C76</f>
        <v>2959.4856012682112</v>
      </c>
    </row>
    <row r="75" spans="1:3" s="76" customFormat="1" ht="20.25" customHeight="1">
      <c r="A75" s="81" t="s">
        <v>1184</v>
      </c>
      <c r="B75" s="68" t="s">
        <v>1183</v>
      </c>
      <c r="C75" s="70"/>
    </row>
    <row r="76" spans="1:3" ht="20.25" customHeight="1">
      <c r="A76" s="81">
        <v>2300602</v>
      </c>
      <c r="B76" s="68" t="s">
        <v>992</v>
      </c>
      <c r="C76" s="26">
        <f>'镇一般预算支出-功能'!C1333</f>
        <v>2959.4856012682112</v>
      </c>
    </row>
    <row r="77" spans="1:3" ht="20.25" customHeight="1">
      <c r="A77" s="94" t="s">
        <v>26</v>
      </c>
      <c r="B77" s="95"/>
      <c r="C77" s="37">
        <f>C78</f>
        <v>0</v>
      </c>
    </row>
    <row r="78" spans="1:3" ht="20.25" customHeight="1">
      <c r="A78" s="60">
        <v>23103</v>
      </c>
      <c r="B78" s="60" t="s">
        <v>993</v>
      </c>
      <c r="C78" s="37">
        <f>C79</f>
        <v>0</v>
      </c>
    </row>
    <row r="79" spans="1:3" s="1" customFormat="1" ht="20.25" customHeight="1">
      <c r="A79" s="82">
        <v>2310301</v>
      </c>
      <c r="B79" s="63" t="s">
        <v>994</v>
      </c>
      <c r="C79" s="37"/>
    </row>
    <row r="80" spans="1:3" ht="20.25" customHeight="1">
      <c r="A80" s="94" t="s">
        <v>27</v>
      </c>
      <c r="B80" s="95"/>
      <c r="C80" s="37">
        <f>C81</f>
        <v>0</v>
      </c>
    </row>
    <row r="81" spans="1:3" ht="20.25" customHeight="1">
      <c r="A81" s="62">
        <v>23009</v>
      </c>
      <c r="B81" s="71" t="s">
        <v>995</v>
      </c>
      <c r="C81" s="37">
        <f>ROUND(C83-C77-C74-C6,0)</f>
        <v>0</v>
      </c>
    </row>
    <row r="82" spans="1:3" ht="20.25" customHeight="1">
      <c r="A82" s="91" t="s">
        <v>28</v>
      </c>
      <c r="B82" s="92"/>
      <c r="C82" s="37">
        <v>0</v>
      </c>
    </row>
    <row r="83" spans="1:3" ht="20.25" customHeight="1">
      <c r="A83" s="93" t="s">
        <v>29</v>
      </c>
      <c r="B83" s="93"/>
      <c r="C83" s="26">
        <f>镇一般预算收入!C79</f>
        <v>17776.129999999997</v>
      </c>
    </row>
  </sheetData>
  <autoFilter ref="A7:C83"/>
  <mergeCells count="8">
    <mergeCell ref="A82:B82"/>
    <mergeCell ref="A83:B83"/>
    <mergeCell ref="A2:C2"/>
    <mergeCell ref="A3:C3"/>
    <mergeCell ref="A6:B6"/>
    <mergeCell ref="A74:B74"/>
    <mergeCell ref="A77:B77"/>
    <mergeCell ref="A80:B80"/>
  </mergeCells>
  <phoneticPr fontId="13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3"/>
  <sheetViews>
    <sheetView workbookViewId="0">
      <selection activeCell="E34" sqref="E34"/>
    </sheetView>
  </sheetViews>
  <sheetFormatPr defaultRowHeight="13.5"/>
  <cols>
    <col min="2" max="2" width="17.5" customWidth="1"/>
  </cols>
  <sheetData>
    <row r="2" spans="1:9">
      <c r="A2" t="s">
        <v>2509</v>
      </c>
      <c r="B2" t="s">
        <v>2510</v>
      </c>
      <c r="F2" t="s">
        <v>2509</v>
      </c>
      <c r="G2" t="s">
        <v>2510</v>
      </c>
    </row>
    <row r="3" spans="1:9">
      <c r="A3" t="s">
        <v>1190</v>
      </c>
      <c r="B3">
        <v>10000</v>
      </c>
      <c r="C3">
        <f>B3/10000</f>
        <v>1</v>
      </c>
      <c r="D3">
        <f>ROUND(C3,0)</f>
        <v>1</v>
      </c>
      <c r="F3" s="84">
        <v>50101</v>
      </c>
      <c r="G3">
        <v>14909658</v>
      </c>
      <c r="H3">
        <f>G3/10000</f>
        <v>1490.9657999999999</v>
      </c>
      <c r="I3">
        <f>ROUND(H3,0)</f>
        <v>1491</v>
      </c>
    </row>
    <row r="4" spans="1:9">
      <c r="A4" t="s">
        <v>1193</v>
      </c>
      <c r="B4">
        <v>138000</v>
      </c>
      <c r="C4">
        <f t="shared" ref="C4:C67" si="0">B4/10000</f>
        <v>13.8</v>
      </c>
      <c r="D4">
        <f t="shared" ref="D4:D67" si="1">ROUND(C4,0)</f>
        <v>14</v>
      </c>
      <c r="F4" s="84">
        <v>50102</v>
      </c>
      <c r="G4">
        <v>3275784</v>
      </c>
      <c r="H4">
        <f t="shared" ref="H4:H24" si="2">G4/10000</f>
        <v>327.57839999999999</v>
      </c>
      <c r="I4">
        <f t="shared" ref="I4:I24" si="3">ROUND(H4,0)</f>
        <v>328</v>
      </c>
    </row>
    <row r="5" spans="1:9">
      <c r="A5" t="s">
        <v>1197</v>
      </c>
      <c r="B5">
        <v>100000</v>
      </c>
      <c r="C5">
        <f t="shared" si="0"/>
        <v>10</v>
      </c>
      <c r="D5">
        <f t="shared" si="1"/>
        <v>10</v>
      </c>
      <c r="F5" s="84">
        <v>50103</v>
      </c>
      <c r="G5">
        <v>1443408</v>
      </c>
      <c r="H5">
        <f t="shared" si="2"/>
        <v>144.3408</v>
      </c>
      <c r="I5">
        <v>145</v>
      </c>
    </row>
    <row r="6" spans="1:9">
      <c r="A6" t="s">
        <v>1208</v>
      </c>
      <c r="B6">
        <v>12453152</v>
      </c>
      <c r="C6">
        <f t="shared" si="0"/>
        <v>1245.3152</v>
      </c>
      <c r="D6">
        <f t="shared" si="1"/>
        <v>1245</v>
      </c>
      <c r="F6" s="84">
        <v>50199</v>
      </c>
      <c r="G6">
        <v>7039650</v>
      </c>
      <c r="H6">
        <f t="shared" si="2"/>
        <v>703.96500000000003</v>
      </c>
      <c r="I6">
        <f t="shared" si="3"/>
        <v>704</v>
      </c>
    </row>
    <row r="7" spans="1:9">
      <c r="A7" t="s">
        <v>1209</v>
      </c>
      <c r="B7">
        <v>344280</v>
      </c>
      <c r="C7">
        <f t="shared" si="0"/>
        <v>34.427999999999997</v>
      </c>
      <c r="D7">
        <f t="shared" si="1"/>
        <v>34</v>
      </c>
      <c r="F7" s="84">
        <v>50201</v>
      </c>
      <c r="G7">
        <v>5883880</v>
      </c>
      <c r="H7">
        <f t="shared" si="2"/>
        <v>588.38800000000003</v>
      </c>
      <c r="I7">
        <v>589</v>
      </c>
    </row>
    <row r="8" spans="1:9">
      <c r="A8" t="s">
        <v>1216</v>
      </c>
      <c r="B8">
        <v>2566990</v>
      </c>
      <c r="C8">
        <f t="shared" si="0"/>
        <v>256.69900000000001</v>
      </c>
      <c r="D8">
        <f t="shared" si="1"/>
        <v>257</v>
      </c>
      <c r="F8" s="84">
        <v>50202</v>
      </c>
      <c r="G8">
        <v>40000</v>
      </c>
      <c r="H8">
        <f t="shared" si="2"/>
        <v>4</v>
      </c>
      <c r="I8">
        <f t="shared" si="3"/>
        <v>4</v>
      </c>
    </row>
    <row r="9" spans="1:9">
      <c r="A9" t="s">
        <v>1217</v>
      </c>
      <c r="B9">
        <v>1200000</v>
      </c>
      <c r="C9">
        <f t="shared" si="0"/>
        <v>120</v>
      </c>
      <c r="D9">
        <f t="shared" si="1"/>
        <v>120</v>
      </c>
      <c r="F9" s="84">
        <v>50203</v>
      </c>
      <c r="G9">
        <v>20000</v>
      </c>
      <c r="H9">
        <f t="shared" si="2"/>
        <v>2</v>
      </c>
      <c r="I9">
        <f t="shared" si="3"/>
        <v>2</v>
      </c>
    </row>
    <row r="10" spans="1:9">
      <c r="A10" t="s">
        <v>1241</v>
      </c>
      <c r="B10">
        <v>646570</v>
      </c>
      <c r="C10">
        <f t="shared" si="0"/>
        <v>64.656999999999996</v>
      </c>
      <c r="D10">
        <f t="shared" si="1"/>
        <v>65</v>
      </c>
      <c r="F10" s="84">
        <v>50204</v>
      </c>
      <c r="G10">
        <v>117256</v>
      </c>
      <c r="H10">
        <f t="shared" si="2"/>
        <v>11.7256</v>
      </c>
      <c r="I10">
        <f t="shared" si="3"/>
        <v>12</v>
      </c>
    </row>
    <row r="11" spans="1:9">
      <c r="A11" t="s">
        <v>1242</v>
      </c>
      <c r="B11">
        <v>36000</v>
      </c>
      <c r="C11">
        <f t="shared" si="0"/>
        <v>3.6</v>
      </c>
      <c r="D11">
        <f t="shared" si="1"/>
        <v>4</v>
      </c>
      <c r="F11" s="84">
        <v>50205</v>
      </c>
      <c r="G11">
        <v>138900</v>
      </c>
      <c r="H11">
        <f t="shared" si="2"/>
        <v>13.89</v>
      </c>
      <c r="I11">
        <f t="shared" si="3"/>
        <v>14</v>
      </c>
    </row>
    <row r="12" spans="1:9">
      <c r="A12" t="s">
        <v>1347</v>
      </c>
      <c r="B12">
        <v>20000</v>
      </c>
      <c r="C12">
        <f t="shared" si="0"/>
        <v>2</v>
      </c>
      <c r="D12">
        <f t="shared" si="1"/>
        <v>2</v>
      </c>
      <c r="F12" s="84">
        <v>50206</v>
      </c>
      <c r="G12">
        <v>473850</v>
      </c>
      <c r="H12">
        <f t="shared" si="2"/>
        <v>47.384999999999998</v>
      </c>
      <c r="I12">
        <v>48</v>
      </c>
    </row>
    <row r="13" spans="1:9">
      <c r="A13" t="s">
        <v>1472</v>
      </c>
      <c r="B13">
        <v>200000</v>
      </c>
      <c r="C13">
        <f t="shared" si="0"/>
        <v>20</v>
      </c>
      <c r="D13">
        <f t="shared" si="1"/>
        <v>20</v>
      </c>
      <c r="F13" s="84">
        <v>50208</v>
      </c>
      <c r="G13">
        <v>291600</v>
      </c>
      <c r="H13">
        <f t="shared" si="2"/>
        <v>29.16</v>
      </c>
      <c r="I13">
        <f t="shared" si="3"/>
        <v>29</v>
      </c>
    </row>
    <row r="14" spans="1:9">
      <c r="A14" t="s">
        <v>1478</v>
      </c>
      <c r="B14">
        <v>7268604</v>
      </c>
      <c r="C14">
        <f t="shared" si="0"/>
        <v>726.86040000000003</v>
      </c>
      <c r="D14">
        <f t="shared" si="1"/>
        <v>727</v>
      </c>
      <c r="F14" s="84">
        <v>50299</v>
      </c>
      <c r="G14">
        <v>8812009.8900000006</v>
      </c>
      <c r="H14">
        <f t="shared" si="2"/>
        <v>881.20098900000005</v>
      </c>
      <c r="I14">
        <f t="shared" si="3"/>
        <v>881</v>
      </c>
    </row>
    <row r="15" spans="1:9">
      <c r="A15" t="s">
        <v>1479</v>
      </c>
      <c r="B15">
        <v>115800</v>
      </c>
      <c r="C15">
        <f t="shared" si="0"/>
        <v>11.58</v>
      </c>
      <c r="D15">
        <f t="shared" si="1"/>
        <v>12</v>
      </c>
      <c r="F15" s="84">
        <v>50302</v>
      </c>
      <c r="G15">
        <v>100000</v>
      </c>
      <c r="H15">
        <f t="shared" si="2"/>
        <v>10</v>
      </c>
      <c r="I15">
        <f t="shared" si="3"/>
        <v>10</v>
      </c>
    </row>
    <row r="16" spans="1:9">
      <c r="A16" t="s">
        <v>1487</v>
      </c>
      <c r="B16">
        <v>320000</v>
      </c>
      <c r="C16">
        <f t="shared" si="0"/>
        <v>32</v>
      </c>
      <c r="D16">
        <f t="shared" si="1"/>
        <v>32</v>
      </c>
      <c r="F16" s="84">
        <v>50399</v>
      </c>
      <c r="G16">
        <v>531319</v>
      </c>
      <c r="H16">
        <f t="shared" si="2"/>
        <v>53.131900000000002</v>
      </c>
      <c r="I16">
        <f t="shared" si="3"/>
        <v>53</v>
      </c>
    </row>
    <row r="17" spans="1:9">
      <c r="A17" t="s">
        <v>1513</v>
      </c>
      <c r="B17">
        <v>452804</v>
      </c>
      <c r="C17">
        <f t="shared" si="0"/>
        <v>45.2804</v>
      </c>
      <c r="D17">
        <f t="shared" si="1"/>
        <v>45</v>
      </c>
      <c r="F17" s="84">
        <v>50501</v>
      </c>
      <c r="G17">
        <v>57102414</v>
      </c>
      <c r="H17">
        <f t="shared" si="2"/>
        <v>5710.2413999999999</v>
      </c>
      <c r="I17">
        <f t="shared" si="3"/>
        <v>5710</v>
      </c>
    </row>
    <row r="18" spans="1:9">
      <c r="A18" t="s">
        <v>1514</v>
      </c>
      <c r="B18">
        <v>15000</v>
      </c>
      <c r="C18">
        <f t="shared" si="0"/>
        <v>1.5</v>
      </c>
      <c r="D18">
        <f t="shared" si="1"/>
        <v>2</v>
      </c>
      <c r="F18" s="84">
        <v>50502</v>
      </c>
      <c r="G18">
        <v>16800397.870000001</v>
      </c>
      <c r="H18">
        <f t="shared" si="2"/>
        <v>1680.0397870000002</v>
      </c>
      <c r="I18">
        <f t="shared" si="3"/>
        <v>1680</v>
      </c>
    </row>
    <row r="19" spans="1:9">
      <c r="A19" t="s">
        <v>1516</v>
      </c>
      <c r="B19">
        <v>138900</v>
      </c>
      <c r="C19">
        <f t="shared" si="0"/>
        <v>13.89</v>
      </c>
      <c r="D19">
        <f t="shared" si="1"/>
        <v>14</v>
      </c>
      <c r="F19" s="84">
        <v>50799</v>
      </c>
      <c r="G19">
        <v>1000000</v>
      </c>
      <c r="H19">
        <f t="shared" si="2"/>
        <v>100</v>
      </c>
      <c r="I19">
        <f t="shared" si="3"/>
        <v>100</v>
      </c>
    </row>
    <row r="20" spans="1:9">
      <c r="A20" t="s">
        <v>1521</v>
      </c>
      <c r="B20">
        <v>66180</v>
      </c>
      <c r="C20">
        <f t="shared" si="0"/>
        <v>6.6180000000000003</v>
      </c>
      <c r="D20">
        <f t="shared" si="1"/>
        <v>7</v>
      </c>
      <c r="F20" s="84">
        <v>50901</v>
      </c>
      <c r="G20">
        <v>9747966.3000000007</v>
      </c>
      <c r="H20">
        <f t="shared" si="2"/>
        <v>974.79663000000005</v>
      </c>
      <c r="I20">
        <f t="shared" si="3"/>
        <v>975</v>
      </c>
    </row>
    <row r="21" spans="1:9">
      <c r="A21" t="s">
        <v>1562</v>
      </c>
      <c r="B21">
        <v>232000</v>
      </c>
      <c r="C21">
        <f t="shared" si="0"/>
        <v>23.2</v>
      </c>
      <c r="D21">
        <f t="shared" si="1"/>
        <v>23</v>
      </c>
      <c r="F21" s="84">
        <v>50902</v>
      </c>
      <c r="G21">
        <v>160052.5</v>
      </c>
      <c r="H21">
        <f t="shared" si="2"/>
        <v>16.00525</v>
      </c>
      <c r="I21">
        <f t="shared" si="3"/>
        <v>16</v>
      </c>
    </row>
    <row r="22" spans="1:9">
      <c r="A22" t="s">
        <v>1570</v>
      </c>
      <c r="B22">
        <v>1345215</v>
      </c>
      <c r="C22">
        <f t="shared" si="0"/>
        <v>134.5215</v>
      </c>
      <c r="D22">
        <f t="shared" si="1"/>
        <v>135</v>
      </c>
      <c r="F22" s="84">
        <v>50903</v>
      </c>
      <c r="G22">
        <v>202302.05</v>
      </c>
      <c r="H22">
        <f t="shared" si="2"/>
        <v>20.230204999999998</v>
      </c>
      <c r="I22">
        <f t="shared" si="3"/>
        <v>20</v>
      </c>
    </row>
    <row r="23" spans="1:9">
      <c r="A23" t="s">
        <v>1571</v>
      </c>
      <c r="B23">
        <v>11930000</v>
      </c>
      <c r="C23">
        <f t="shared" si="0"/>
        <v>1193</v>
      </c>
      <c r="D23">
        <f t="shared" si="1"/>
        <v>1193</v>
      </c>
      <c r="F23" s="84">
        <v>50905</v>
      </c>
      <c r="G23">
        <v>13567206</v>
      </c>
      <c r="H23">
        <f t="shared" si="2"/>
        <v>1356.7206000000001</v>
      </c>
      <c r="I23">
        <f t="shared" si="3"/>
        <v>1357</v>
      </c>
    </row>
    <row r="24" spans="1:9">
      <c r="A24" t="s">
        <v>1572</v>
      </c>
      <c r="B24">
        <v>8655705.1699999999</v>
      </c>
      <c r="C24">
        <f t="shared" si="0"/>
        <v>865.570517</v>
      </c>
      <c r="D24">
        <f t="shared" si="1"/>
        <v>866</v>
      </c>
      <c r="F24" s="84">
        <v>50999</v>
      </c>
      <c r="G24">
        <v>6485098.2000000002</v>
      </c>
      <c r="H24">
        <f t="shared" si="2"/>
        <v>648.50981999999999</v>
      </c>
      <c r="I24">
        <f t="shared" si="3"/>
        <v>649</v>
      </c>
    </row>
    <row r="25" spans="1:9">
      <c r="A25" t="s">
        <v>1573</v>
      </c>
      <c r="B25">
        <v>814037.5</v>
      </c>
      <c r="C25">
        <f t="shared" si="0"/>
        <v>81.403750000000002</v>
      </c>
      <c r="D25">
        <f t="shared" si="1"/>
        <v>81</v>
      </c>
    </row>
    <row r="26" spans="1:9">
      <c r="A26" t="s">
        <v>1575</v>
      </c>
      <c r="B26">
        <v>23636301.800000001</v>
      </c>
      <c r="C26">
        <f t="shared" si="0"/>
        <v>2363.6301800000001</v>
      </c>
      <c r="D26">
        <f t="shared" si="1"/>
        <v>2364</v>
      </c>
    </row>
    <row r="27" spans="1:9">
      <c r="A27" t="s">
        <v>1578</v>
      </c>
      <c r="B27">
        <v>130725</v>
      </c>
      <c r="C27">
        <f t="shared" si="0"/>
        <v>13.0725</v>
      </c>
      <c r="D27">
        <f t="shared" si="1"/>
        <v>13</v>
      </c>
    </row>
    <row r="28" spans="1:9">
      <c r="A28" t="s">
        <v>1597</v>
      </c>
      <c r="B28">
        <v>56500</v>
      </c>
      <c r="C28">
        <f t="shared" si="0"/>
        <v>5.65</v>
      </c>
      <c r="D28">
        <f t="shared" si="1"/>
        <v>6</v>
      </c>
    </row>
    <row r="29" spans="1:9">
      <c r="A29" t="s">
        <v>1607</v>
      </c>
      <c r="B29">
        <v>531319</v>
      </c>
      <c r="C29">
        <f t="shared" si="0"/>
        <v>53.131900000000002</v>
      </c>
      <c r="D29">
        <f t="shared" si="1"/>
        <v>53</v>
      </c>
    </row>
    <row r="30" spans="1:9">
      <c r="A30" t="s">
        <v>1612</v>
      </c>
      <c r="B30">
        <v>3689648.9</v>
      </c>
      <c r="C30">
        <f t="shared" si="0"/>
        <v>368.96488999999997</v>
      </c>
      <c r="D30">
        <f t="shared" si="1"/>
        <v>369</v>
      </c>
    </row>
    <row r="31" spans="1:9">
      <c r="A31" t="s">
        <v>1614</v>
      </c>
      <c r="B31">
        <v>67496</v>
      </c>
      <c r="C31">
        <f t="shared" si="0"/>
        <v>6.7496</v>
      </c>
      <c r="D31">
        <f t="shared" si="1"/>
        <v>7</v>
      </c>
    </row>
    <row r="32" spans="1:9">
      <c r="A32" t="s">
        <v>1727</v>
      </c>
      <c r="B32">
        <v>958000</v>
      </c>
      <c r="C32">
        <f t="shared" si="0"/>
        <v>95.8</v>
      </c>
      <c r="D32">
        <f t="shared" si="1"/>
        <v>96</v>
      </c>
    </row>
    <row r="33" spans="1:4">
      <c r="A33" t="s">
        <v>1735</v>
      </c>
      <c r="B33">
        <v>419404</v>
      </c>
      <c r="C33">
        <f t="shared" si="0"/>
        <v>41.940399999999997</v>
      </c>
      <c r="D33">
        <f t="shared" si="1"/>
        <v>42</v>
      </c>
    </row>
    <row r="34" spans="1:4">
      <c r="A34" t="s">
        <v>1754</v>
      </c>
      <c r="B34">
        <v>480000</v>
      </c>
      <c r="C34">
        <f t="shared" si="0"/>
        <v>48</v>
      </c>
      <c r="D34">
        <f t="shared" si="1"/>
        <v>48</v>
      </c>
    </row>
    <row r="35" spans="1:4">
      <c r="A35" t="s">
        <v>1755</v>
      </c>
      <c r="B35">
        <v>1220000</v>
      </c>
      <c r="C35">
        <f t="shared" si="0"/>
        <v>122</v>
      </c>
      <c r="D35">
        <f t="shared" si="1"/>
        <v>122</v>
      </c>
    </row>
    <row r="36" spans="1:4">
      <c r="A36" t="s">
        <v>1759</v>
      </c>
      <c r="B36">
        <v>1006940</v>
      </c>
      <c r="C36">
        <f t="shared" si="0"/>
        <v>100.694</v>
      </c>
      <c r="D36">
        <f t="shared" si="1"/>
        <v>101</v>
      </c>
    </row>
    <row r="37" spans="1:4">
      <c r="A37" t="s">
        <v>1760</v>
      </c>
      <c r="B37">
        <v>4491320</v>
      </c>
      <c r="C37">
        <f t="shared" si="0"/>
        <v>449.13200000000001</v>
      </c>
      <c r="D37">
        <f t="shared" si="1"/>
        <v>449</v>
      </c>
    </row>
    <row r="38" spans="1:4">
      <c r="A38" t="s">
        <v>1764</v>
      </c>
      <c r="B38">
        <v>5429500</v>
      </c>
      <c r="C38">
        <f t="shared" si="0"/>
        <v>542.95000000000005</v>
      </c>
      <c r="D38">
        <f t="shared" si="1"/>
        <v>543</v>
      </c>
    </row>
    <row r="39" spans="1:4">
      <c r="A39" t="s">
        <v>1765</v>
      </c>
      <c r="B39">
        <v>2728000</v>
      </c>
      <c r="C39">
        <f t="shared" si="0"/>
        <v>272.8</v>
      </c>
      <c r="D39">
        <f t="shared" si="1"/>
        <v>273</v>
      </c>
    </row>
    <row r="40" spans="1:4">
      <c r="A40" t="s">
        <v>1780</v>
      </c>
      <c r="B40">
        <v>54450</v>
      </c>
      <c r="C40">
        <f t="shared" si="0"/>
        <v>5.4450000000000003</v>
      </c>
      <c r="D40">
        <f t="shared" si="1"/>
        <v>5</v>
      </c>
    </row>
    <row r="41" spans="1:4">
      <c r="A41" t="s">
        <v>1782</v>
      </c>
      <c r="B41">
        <v>250000</v>
      </c>
      <c r="C41">
        <f t="shared" si="0"/>
        <v>25</v>
      </c>
      <c r="D41">
        <f t="shared" si="1"/>
        <v>25</v>
      </c>
    </row>
    <row r="42" spans="1:4">
      <c r="A42" t="s">
        <v>1784</v>
      </c>
      <c r="B42">
        <v>77300</v>
      </c>
      <c r="C42">
        <f t="shared" si="0"/>
        <v>7.73</v>
      </c>
      <c r="D42">
        <f t="shared" si="1"/>
        <v>8</v>
      </c>
    </row>
    <row r="43" spans="1:4">
      <c r="A43" t="s">
        <v>1788</v>
      </c>
      <c r="B43">
        <v>480000</v>
      </c>
      <c r="C43">
        <f t="shared" si="0"/>
        <v>48</v>
      </c>
      <c r="D43">
        <f t="shared" si="1"/>
        <v>48</v>
      </c>
    </row>
    <row r="44" spans="1:4">
      <c r="A44" t="s">
        <v>1790</v>
      </c>
      <c r="B44">
        <v>1652016</v>
      </c>
      <c r="C44">
        <f t="shared" si="0"/>
        <v>165.20160000000001</v>
      </c>
      <c r="D44">
        <f t="shared" si="1"/>
        <v>165</v>
      </c>
    </row>
    <row r="45" spans="1:4">
      <c r="A45" t="s">
        <v>1792</v>
      </c>
      <c r="B45">
        <v>880000</v>
      </c>
      <c r="C45">
        <f t="shared" si="0"/>
        <v>88</v>
      </c>
      <c r="D45">
        <f t="shared" si="1"/>
        <v>88</v>
      </c>
    </row>
    <row r="46" spans="1:4">
      <c r="A46" t="s">
        <v>1799</v>
      </c>
      <c r="B46">
        <v>40000</v>
      </c>
      <c r="C46">
        <f t="shared" si="0"/>
        <v>4</v>
      </c>
      <c r="D46">
        <f t="shared" si="1"/>
        <v>4</v>
      </c>
    </row>
    <row r="47" spans="1:4">
      <c r="A47" t="s">
        <v>1800</v>
      </c>
      <c r="B47">
        <v>910000</v>
      </c>
      <c r="C47">
        <f t="shared" si="0"/>
        <v>91</v>
      </c>
      <c r="D47">
        <f t="shared" si="1"/>
        <v>91</v>
      </c>
    </row>
    <row r="48" spans="1:4">
      <c r="A48" t="s">
        <v>1802</v>
      </c>
      <c r="B48">
        <v>210000</v>
      </c>
      <c r="C48">
        <f t="shared" si="0"/>
        <v>21</v>
      </c>
      <c r="D48">
        <f t="shared" si="1"/>
        <v>21</v>
      </c>
    </row>
    <row r="49" spans="1:4">
      <c r="A49" t="s">
        <v>1803</v>
      </c>
      <c r="B49">
        <v>556000</v>
      </c>
      <c r="C49">
        <f t="shared" si="0"/>
        <v>55.6</v>
      </c>
      <c r="D49">
        <f t="shared" si="1"/>
        <v>56</v>
      </c>
    </row>
    <row r="50" spans="1:4">
      <c r="A50" t="s">
        <v>1821</v>
      </c>
      <c r="B50">
        <v>40000</v>
      </c>
      <c r="C50">
        <f t="shared" si="0"/>
        <v>4</v>
      </c>
      <c r="D50">
        <f t="shared" si="1"/>
        <v>4</v>
      </c>
    </row>
    <row r="51" spans="1:4">
      <c r="A51" t="s">
        <v>1822</v>
      </c>
      <c r="B51">
        <v>1760000</v>
      </c>
      <c r="C51">
        <f t="shared" si="0"/>
        <v>176</v>
      </c>
      <c r="D51">
        <f t="shared" si="1"/>
        <v>176</v>
      </c>
    </row>
    <row r="52" spans="1:4">
      <c r="A52" t="s">
        <v>1824</v>
      </c>
      <c r="B52">
        <v>30000</v>
      </c>
      <c r="C52">
        <f t="shared" si="0"/>
        <v>3</v>
      </c>
      <c r="D52">
        <f t="shared" si="1"/>
        <v>3</v>
      </c>
    </row>
    <row r="53" spans="1:4">
      <c r="A53" t="s">
        <v>1828</v>
      </c>
      <c r="B53">
        <v>1410000</v>
      </c>
      <c r="C53">
        <f t="shared" si="0"/>
        <v>141</v>
      </c>
      <c r="D53">
        <f t="shared" si="1"/>
        <v>141</v>
      </c>
    </row>
    <row r="54" spans="1:4">
      <c r="A54" t="s">
        <v>1833</v>
      </c>
      <c r="B54">
        <v>21000</v>
      </c>
      <c r="C54">
        <f t="shared" si="0"/>
        <v>2.1</v>
      </c>
      <c r="D54">
        <f t="shared" si="1"/>
        <v>2</v>
      </c>
    </row>
    <row r="55" spans="1:4">
      <c r="A55" t="s">
        <v>1834</v>
      </c>
      <c r="B55">
        <v>20000</v>
      </c>
      <c r="C55">
        <f t="shared" si="0"/>
        <v>2</v>
      </c>
      <c r="D55">
        <f t="shared" si="1"/>
        <v>2</v>
      </c>
    </row>
    <row r="56" spans="1:4">
      <c r="A56" t="s">
        <v>1837</v>
      </c>
      <c r="B56">
        <v>5987472</v>
      </c>
      <c r="C56">
        <f t="shared" si="0"/>
        <v>598.74720000000002</v>
      </c>
      <c r="D56">
        <f t="shared" si="1"/>
        <v>599</v>
      </c>
    </row>
    <row r="57" spans="1:4">
      <c r="A57" t="s">
        <v>1850</v>
      </c>
      <c r="B57">
        <v>20000</v>
      </c>
      <c r="C57">
        <f t="shared" si="0"/>
        <v>2</v>
      </c>
      <c r="D57">
        <f t="shared" si="1"/>
        <v>2</v>
      </c>
    </row>
    <row r="58" spans="1:4">
      <c r="A58" t="s">
        <v>1855</v>
      </c>
      <c r="B58">
        <v>5473470</v>
      </c>
      <c r="C58">
        <f t="shared" si="0"/>
        <v>547.34699999999998</v>
      </c>
      <c r="D58">
        <f t="shared" si="1"/>
        <v>547</v>
      </c>
    </row>
    <row r="59" spans="1:4">
      <c r="A59" t="s">
        <v>1878</v>
      </c>
      <c r="B59">
        <v>4830300</v>
      </c>
      <c r="C59">
        <f t="shared" si="0"/>
        <v>483.03</v>
      </c>
      <c r="D59">
        <f t="shared" si="1"/>
        <v>483</v>
      </c>
    </row>
    <row r="60" spans="1:4">
      <c r="A60" t="s">
        <v>1879</v>
      </c>
      <c r="B60">
        <v>293400</v>
      </c>
      <c r="C60">
        <f t="shared" si="0"/>
        <v>29.34</v>
      </c>
      <c r="D60">
        <f t="shared" si="1"/>
        <v>29</v>
      </c>
    </row>
    <row r="61" spans="1:4">
      <c r="A61" t="s">
        <v>1888</v>
      </c>
      <c r="B61">
        <v>1157100</v>
      </c>
      <c r="C61">
        <f t="shared" si="0"/>
        <v>115.71</v>
      </c>
      <c r="D61">
        <f t="shared" si="1"/>
        <v>116</v>
      </c>
    </row>
    <row r="62" spans="1:4">
      <c r="A62" t="s">
        <v>1889</v>
      </c>
      <c r="B62">
        <v>19700</v>
      </c>
      <c r="C62">
        <f t="shared" si="0"/>
        <v>1.97</v>
      </c>
      <c r="D62">
        <f t="shared" si="1"/>
        <v>2</v>
      </c>
    </row>
    <row r="63" spans="1:4">
      <c r="A63" t="s">
        <v>1897</v>
      </c>
      <c r="B63">
        <v>2204000</v>
      </c>
      <c r="C63">
        <f t="shared" si="0"/>
        <v>220.4</v>
      </c>
      <c r="D63">
        <f t="shared" si="1"/>
        <v>220</v>
      </c>
    </row>
    <row r="64" spans="1:4">
      <c r="A64" t="s">
        <v>1898</v>
      </c>
      <c r="B64">
        <v>60000</v>
      </c>
      <c r="C64">
        <f t="shared" si="0"/>
        <v>6</v>
      </c>
      <c r="D64">
        <f t="shared" si="1"/>
        <v>6</v>
      </c>
    </row>
    <row r="65" spans="1:4">
      <c r="A65" t="s">
        <v>1900</v>
      </c>
      <c r="B65">
        <v>427398</v>
      </c>
      <c r="C65">
        <f t="shared" si="0"/>
        <v>42.739800000000002</v>
      </c>
      <c r="D65">
        <f t="shared" si="1"/>
        <v>43</v>
      </c>
    </row>
    <row r="66" spans="1:4">
      <c r="A66" t="s">
        <v>1901</v>
      </c>
      <c r="B66">
        <v>1771051</v>
      </c>
      <c r="C66">
        <f t="shared" si="0"/>
        <v>177.10509999999999</v>
      </c>
      <c r="D66">
        <f t="shared" si="1"/>
        <v>177</v>
      </c>
    </row>
    <row r="67" spans="1:4">
      <c r="A67" t="s">
        <v>1902</v>
      </c>
      <c r="B67">
        <v>2890300</v>
      </c>
      <c r="C67">
        <f t="shared" si="0"/>
        <v>289.02999999999997</v>
      </c>
      <c r="D67">
        <f t="shared" si="1"/>
        <v>289</v>
      </c>
    </row>
    <row r="68" spans="1:4">
      <c r="A68" t="s">
        <v>1906</v>
      </c>
      <c r="B68">
        <v>3033330.3</v>
      </c>
      <c r="C68">
        <f t="shared" ref="C68:C92" si="4">B68/10000</f>
        <v>303.33303000000001</v>
      </c>
      <c r="D68">
        <f t="shared" ref="D68:D93" si="5">ROUND(C68,0)</f>
        <v>303</v>
      </c>
    </row>
    <row r="69" spans="1:4">
      <c r="A69" t="s">
        <v>1909</v>
      </c>
      <c r="B69">
        <v>10000</v>
      </c>
      <c r="C69">
        <f t="shared" si="4"/>
        <v>1</v>
      </c>
      <c r="D69">
        <f t="shared" si="5"/>
        <v>1</v>
      </c>
    </row>
    <row r="70" spans="1:4">
      <c r="A70" t="s">
        <v>1911</v>
      </c>
      <c r="B70">
        <v>868068</v>
      </c>
      <c r="C70">
        <f t="shared" si="4"/>
        <v>86.806799999999996</v>
      </c>
      <c r="D70">
        <f t="shared" si="5"/>
        <v>87</v>
      </c>
    </row>
    <row r="71" spans="1:4">
      <c r="A71" t="s">
        <v>1927</v>
      </c>
      <c r="B71">
        <v>100000</v>
      </c>
      <c r="C71">
        <f t="shared" si="4"/>
        <v>10</v>
      </c>
      <c r="D71">
        <f t="shared" si="5"/>
        <v>10</v>
      </c>
    </row>
    <row r="72" spans="1:4">
      <c r="A72" t="s">
        <v>1945</v>
      </c>
      <c r="B72">
        <v>310500</v>
      </c>
      <c r="C72">
        <f t="shared" si="4"/>
        <v>31.05</v>
      </c>
      <c r="D72">
        <f t="shared" si="5"/>
        <v>31</v>
      </c>
    </row>
    <row r="73" spans="1:4">
      <c r="A73" t="s">
        <v>2023</v>
      </c>
      <c r="B73">
        <v>500000</v>
      </c>
      <c r="C73">
        <f t="shared" si="4"/>
        <v>50</v>
      </c>
      <c r="D73">
        <f t="shared" si="5"/>
        <v>50</v>
      </c>
    </row>
    <row r="74" spans="1:4">
      <c r="A74" t="s">
        <v>2029</v>
      </c>
      <c r="B74">
        <v>1510000</v>
      </c>
      <c r="C74">
        <f t="shared" si="4"/>
        <v>151</v>
      </c>
      <c r="D74">
        <f t="shared" si="5"/>
        <v>151</v>
      </c>
    </row>
    <row r="75" spans="1:4">
      <c r="A75" t="s">
        <v>2034</v>
      </c>
      <c r="B75">
        <v>1970400</v>
      </c>
      <c r="C75">
        <f t="shared" si="4"/>
        <v>197.04</v>
      </c>
      <c r="D75">
        <f t="shared" si="5"/>
        <v>197</v>
      </c>
    </row>
    <row r="76" spans="1:4">
      <c r="A76" t="s">
        <v>2038</v>
      </c>
      <c r="B76">
        <v>18361</v>
      </c>
      <c r="C76">
        <f t="shared" si="4"/>
        <v>1.8361000000000001</v>
      </c>
      <c r="D76">
        <f t="shared" si="5"/>
        <v>2</v>
      </c>
    </row>
    <row r="77" spans="1:4">
      <c r="A77" t="s">
        <v>2050</v>
      </c>
      <c r="B77">
        <v>2411694.2000000002</v>
      </c>
      <c r="C77">
        <f t="shared" si="4"/>
        <v>241.16942000000003</v>
      </c>
      <c r="D77">
        <f t="shared" si="5"/>
        <v>241</v>
      </c>
    </row>
    <row r="78" spans="1:4">
      <c r="A78" t="s">
        <v>2054</v>
      </c>
      <c r="B78">
        <v>720000</v>
      </c>
      <c r="C78">
        <f t="shared" si="4"/>
        <v>72</v>
      </c>
      <c r="D78">
        <f t="shared" si="5"/>
        <v>72</v>
      </c>
    </row>
    <row r="79" spans="1:4">
      <c r="A79" t="s">
        <v>2056</v>
      </c>
      <c r="B79">
        <v>70000</v>
      </c>
      <c r="C79">
        <f t="shared" si="4"/>
        <v>7</v>
      </c>
      <c r="D79">
        <f t="shared" si="5"/>
        <v>7</v>
      </c>
    </row>
    <row r="80" spans="1:4">
      <c r="A80" t="s">
        <v>2065</v>
      </c>
      <c r="B80">
        <v>75952.5</v>
      </c>
      <c r="C80">
        <f t="shared" si="4"/>
        <v>7.5952500000000001</v>
      </c>
      <c r="D80">
        <f t="shared" si="5"/>
        <v>8</v>
      </c>
    </row>
    <row r="81" spans="1:4">
      <c r="A81" t="s">
        <v>2077</v>
      </c>
      <c r="B81">
        <v>464010.89</v>
      </c>
      <c r="C81">
        <f t="shared" si="4"/>
        <v>46.401088999999999</v>
      </c>
      <c r="D81">
        <f t="shared" si="5"/>
        <v>46</v>
      </c>
    </row>
    <row r="82" spans="1:4">
      <c r="A82" t="s">
        <v>2085</v>
      </c>
      <c r="B82">
        <v>150000</v>
      </c>
      <c r="C82">
        <f t="shared" si="4"/>
        <v>15</v>
      </c>
      <c r="D82">
        <f t="shared" si="5"/>
        <v>15</v>
      </c>
    </row>
    <row r="83" spans="1:4">
      <c r="A83" t="s">
        <v>2106</v>
      </c>
      <c r="B83">
        <v>100000</v>
      </c>
      <c r="C83">
        <f t="shared" si="4"/>
        <v>10</v>
      </c>
      <c r="D83">
        <f t="shared" si="5"/>
        <v>10</v>
      </c>
    </row>
    <row r="84" spans="1:4">
      <c r="A84" t="s">
        <v>2124</v>
      </c>
      <c r="B84">
        <v>600000</v>
      </c>
      <c r="C84">
        <f t="shared" si="4"/>
        <v>60</v>
      </c>
      <c r="D84">
        <f t="shared" si="5"/>
        <v>60</v>
      </c>
    </row>
    <row r="85" spans="1:4">
      <c r="A85" t="s">
        <v>2131</v>
      </c>
      <c r="B85">
        <v>126349.55</v>
      </c>
      <c r="C85">
        <f t="shared" si="4"/>
        <v>12.634955</v>
      </c>
      <c r="D85">
        <f t="shared" si="5"/>
        <v>13</v>
      </c>
    </row>
    <row r="86" spans="1:4">
      <c r="A86" t="s">
        <v>2140</v>
      </c>
      <c r="B86">
        <v>300000</v>
      </c>
      <c r="C86">
        <f t="shared" si="4"/>
        <v>30</v>
      </c>
      <c r="D86">
        <f t="shared" si="5"/>
        <v>30</v>
      </c>
    </row>
    <row r="87" spans="1:4">
      <c r="A87" t="s">
        <v>2147</v>
      </c>
      <c r="B87">
        <v>100000</v>
      </c>
      <c r="C87">
        <f t="shared" si="4"/>
        <v>10</v>
      </c>
      <c r="D87">
        <f t="shared" si="5"/>
        <v>10</v>
      </c>
    </row>
    <row r="88" spans="1:4">
      <c r="A88" t="s">
        <v>2149</v>
      </c>
      <c r="B88">
        <v>100000</v>
      </c>
      <c r="C88">
        <f t="shared" si="4"/>
        <v>10</v>
      </c>
      <c r="D88">
        <f t="shared" si="5"/>
        <v>10</v>
      </c>
    </row>
    <row r="89" spans="1:4">
      <c r="A89" t="s">
        <v>2385</v>
      </c>
      <c r="B89">
        <v>4293336</v>
      </c>
      <c r="C89">
        <f t="shared" si="4"/>
        <v>429.33359999999999</v>
      </c>
      <c r="D89">
        <f t="shared" si="5"/>
        <v>429</v>
      </c>
    </row>
    <row r="90" spans="1:4">
      <c r="A90" t="s">
        <v>2387</v>
      </c>
      <c r="B90">
        <v>2711400</v>
      </c>
      <c r="C90">
        <f t="shared" si="4"/>
        <v>271.14</v>
      </c>
      <c r="D90">
        <f t="shared" si="5"/>
        <v>271</v>
      </c>
    </row>
    <row r="91" spans="1:4">
      <c r="A91" t="s">
        <v>2453</v>
      </c>
      <c r="B91">
        <v>60000</v>
      </c>
      <c r="C91">
        <f t="shared" si="4"/>
        <v>6</v>
      </c>
      <c r="D91">
        <f t="shared" si="5"/>
        <v>6</v>
      </c>
    </row>
    <row r="92" spans="1:4">
      <c r="A92" t="s">
        <v>2483</v>
      </c>
      <c r="B92">
        <v>50000</v>
      </c>
      <c r="C92">
        <f t="shared" si="4"/>
        <v>5</v>
      </c>
      <c r="D92">
        <f t="shared" si="5"/>
        <v>5</v>
      </c>
    </row>
    <row r="93" spans="1:4">
      <c r="A93" t="s">
        <v>2490</v>
      </c>
      <c r="B93">
        <v>50000</v>
      </c>
      <c r="C93">
        <f t="shared" ref="C93" si="6">B93/10000</f>
        <v>5</v>
      </c>
      <c r="D93">
        <f t="shared" si="5"/>
        <v>5</v>
      </c>
    </row>
  </sheetData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</vt:lpstr>
      <vt:lpstr>镇一般预算收入</vt:lpstr>
      <vt:lpstr>镇一般预算支出-功能</vt:lpstr>
      <vt:lpstr>镇一般预算支出-经济</vt:lpstr>
      <vt:lpstr>Sheet2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周文韬</cp:lastModifiedBy>
  <cp:lastPrinted>2021-12-14T01:36:00Z</cp:lastPrinted>
  <dcterms:created xsi:type="dcterms:W3CDTF">2020-12-31T03:23:00Z</dcterms:created>
  <dcterms:modified xsi:type="dcterms:W3CDTF">2022-01-16T06:38:24Z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77A221FB43194DE39E695856694862F2</vt:lpwstr>
  </property>
  <property fmtid="{D5CDD505-2E9C-101B-9397-08002B2CF9AE}" pid="3" name="KSOProductBuildVer">
    <vt:lpwstr>2052-11.1.0.10667</vt:lpwstr>
  </property>
</Properties>
</file>