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8800" windowHeight="12420" tabRatio="748" activeTab="2"/>
  </bookViews>
  <sheets>
    <sheet name="封面" sheetId="19" r:id="rId1"/>
    <sheet name="镇收支总表" sheetId="13" r:id="rId2"/>
    <sheet name="镇一般预算收入" sheetId="14" r:id="rId3"/>
    <sheet name="镇一般预算支出-功能" sheetId="15" r:id="rId4"/>
    <sheet name="镇一般预算支出-经济" sheetId="16" r:id="rId5"/>
    <sheet name="Sheet2" sheetId="18" state="hidden" r:id="rId6"/>
  </sheets>
  <externalReferences>
    <externalReference r:id="rId7"/>
    <externalReference r:id="rId8"/>
  </externalReferences>
  <definedNames>
    <definedName name="_xlnm._FilterDatabase" localSheetId="2" hidden="1">镇一般预算收入!$A$4:$D$78</definedName>
    <definedName name="_xlnm._FilterDatabase" localSheetId="3" hidden="1">'镇一般预算支出-功能'!$A$4:$E$1343</definedName>
    <definedName name="_xlnm._FilterDatabase" localSheetId="4" hidden="1">'镇一般预算支出-经济'!$A$6:$D$82</definedName>
  </definedNames>
  <calcPr calcId="144525"/>
</workbook>
</file>

<file path=xl/calcChain.xml><?xml version="1.0" encoding="utf-8"?>
<calcChain xmlns="http://schemas.openxmlformats.org/spreadsheetml/2006/main">
  <c r="C12" i="13" l="1"/>
  <c r="G33" i="13"/>
  <c r="C77" i="16" l="1"/>
  <c r="C76" i="16" s="1"/>
  <c r="C72" i="16"/>
  <c r="C71" i="16"/>
  <c r="C70" i="16"/>
  <c r="C69" i="16"/>
  <c r="C68" i="16" s="1"/>
  <c r="C67" i="16"/>
  <c r="C66" i="16"/>
  <c r="C65" i="16" s="1"/>
  <c r="C64" i="16"/>
  <c r="C63" i="16"/>
  <c r="C62" i="16"/>
  <c r="C61" i="16"/>
  <c r="C59" i="16"/>
  <c r="C58" i="16"/>
  <c r="C57" i="16" s="1"/>
  <c r="C51" i="16"/>
  <c r="C50" i="16"/>
  <c r="C49" i="16"/>
  <c r="C48" i="16" s="1"/>
  <c r="C46" i="16"/>
  <c r="C44" i="16" s="1"/>
  <c r="C43" i="16"/>
  <c r="C41" i="16" s="1"/>
  <c r="C40" i="16"/>
  <c r="C37" i="16" s="1"/>
  <c r="C36" i="16"/>
  <c r="C35" i="16"/>
  <c r="C34" i="16"/>
  <c r="C33" i="16"/>
  <c r="C32" i="16"/>
  <c r="C31" i="16"/>
  <c r="C28" i="16"/>
  <c r="C27" i="16"/>
  <c r="C26" i="16"/>
  <c r="C25" i="16"/>
  <c r="C23" i="16"/>
  <c r="C18" i="16"/>
  <c r="C11" i="16" s="1"/>
  <c r="C6" i="16"/>
  <c r="C60" i="16" l="1"/>
  <c r="C22" i="16"/>
  <c r="C30" i="16"/>
  <c r="C5" i="16" s="1"/>
  <c r="C76" i="14" l="1"/>
  <c r="C17" i="13" s="1"/>
  <c r="C73" i="14"/>
  <c r="C72" i="14" s="1"/>
  <c r="C16" i="13" s="1"/>
  <c r="C70" i="14"/>
  <c r="C67" i="14"/>
  <c r="C14" i="13" s="1"/>
  <c r="C60" i="14"/>
  <c r="C38" i="14"/>
  <c r="C11" i="13" s="1"/>
  <c r="C32" i="14"/>
  <c r="C20" i="14"/>
  <c r="C8" i="13" s="1"/>
  <c r="C5" i="14"/>
  <c r="C7" i="13" s="1"/>
  <c r="C1338" i="15"/>
  <c r="C1337" i="15" s="1"/>
  <c r="G31" i="13" s="1"/>
  <c r="C1332" i="15"/>
  <c r="C75" i="16" s="1"/>
  <c r="C73" i="16" s="1"/>
  <c r="C1329" i="15"/>
  <c r="C1328" i="15"/>
  <c r="C1327" i="15"/>
  <c r="C1325" i="15"/>
  <c r="C1324" i="15"/>
  <c r="C1323" i="15"/>
  <c r="C1322" i="15"/>
  <c r="C1321" i="15"/>
  <c r="C1320" i="15"/>
  <c r="C1319" i="15"/>
  <c r="C1317" i="15"/>
  <c r="C1316" i="15" s="1"/>
  <c r="C1315" i="15"/>
  <c r="C1314" i="15" s="1"/>
  <c r="C1312" i="15"/>
  <c r="G26" i="13" s="1"/>
  <c r="C1311" i="15"/>
  <c r="C1310" i="15" s="1"/>
  <c r="C1309" i="15"/>
  <c r="C1308" i="15"/>
  <c r="C1307" i="15"/>
  <c r="C1306" i="15"/>
  <c r="C1305" i="15"/>
  <c r="C1304" i="15"/>
  <c r="C1302" i="15" s="1"/>
  <c r="C1301" i="15"/>
  <c r="C1300" i="15"/>
  <c r="C1299" i="15"/>
  <c r="C1298" i="15"/>
  <c r="C1297" i="15"/>
  <c r="C1296" i="15"/>
  <c r="C1295" i="15"/>
  <c r="C1294" i="15"/>
  <c r="C1293" i="15"/>
  <c r="C1292" i="15"/>
  <c r="C1291" i="15"/>
  <c r="C1290" i="15"/>
  <c r="C1288" i="15"/>
  <c r="C1287" i="15"/>
  <c r="C1286" i="15"/>
  <c r="C1285" i="15"/>
  <c r="C1284" i="15"/>
  <c r="C1283" i="15"/>
  <c r="C1282" i="15"/>
  <c r="C1280" i="15"/>
  <c r="C1279" i="15"/>
  <c r="C1278" i="15"/>
  <c r="C1277" i="15"/>
  <c r="C1276" i="15"/>
  <c r="C1275" i="15" s="1"/>
  <c r="C1273" i="15"/>
  <c r="C1272" i="15"/>
  <c r="C1271" i="15"/>
  <c r="C1270" i="15"/>
  <c r="C1269" i="15" s="1"/>
  <c r="C1267" i="15"/>
  <c r="C1266" i="15"/>
  <c r="C1265" i="15"/>
  <c r="C1264" i="15"/>
  <c r="C1262" i="15"/>
  <c r="C1261" i="15"/>
  <c r="C1260" i="15"/>
  <c r="C1259" i="15"/>
  <c r="C1258" i="15"/>
  <c r="C1255" i="15"/>
  <c r="C1254" i="15"/>
  <c r="C1253" i="15"/>
  <c r="C1252" i="15"/>
  <c r="C1251" i="15"/>
  <c r="C1250" i="15"/>
  <c r="C1249" i="15"/>
  <c r="C1248" i="15"/>
  <c r="C1247" i="15"/>
  <c r="C1246" i="15"/>
  <c r="C1245" i="15"/>
  <c r="C1244" i="15" s="1"/>
  <c r="C1243" i="15"/>
  <c r="C1242" i="15"/>
  <c r="C1241" i="15"/>
  <c r="C1240" i="15"/>
  <c r="C1239" i="15"/>
  <c r="C1238" i="15"/>
  <c r="C1237" i="15"/>
  <c r="C1236" i="15"/>
  <c r="C1235" i="15"/>
  <c r="C1234" i="15"/>
  <c r="C1233" i="15"/>
  <c r="C1231" i="15"/>
  <c r="C1230" i="15"/>
  <c r="C1229" i="15"/>
  <c r="C1228" i="15"/>
  <c r="C1227" i="15"/>
  <c r="C1226" i="15"/>
  <c r="C1225" i="15"/>
  <c r="C1224" i="15"/>
  <c r="C1223" i="15"/>
  <c r="C1222" i="15"/>
  <c r="C1221" i="15"/>
  <c r="C1220" i="15"/>
  <c r="C1219" i="15"/>
  <c r="C1218" i="15"/>
  <c r="C1217" i="15"/>
  <c r="C1216" i="15"/>
  <c r="C1215" i="15"/>
  <c r="C1212" i="15"/>
  <c r="C1211" i="15"/>
  <c r="C1210" i="15"/>
  <c r="C1209" i="15"/>
  <c r="C1208" i="15"/>
  <c r="C1207" i="15"/>
  <c r="C1205" i="15" s="1"/>
  <c r="C1204" i="15"/>
  <c r="C1203" i="15"/>
  <c r="C1202" i="15"/>
  <c r="C1201" i="15"/>
  <c r="C1200" i="15"/>
  <c r="C1199" i="15"/>
  <c r="C1198" i="15"/>
  <c r="C1197" i="15"/>
  <c r="C1196" i="15"/>
  <c r="C1195" i="15"/>
  <c r="C1192" i="15"/>
  <c r="C1191" i="15" s="1"/>
  <c r="C1190" i="15"/>
  <c r="C1189" i="15"/>
  <c r="C1188" i="15"/>
  <c r="C1187" i="15"/>
  <c r="C1186" i="15"/>
  <c r="C1185" i="15"/>
  <c r="C1184" i="15"/>
  <c r="C1183" i="15"/>
  <c r="C1182" i="15"/>
  <c r="C1181" i="15"/>
  <c r="C1180" i="15"/>
  <c r="C1179" i="15"/>
  <c r="C1178" i="15"/>
  <c r="C1177" i="15"/>
  <c r="C1175" i="15"/>
  <c r="C1174" i="15"/>
  <c r="C1173" i="15"/>
  <c r="C1172" i="15"/>
  <c r="C1171" i="15"/>
  <c r="C1170" i="15"/>
  <c r="C1169" i="15"/>
  <c r="C1168" i="15"/>
  <c r="C1167" i="15"/>
  <c r="C1166" i="15"/>
  <c r="C1165" i="15"/>
  <c r="C1164" i="15"/>
  <c r="C1163" i="15"/>
  <c r="C1162" i="15"/>
  <c r="C1161" i="15"/>
  <c r="C1160" i="15"/>
  <c r="C1159" i="15"/>
  <c r="C1158" i="15"/>
  <c r="C1157" i="15"/>
  <c r="C1156" i="15"/>
  <c r="C1155" i="15"/>
  <c r="C1154" i="15"/>
  <c r="C1153" i="15"/>
  <c r="C1152" i="15"/>
  <c r="C1151" i="15"/>
  <c r="C1150" i="15"/>
  <c r="C1147" i="15"/>
  <c r="C1146" i="15"/>
  <c r="C1145" i="15"/>
  <c r="C1144" i="15"/>
  <c r="C1143" i="15"/>
  <c r="C1142" i="15"/>
  <c r="C1141" i="15"/>
  <c r="C1140" i="15"/>
  <c r="C1139" i="15"/>
  <c r="C1137" i="15"/>
  <c r="C1136" i="15" s="1"/>
  <c r="C1135" i="15"/>
  <c r="C1134" i="15"/>
  <c r="C1133" i="15"/>
  <c r="C1132" i="15"/>
  <c r="C1131" i="15"/>
  <c r="C1130" i="15"/>
  <c r="C1129" i="15"/>
  <c r="C1128" i="15"/>
  <c r="C1126" i="15"/>
  <c r="C1125" i="15"/>
  <c r="C1124" i="15"/>
  <c r="C1123" i="15"/>
  <c r="C1122" i="15"/>
  <c r="C1121" i="15"/>
  <c r="C1120" i="15"/>
  <c r="C1119" i="15"/>
  <c r="C1118" i="15"/>
  <c r="C1116" i="15"/>
  <c r="C1115" i="15"/>
  <c r="C1114" i="15"/>
  <c r="C1113" i="15"/>
  <c r="C1112" i="15"/>
  <c r="C1111" i="15"/>
  <c r="C1108" i="15"/>
  <c r="C1107" i="15"/>
  <c r="C1106" i="15" s="1"/>
  <c r="C1105" i="15"/>
  <c r="C1104" i="15"/>
  <c r="C1103" i="15"/>
  <c r="C1102" i="15"/>
  <c r="C1101" i="15"/>
  <c r="C1100" i="15"/>
  <c r="C1099" i="15"/>
  <c r="C1098" i="15"/>
  <c r="C1097" i="15"/>
  <c r="C1096" i="15"/>
  <c r="C1095" i="15"/>
  <c r="C1094" i="15"/>
  <c r="C1093" i="15"/>
  <c r="C1092" i="15"/>
  <c r="C1091" i="15"/>
  <c r="C1088" i="15"/>
  <c r="C1087" i="15"/>
  <c r="C1086" i="15"/>
  <c r="C1085" i="15"/>
  <c r="C1084" i="15"/>
  <c r="C1083" i="15" s="1"/>
  <c r="C1080" i="15"/>
  <c r="C1079" i="15"/>
  <c r="C1078" i="15"/>
  <c r="C1077" i="15"/>
  <c r="C1076" i="15" s="1"/>
  <c r="C1075" i="15"/>
  <c r="C1074" i="15"/>
  <c r="C1073" i="15"/>
  <c r="C1072" i="15"/>
  <c r="C1071" i="15"/>
  <c r="C1070" i="15"/>
  <c r="C1068" i="15"/>
  <c r="C1067" i="15"/>
  <c r="C1066" i="15"/>
  <c r="C1065" i="15"/>
  <c r="C1064" i="15"/>
  <c r="C1063" i="15"/>
  <c r="C1062" i="15"/>
  <c r="C1061" i="15"/>
  <c r="C1060" i="15"/>
  <c r="C1059" i="15"/>
  <c r="C1058" i="15" s="1"/>
  <c r="C1057" i="15"/>
  <c r="C1056" i="15"/>
  <c r="C1055" i="15"/>
  <c r="C1054" i="15"/>
  <c r="C1052" i="15"/>
  <c r="C1051" i="15"/>
  <c r="C1050" i="15"/>
  <c r="C1049" i="15"/>
  <c r="C1048" i="15"/>
  <c r="C1047" i="15"/>
  <c r="C1046" i="15"/>
  <c r="C1045" i="15"/>
  <c r="C1044" i="15"/>
  <c r="C1043" i="15"/>
  <c r="C1042" i="15"/>
  <c r="C1041" i="15"/>
  <c r="C1040" i="15"/>
  <c r="C1039" i="15"/>
  <c r="C1038" i="15"/>
  <c r="C1036" i="15"/>
  <c r="C1035" i="15"/>
  <c r="C1034" i="15"/>
  <c r="C1033" i="15"/>
  <c r="C1032" i="15"/>
  <c r="C1031" i="15"/>
  <c r="C1030" i="15"/>
  <c r="C1029" i="15"/>
  <c r="C1028" i="15"/>
  <c r="C1025" i="15"/>
  <c r="C1024" i="15"/>
  <c r="C1022" i="15"/>
  <c r="C1021" i="15"/>
  <c r="C1020" i="15"/>
  <c r="C1019" i="15"/>
  <c r="C1018" i="15" s="1"/>
  <c r="C1017" i="15"/>
  <c r="C1016" i="15"/>
  <c r="C1015" i="15"/>
  <c r="C1014" i="15"/>
  <c r="C1013" i="15"/>
  <c r="C1012" i="15"/>
  <c r="C1010" i="15"/>
  <c r="C1009" i="15"/>
  <c r="C1007" i="15"/>
  <c r="C1005" i="15"/>
  <c r="C1004" i="15"/>
  <c r="C1003" i="15"/>
  <c r="C1002" i="15"/>
  <c r="C1001" i="15"/>
  <c r="C1000" i="15"/>
  <c r="C999" i="15"/>
  <c r="C998" i="15"/>
  <c r="C997" i="15"/>
  <c r="C995" i="15"/>
  <c r="C994" i="15"/>
  <c r="C993" i="15"/>
  <c r="C992" i="15"/>
  <c r="C991" i="15"/>
  <c r="C990" i="15"/>
  <c r="C989" i="15"/>
  <c r="C988" i="15"/>
  <c r="C987" i="15"/>
  <c r="C984" i="15"/>
  <c r="C983" i="15"/>
  <c r="C982" i="15"/>
  <c r="C981" i="15"/>
  <c r="C980" i="15"/>
  <c r="C979" i="15"/>
  <c r="C978" i="15"/>
  <c r="C977" i="15"/>
  <c r="C976" i="15"/>
  <c r="C975" i="15"/>
  <c r="C974" i="15"/>
  <c r="C973" i="15"/>
  <c r="C972" i="15"/>
  <c r="C971" i="15"/>
  <c r="C970" i="15"/>
  <c r="C969" i="15"/>
  <c r="C967" i="15"/>
  <c r="C966" i="15"/>
  <c r="C965" i="15"/>
  <c r="C964" i="15"/>
  <c r="C960" i="15"/>
  <c r="C959" i="15" s="1"/>
  <c r="C958" i="15"/>
  <c r="C957" i="15"/>
  <c r="C955" i="15"/>
  <c r="C954" i="15"/>
  <c r="C953" i="15"/>
  <c r="C951" i="15"/>
  <c r="C950" i="15"/>
  <c r="C949" i="15" s="1"/>
  <c r="C948" i="15"/>
  <c r="C947" i="15"/>
  <c r="C946" i="15"/>
  <c r="C945" i="15"/>
  <c r="C944" i="15"/>
  <c r="C940" i="15"/>
  <c r="C939" i="15"/>
  <c r="C938" i="15"/>
  <c r="C937" i="15"/>
  <c r="C936" i="15"/>
  <c r="C935" i="15"/>
  <c r="C934" i="15"/>
  <c r="C933" i="15"/>
  <c r="C932" i="15"/>
  <c r="C931" i="15" s="1"/>
  <c r="C930" i="15"/>
  <c r="C929" i="15"/>
  <c r="C928" i="15"/>
  <c r="C926" i="15"/>
  <c r="C925" i="15"/>
  <c r="C924" i="15"/>
  <c r="C923" i="15"/>
  <c r="C922" i="15"/>
  <c r="C921" i="15"/>
  <c r="C920" i="15"/>
  <c r="C919" i="15"/>
  <c r="C918" i="15"/>
  <c r="C917" i="15"/>
  <c r="C916" i="15"/>
  <c r="C915" i="15"/>
  <c r="C913" i="15"/>
  <c r="C912" i="15"/>
  <c r="C910" i="15"/>
  <c r="C909" i="15"/>
  <c r="C907" i="15"/>
  <c r="C906" i="15"/>
  <c r="C905" i="15"/>
  <c r="C904" i="15"/>
  <c r="C902" i="15"/>
  <c r="C901" i="15"/>
  <c r="C900" i="15"/>
  <c r="C899" i="15"/>
  <c r="C898" i="15"/>
  <c r="C897" i="15"/>
  <c r="C896" i="15"/>
  <c r="C895" i="15"/>
  <c r="C894" i="15"/>
  <c r="C893" i="15"/>
  <c r="C892" i="15"/>
  <c r="C891" i="15"/>
  <c r="C890" i="15"/>
  <c r="C889" i="15"/>
  <c r="C888" i="15"/>
  <c r="C887" i="15"/>
  <c r="C886" i="15"/>
  <c r="C885" i="15"/>
  <c r="C884" i="15"/>
  <c r="C883" i="15"/>
  <c r="C882" i="15"/>
  <c r="C881" i="15"/>
  <c r="C880" i="15"/>
  <c r="C879" i="15"/>
  <c r="C876" i="15"/>
  <c r="C875" i="15"/>
  <c r="C874" i="15"/>
  <c r="C872" i="15"/>
  <c r="C870" i="15"/>
  <c r="C868" i="15"/>
  <c r="C867" i="15"/>
  <c r="C866" i="15"/>
  <c r="C865" i="15"/>
  <c r="C864" i="15"/>
  <c r="C863" i="15"/>
  <c r="C862" i="15"/>
  <c r="C861" i="15"/>
  <c r="C858" i="15"/>
  <c r="C857" i="15"/>
  <c r="C856" i="15"/>
  <c r="C854" i="15"/>
  <c r="C853" i="15"/>
  <c r="C849" i="15"/>
  <c r="C848" i="15"/>
  <c r="C847" i="15" s="1"/>
  <c r="C846" i="15"/>
  <c r="C845" i="15" s="1"/>
  <c r="C844" i="15"/>
  <c r="C843" i="15"/>
  <c r="C841" i="15"/>
  <c r="C840" i="15" s="1"/>
  <c r="C838" i="15"/>
  <c r="C837" i="15"/>
  <c r="C836" i="15"/>
  <c r="C835" i="15"/>
  <c r="C834" i="15"/>
  <c r="C833" i="15"/>
  <c r="C832" i="15"/>
  <c r="C831" i="15"/>
  <c r="C830" i="15"/>
  <c r="C827" i="15"/>
  <c r="C826" i="15" s="1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0" i="15"/>
  <c r="C809" i="15" s="1"/>
  <c r="C808" i="15"/>
  <c r="C807" i="15"/>
  <c r="C806" i="15"/>
  <c r="C805" i="15"/>
  <c r="C804" i="15"/>
  <c r="C803" i="15"/>
  <c r="C802" i="15"/>
  <c r="C800" i="15"/>
  <c r="C799" i="15" s="1"/>
  <c r="C798" i="15"/>
  <c r="C797" i="15" s="1"/>
  <c r="C796" i="15"/>
  <c r="C795" i="15"/>
  <c r="C793" i="15"/>
  <c r="C792" i="15"/>
  <c r="C790" i="15"/>
  <c r="C789" i="15"/>
  <c r="C788" i="15"/>
  <c r="C787" i="15"/>
  <c r="C786" i="15"/>
  <c r="C784" i="15"/>
  <c r="C783" i="15"/>
  <c r="C782" i="15"/>
  <c r="C781" i="15"/>
  <c r="C780" i="15"/>
  <c r="C779" i="15"/>
  <c r="C777" i="15"/>
  <c r="C776" i="15"/>
  <c r="C775" i="15"/>
  <c r="C774" i="15"/>
  <c r="C772" i="15"/>
  <c r="C771" i="15"/>
  <c r="C770" i="15"/>
  <c r="C769" i="15"/>
  <c r="C768" i="15"/>
  <c r="C767" i="15"/>
  <c r="C765" i="15"/>
  <c r="C763" i="15"/>
  <c r="C762" i="15"/>
  <c r="C761" i="15"/>
  <c r="C759" i="15"/>
  <c r="C758" i="15"/>
  <c r="C757" i="15"/>
  <c r="C756" i="15"/>
  <c r="C755" i="15"/>
  <c r="C754" i="15"/>
  <c r="C753" i="15"/>
  <c r="C752" i="15"/>
  <c r="C751" i="15"/>
  <c r="C747" i="15"/>
  <c r="C746" i="15"/>
  <c r="C745" i="15" s="1"/>
  <c r="C744" i="15"/>
  <c r="C743" i="15"/>
  <c r="C742" i="15"/>
  <c r="C741" i="15"/>
  <c r="C740" i="15"/>
  <c r="C739" i="15"/>
  <c r="C738" i="15"/>
  <c r="C737" i="15"/>
  <c r="C735" i="15"/>
  <c r="C734" i="15"/>
  <c r="C731" i="15"/>
  <c r="C729" i="15" s="1"/>
  <c r="C728" i="15"/>
  <c r="C726" i="15"/>
  <c r="C725" i="15" s="1"/>
  <c r="C724" i="15"/>
  <c r="C720" i="15" s="1"/>
  <c r="C717" i="15"/>
  <c r="C716" i="15" s="1"/>
  <c r="C715" i="15"/>
  <c r="C714" i="15"/>
  <c r="C712" i="15"/>
  <c r="C710" i="15"/>
  <c r="C708" i="15"/>
  <c r="C707" i="15"/>
  <c r="C706" i="15"/>
  <c r="C705" i="15"/>
  <c r="C704" i="15"/>
  <c r="C703" i="15"/>
  <c r="C702" i="15"/>
  <c r="C698" i="15"/>
  <c r="C697" i="15" s="1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1" i="15"/>
  <c r="C680" i="15"/>
  <c r="C679" i="15"/>
  <c r="C675" i="15"/>
  <c r="C674" i="15"/>
  <c r="C673" i="15"/>
  <c r="C672" i="15" s="1"/>
  <c r="C670" i="15"/>
  <c r="C669" i="15"/>
  <c r="C668" i="15"/>
  <c r="C667" i="15"/>
  <c r="C666" i="15"/>
  <c r="C665" i="15"/>
  <c r="C663" i="15"/>
  <c r="C662" i="15"/>
  <c r="C661" i="15"/>
  <c r="C659" i="15"/>
  <c r="C658" i="15"/>
  <c r="C657" i="15"/>
  <c r="C655" i="15"/>
  <c r="C653" i="15" s="1"/>
  <c r="C652" i="15"/>
  <c r="C651" i="15"/>
  <c r="C647" i="15"/>
  <c r="C646" i="15"/>
  <c r="C645" i="15"/>
  <c r="C644" i="15" s="1"/>
  <c r="C641" i="15"/>
  <c r="C640" i="15"/>
  <c r="C639" i="15"/>
  <c r="C638" i="15"/>
  <c r="C637" i="15"/>
  <c r="C635" i="15"/>
  <c r="C634" i="15"/>
  <c r="C633" i="15"/>
  <c r="C631" i="15"/>
  <c r="C630" i="15"/>
  <c r="C629" i="15"/>
  <c r="C628" i="15"/>
  <c r="C626" i="15"/>
  <c r="C625" i="15"/>
  <c r="C624" i="15"/>
  <c r="C623" i="15"/>
  <c r="C622" i="15"/>
  <c r="C618" i="15"/>
  <c r="C616" i="15"/>
  <c r="C615" i="15"/>
  <c r="C614" i="15"/>
  <c r="C612" i="15" s="1"/>
  <c r="C610" i="15"/>
  <c r="C609" i="15"/>
  <c r="C603" i="15"/>
  <c r="C602" i="15"/>
  <c r="C601" i="15"/>
  <c r="C600" i="15"/>
  <c r="C599" i="15"/>
  <c r="C598" i="15"/>
  <c r="C597" i="15"/>
  <c r="C596" i="15"/>
  <c r="C595" i="15"/>
  <c r="C593" i="15"/>
  <c r="C592" i="15"/>
  <c r="C591" i="15"/>
  <c r="C588" i="15"/>
  <c r="C587" i="15"/>
  <c r="C584" i="15"/>
  <c r="C583" i="15"/>
  <c r="C582" i="15"/>
  <c r="C578" i="15"/>
  <c r="C577" i="15" s="1"/>
  <c r="C575" i="15"/>
  <c r="C574" i="15"/>
  <c r="C573" i="15"/>
  <c r="C572" i="15"/>
  <c r="C571" i="15"/>
  <c r="C570" i="15"/>
  <c r="C567" i="15"/>
  <c r="C566" i="15"/>
  <c r="C565" i="15"/>
  <c r="C564" i="15"/>
  <c r="C563" i="15"/>
  <c r="C562" i="15"/>
  <c r="C561" i="15"/>
  <c r="C560" i="15"/>
  <c r="C559" i="15"/>
  <c r="C558" i="15"/>
  <c r="C557" i="15"/>
  <c r="C555" i="15"/>
  <c r="C554" i="15"/>
  <c r="C553" i="15"/>
  <c r="C552" i="15"/>
  <c r="C551" i="15"/>
  <c r="C547" i="15"/>
  <c r="C546" i="15"/>
  <c r="C545" i="15"/>
  <c r="C544" i="15"/>
  <c r="C543" i="15"/>
  <c r="C542" i="15"/>
  <c r="C541" i="15"/>
  <c r="C540" i="15"/>
  <c r="C539" i="15"/>
  <c r="C538" i="15"/>
  <c r="C536" i="15"/>
  <c r="C535" i="15"/>
  <c r="C534" i="15"/>
  <c r="C533" i="15"/>
  <c r="C532" i="15"/>
  <c r="C531" i="15"/>
  <c r="C530" i="15"/>
  <c r="C529" i="15"/>
  <c r="C527" i="15"/>
  <c r="C526" i="15"/>
  <c r="C525" i="15"/>
  <c r="C524" i="15"/>
  <c r="C523" i="15"/>
  <c r="C522" i="15"/>
  <c r="C521" i="15"/>
  <c r="C520" i="15"/>
  <c r="C519" i="15"/>
  <c r="C518" i="15"/>
  <c r="C517" i="15"/>
  <c r="C515" i="15"/>
  <c r="C512" i="15"/>
  <c r="C511" i="15"/>
  <c r="C510" i="15"/>
  <c r="C509" i="15" s="1"/>
  <c r="C507" i="15"/>
  <c r="C506" i="15"/>
  <c r="C505" i="15"/>
  <c r="C504" i="15"/>
  <c r="C503" i="15"/>
  <c r="C502" i="15"/>
  <c r="C501" i="15"/>
  <c r="C500" i="15"/>
  <c r="C499" i="15"/>
  <c r="C498" i="15"/>
  <c r="C497" i="15"/>
  <c r="C495" i="15"/>
  <c r="C494" i="15"/>
  <c r="C491" i="15"/>
  <c r="C490" i="15"/>
  <c r="C489" i="15"/>
  <c r="C488" i="15"/>
  <c r="C486" i="15"/>
  <c r="C485" i="15"/>
  <c r="C484" i="15"/>
  <c r="C483" i="15" s="1"/>
  <c r="C482" i="15"/>
  <c r="C481" i="15"/>
  <c r="C480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 s="1"/>
  <c r="C466" i="15"/>
  <c r="C465" i="15"/>
  <c r="C464" i="15"/>
  <c r="C463" i="15"/>
  <c r="C462" i="15" s="1"/>
  <c r="C461" i="15"/>
  <c r="C460" i="15"/>
  <c r="C459" i="15"/>
  <c r="C458" i="15"/>
  <c r="C457" i="15" s="1"/>
  <c r="C456" i="15"/>
  <c r="C455" i="15"/>
  <c r="C454" i="15"/>
  <c r="C453" i="15"/>
  <c r="C452" i="15"/>
  <c r="C450" i="15"/>
  <c r="C449" i="15"/>
  <c r="C448" i="15"/>
  <c r="C447" i="15"/>
  <c r="C446" i="15"/>
  <c r="C445" i="15"/>
  <c r="C444" i="15"/>
  <c r="C443" i="15"/>
  <c r="C441" i="15"/>
  <c r="C440" i="15"/>
  <c r="C439" i="15"/>
  <c r="C438" i="15"/>
  <c r="C434" i="15"/>
  <c r="C432" i="15"/>
  <c r="C431" i="15"/>
  <c r="C430" i="15"/>
  <c r="C429" i="15"/>
  <c r="C426" i="15"/>
  <c r="C425" i="15"/>
  <c r="C423" i="15"/>
  <c r="C422" i="15"/>
  <c r="C421" i="15" s="1"/>
  <c r="C419" i="15"/>
  <c r="C417" i="15" s="1"/>
  <c r="C416" i="15"/>
  <c r="C415" i="15"/>
  <c r="C414" i="15"/>
  <c r="C412" i="15"/>
  <c r="C411" i="15"/>
  <c r="C410" i="15"/>
  <c r="C408" i="15"/>
  <c r="C407" i="15"/>
  <c r="C406" i="15"/>
  <c r="C405" i="15"/>
  <c r="C404" i="15"/>
  <c r="C402" i="15"/>
  <c r="C400" i="15"/>
  <c r="C398" i="15"/>
  <c r="C390" i="15"/>
  <c r="C389" i="15"/>
  <c r="C388" i="15"/>
  <c r="C387" i="15"/>
  <c r="C386" i="15"/>
  <c r="C382" i="15"/>
  <c r="C381" i="15" s="1"/>
  <c r="C380" i="15"/>
  <c r="C379" i="15"/>
  <c r="C378" i="15"/>
  <c r="C377" i="15"/>
  <c r="C376" i="15"/>
  <c r="C374" i="15"/>
  <c r="C373" i="15"/>
  <c r="C372" i="15"/>
  <c r="C371" i="15"/>
  <c r="C370" i="15"/>
  <c r="C369" i="15"/>
  <c r="C368" i="15"/>
  <c r="C366" i="15"/>
  <c r="C365" i="15"/>
  <c r="C364" i="15"/>
  <c r="C363" i="15"/>
  <c r="C362" i="15"/>
  <c r="C361" i="15"/>
  <c r="C360" i="15"/>
  <c r="C359" i="15"/>
  <c r="C358" i="15"/>
  <c r="C356" i="15"/>
  <c r="C355" i="15"/>
  <c r="C354" i="15"/>
  <c r="C353" i="15"/>
  <c r="C352" i="15"/>
  <c r="C351" i="15"/>
  <c r="C350" i="15"/>
  <c r="C349" i="15"/>
  <c r="C348" i="15"/>
  <c r="C345" i="15"/>
  <c r="C344" i="15"/>
  <c r="C343" i="15"/>
  <c r="C342" i="15"/>
  <c r="C341" i="15"/>
  <c r="C340" i="15"/>
  <c r="C339" i="15"/>
  <c r="C338" i="15"/>
  <c r="C337" i="15"/>
  <c r="C336" i="15"/>
  <c r="C332" i="15"/>
  <c r="C331" i="15"/>
  <c r="C330" i="15"/>
  <c r="C329" i="15"/>
  <c r="C328" i="15"/>
  <c r="C327" i="15"/>
  <c r="C326" i="15"/>
  <c r="C325" i="15"/>
  <c r="C323" i="15"/>
  <c r="C322" i="15"/>
  <c r="C321" i="15"/>
  <c r="C320" i="15"/>
  <c r="C319" i="15"/>
  <c r="C318" i="15"/>
  <c r="C317" i="15"/>
  <c r="C315" i="15"/>
  <c r="C314" i="15"/>
  <c r="C313" i="15"/>
  <c r="C312" i="15"/>
  <c r="C311" i="15"/>
  <c r="C310" i="15"/>
  <c r="C307" i="15"/>
  <c r="C306" i="15"/>
  <c r="C305" i="15"/>
  <c r="C304" i="15"/>
  <c r="C303" i="15"/>
  <c r="C301" i="15"/>
  <c r="C297" i="15"/>
  <c r="C296" i="15"/>
  <c r="C295" i="15" s="1"/>
  <c r="C292" i="15"/>
  <c r="C291" i="15"/>
  <c r="C290" i="15"/>
  <c r="C289" i="15"/>
  <c r="C288" i="15"/>
  <c r="C287" i="15"/>
  <c r="C286" i="15"/>
  <c r="C285" i="15"/>
  <c r="C284" i="15"/>
  <c r="C283" i="15"/>
  <c r="C281" i="15"/>
  <c r="C280" i="15" s="1"/>
  <c r="C279" i="15"/>
  <c r="C278" i="15" s="1"/>
  <c r="C277" i="15"/>
  <c r="C276" i="15" s="1"/>
  <c r="C274" i="15"/>
  <c r="C273" i="15" s="1"/>
  <c r="C272" i="15"/>
  <c r="C271" i="15"/>
  <c r="C270" i="15"/>
  <c r="C269" i="15"/>
  <c r="C268" i="15"/>
  <c r="C267" i="15" s="1"/>
  <c r="C266" i="15"/>
  <c r="C265" i="15"/>
  <c r="C264" i="15"/>
  <c r="C263" i="15"/>
  <c r="C261" i="15"/>
  <c r="C260" i="15" s="1"/>
  <c r="C259" i="15"/>
  <c r="C258" i="15"/>
  <c r="C257" i="15"/>
  <c r="C256" i="15"/>
  <c r="C254" i="15"/>
  <c r="C253" i="15"/>
  <c r="C252" i="15"/>
  <c r="C251" i="15"/>
  <c r="C250" i="15"/>
  <c r="C248" i="15"/>
  <c r="C247" i="15"/>
  <c r="C246" i="15" s="1"/>
  <c r="C245" i="15"/>
  <c r="C244" i="15"/>
  <c r="C242" i="15"/>
  <c r="C241" i="15"/>
  <c r="C240" i="15"/>
  <c r="C239" i="15"/>
  <c r="C238" i="15"/>
  <c r="C237" i="15"/>
  <c r="C233" i="15"/>
  <c r="C232" i="15" s="1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6" i="15"/>
  <c r="C215" i="15"/>
  <c r="C214" i="15"/>
  <c r="C213" i="15"/>
  <c r="C212" i="15"/>
  <c r="C211" i="15"/>
  <c r="C209" i="15"/>
  <c r="C208" i="15"/>
  <c r="C207" i="15"/>
  <c r="C206" i="15"/>
  <c r="C205" i="15"/>
  <c r="C203" i="15"/>
  <c r="C202" i="15"/>
  <c r="C201" i="15"/>
  <c r="C200" i="15"/>
  <c r="C199" i="15"/>
  <c r="C197" i="15"/>
  <c r="C196" i="15"/>
  <c r="C195" i="15"/>
  <c r="C194" i="15"/>
  <c r="C193" i="15"/>
  <c r="C192" i="15"/>
  <c r="C191" i="15"/>
  <c r="C188" i="15"/>
  <c r="C187" i="15"/>
  <c r="C186" i="15"/>
  <c r="C185" i="15"/>
  <c r="C184" i="15"/>
  <c r="C183" i="15" s="1"/>
  <c r="C181" i="15"/>
  <c r="C179" i="15"/>
  <c r="C178" i="15"/>
  <c r="C177" i="15"/>
  <c r="C174" i="15"/>
  <c r="C173" i="15"/>
  <c r="C172" i="15"/>
  <c r="C171" i="15"/>
  <c r="C170" i="15"/>
  <c r="C167" i="15"/>
  <c r="C166" i="15"/>
  <c r="C165" i="15"/>
  <c r="C164" i="15"/>
  <c r="C163" i="15"/>
  <c r="C161" i="15"/>
  <c r="C160" i="15"/>
  <c r="C159" i="15"/>
  <c r="C158" i="15"/>
  <c r="C157" i="15"/>
  <c r="C156" i="15"/>
  <c r="C154" i="15"/>
  <c r="C153" i="15"/>
  <c r="C152" i="15"/>
  <c r="C151" i="15"/>
  <c r="C150" i="15"/>
  <c r="C148" i="15"/>
  <c r="C147" i="15"/>
  <c r="C146" i="15"/>
  <c r="C145" i="15"/>
  <c r="C144" i="15"/>
  <c r="C143" i="15"/>
  <c r="C142" i="15"/>
  <c r="C140" i="15"/>
  <c r="C139" i="15"/>
  <c r="C138" i="15"/>
  <c r="C137" i="15"/>
  <c r="C136" i="15"/>
  <c r="C135" i="15"/>
  <c r="C133" i="15"/>
  <c r="C132" i="15"/>
  <c r="C131" i="15"/>
  <c r="C130" i="15"/>
  <c r="C129" i="15"/>
  <c r="C128" i="15"/>
  <c r="C127" i="15"/>
  <c r="C126" i="15"/>
  <c r="C125" i="15"/>
  <c r="C124" i="15"/>
  <c r="C123" i="15"/>
  <c r="C120" i="15"/>
  <c r="C119" i="15"/>
  <c r="C118" i="15"/>
  <c r="C117" i="15"/>
  <c r="C116" i="15"/>
  <c r="C115" i="15"/>
  <c r="C114" i="15"/>
  <c r="C113" i="15"/>
  <c r="C112" i="15"/>
  <c r="C109" i="15"/>
  <c r="C108" i="15"/>
  <c r="C107" i="15"/>
  <c r="C106" i="15"/>
  <c r="C105" i="15"/>
  <c r="C104" i="15"/>
  <c r="C103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 s="1"/>
  <c r="C88" i="15"/>
  <c r="C87" i="15"/>
  <c r="C86" i="15"/>
  <c r="C85" i="15"/>
  <c r="C84" i="15"/>
  <c r="C83" i="15"/>
  <c r="C82" i="15"/>
  <c r="C81" i="15"/>
  <c r="C79" i="15"/>
  <c r="C78" i="15"/>
  <c r="C77" i="15"/>
  <c r="C76" i="15"/>
  <c r="C75" i="15"/>
  <c r="C74" i="15"/>
  <c r="C73" i="15"/>
  <c r="C71" i="15"/>
  <c r="C70" i="15"/>
  <c r="C69" i="15"/>
  <c r="C68" i="15"/>
  <c r="C67" i="15"/>
  <c r="C66" i="15"/>
  <c r="C65" i="15"/>
  <c r="C60" i="15"/>
  <c r="C59" i="15"/>
  <c r="C58" i="15"/>
  <c r="C56" i="15"/>
  <c r="C55" i="15"/>
  <c r="C54" i="15"/>
  <c r="C53" i="15"/>
  <c r="C52" i="15"/>
  <c r="C51" i="15"/>
  <c r="C49" i="15"/>
  <c r="C48" i="15"/>
  <c r="C47" i="15"/>
  <c r="C46" i="15"/>
  <c r="C45" i="15"/>
  <c r="C44" i="15"/>
  <c r="C43" i="15"/>
  <c r="C42" i="15"/>
  <c r="C41" i="15"/>
  <c r="C40" i="15"/>
  <c r="C36" i="15"/>
  <c r="C34" i="15"/>
  <c r="C33" i="15"/>
  <c r="C32" i="15"/>
  <c r="C31" i="15"/>
  <c r="C27" i="15"/>
  <c r="C26" i="15"/>
  <c r="C25" i="15"/>
  <c r="C24" i="15"/>
  <c r="C23" i="15"/>
  <c r="C22" i="15"/>
  <c r="C21" i="15"/>
  <c r="C20" i="15"/>
  <c r="C17" i="15"/>
  <c r="C16" i="15"/>
  <c r="C15" i="15"/>
  <c r="C14" i="15"/>
  <c r="C13" i="15"/>
  <c r="C11" i="15"/>
  <c r="C10" i="15"/>
  <c r="C9" i="15"/>
  <c r="C8" i="15"/>
  <c r="C80" i="15" l="1"/>
  <c r="C134" i="15"/>
  <c r="C155" i="15"/>
  <c r="C162" i="15"/>
  <c r="C176" i="15"/>
  <c r="C190" i="15"/>
  <c r="C243" i="15"/>
  <c r="C569" i="15"/>
  <c r="C590" i="15"/>
  <c r="C604" i="15"/>
  <c r="C650" i="15"/>
  <c r="C656" i="15"/>
  <c r="C664" i="15"/>
  <c r="C678" i="15"/>
  <c r="C701" i="15"/>
  <c r="C733" i="15"/>
  <c r="C764" i="15"/>
  <c r="C791" i="15"/>
  <c r="C794" i="15"/>
  <c r="C878" i="15"/>
  <c r="C903" i="15"/>
  <c r="C851" i="15" s="1"/>
  <c r="G17" i="13" s="1"/>
  <c r="C942" i="15"/>
  <c r="C1011" i="15"/>
  <c r="C6" i="13"/>
  <c r="C19" i="15"/>
  <c r="C50" i="15"/>
  <c r="C61" i="15"/>
  <c r="C956" i="15"/>
  <c r="C1023" i="15"/>
  <c r="C1053" i="15"/>
  <c r="C1330" i="15"/>
  <c r="G30" i="13" s="1"/>
  <c r="C149" i="15"/>
  <c r="C249" i="15"/>
  <c r="C298" i="15"/>
  <c r="C309" i="15"/>
  <c r="C316" i="15"/>
  <c r="C375" i="15"/>
  <c r="C403" i="15"/>
  <c r="C413" i="15"/>
  <c r="C451" i="15"/>
  <c r="C550" i="15"/>
  <c r="C579" i="15"/>
  <c r="C713" i="15"/>
  <c r="C842" i="15"/>
  <c r="C262" i="15"/>
  <c r="C347" i="15"/>
  <c r="C437" i="15"/>
  <c r="C736" i="15"/>
  <c r="C39" i="15"/>
  <c r="C111" i="15"/>
  <c r="C210" i="15"/>
  <c r="C282" i="15"/>
  <c r="C397" i="15"/>
  <c r="C537" i="15"/>
  <c r="C594" i="15"/>
  <c r="C636" i="15"/>
  <c r="C750" i="15"/>
  <c r="C778" i="15"/>
  <c r="C986" i="15"/>
  <c r="C1006" i="15"/>
  <c r="C1027" i="15"/>
  <c r="C1117" i="15"/>
  <c r="C1149" i="15"/>
  <c r="C1214" i="15"/>
  <c r="C1257" i="15"/>
  <c r="C1289" i="15"/>
  <c r="C1318" i="15"/>
  <c r="G28" i="13" s="1"/>
  <c r="C31" i="14"/>
  <c r="C10" i="13"/>
  <c r="C9" i="13" s="1"/>
  <c r="C7" i="15"/>
  <c r="C28" i="15"/>
  <c r="C72" i="15"/>
  <c r="C102" i="15"/>
  <c r="C122" i="15"/>
  <c r="C141" i="15"/>
  <c r="C169" i="15"/>
  <c r="C198" i="15"/>
  <c r="C204" i="15"/>
  <c r="C217" i="15"/>
  <c r="C236" i="15"/>
  <c r="C255" i="15"/>
  <c r="C235" i="15" s="1"/>
  <c r="C324" i="15"/>
  <c r="C333" i="15"/>
  <c r="C357" i="15"/>
  <c r="C367" i="15"/>
  <c r="C385" i="15"/>
  <c r="C409" i="15"/>
  <c r="C427" i="15"/>
  <c r="C442" i="15"/>
  <c r="C479" i="15"/>
  <c r="C487" i="15"/>
  <c r="C493" i="15"/>
  <c r="C528" i="15"/>
  <c r="C492" i="15" s="1"/>
  <c r="G12" i="13" s="1"/>
  <c r="C619" i="15"/>
  <c r="C627" i="15"/>
  <c r="C660" i="15"/>
  <c r="C683" i="15"/>
  <c r="C677" i="15" s="1"/>
  <c r="G14" i="13" s="1"/>
  <c r="C760" i="15"/>
  <c r="C773" i="15"/>
  <c r="C785" i="15"/>
  <c r="C801" i="15"/>
  <c r="C811" i="15"/>
  <c r="C829" i="15"/>
  <c r="C828" i="15" s="1"/>
  <c r="G16" i="13" s="1"/>
  <c r="C852" i="15"/>
  <c r="C963" i="15"/>
  <c r="C962" i="15" s="1"/>
  <c r="G18" i="13" s="1"/>
  <c r="C996" i="15"/>
  <c r="C1037" i="15"/>
  <c r="C1069" i="15"/>
  <c r="C1090" i="15"/>
  <c r="C1110" i="15"/>
  <c r="C1127" i="15"/>
  <c r="C1109" i="15" s="1"/>
  <c r="G21" i="13" s="1"/>
  <c r="C1138" i="15"/>
  <c r="C1176" i="15"/>
  <c r="C1148" i="15" s="1"/>
  <c r="G22" i="13" s="1"/>
  <c r="C1194" i="15"/>
  <c r="C1232" i="15"/>
  <c r="C1213" i="15" s="1"/>
  <c r="G24" i="13" s="1"/>
  <c r="C1281" i="15"/>
  <c r="C1326" i="15"/>
  <c r="G29" i="13" s="1"/>
  <c r="C4" i="14"/>
  <c r="C78" i="14" s="1"/>
  <c r="C275" i="15"/>
  <c r="G8" i="13" s="1"/>
  <c r="C1193" i="15"/>
  <c r="G23" i="13" s="1"/>
  <c r="C1313" i="15"/>
  <c r="G27" i="13" s="1"/>
  <c r="C384" i="15"/>
  <c r="G10" i="13" s="1"/>
  <c r="C549" i="15"/>
  <c r="G13" i="13" s="1"/>
  <c r="C1089" i="15"/>
  <c r="G20" i="13" s="1"/>
  <c r="E1343" i="15"/>
  <c r="E1338" i="15"/>
  <c r="E1337" i="15" s="1"/>
  <c r="E1332" i="15"/>
  <c r="E1330" i="15" s="1"/>
  <c r="E1329" i="15"/>
  <c r="E1328" i="15"/>
  <c r="E1327" i="15"/>
  <c r="E1325" i="15"/>
  <c r="E1324" i="15"/>
  <c r="E1323" i="15"/>
  <c r="E1322" i="15"/>
  <c r="E1320" i="15"/>
  <c r="E1319" i="15"/>
  <c r="E1317" i="15"/>
  <c r="E1316" i="15" s="1"/>
  <c r="E1315" i="15"/>
  <c r="E1314" i="15" s="1"/>
  <c r="E1312" i="15"/>
  <c r="E1311" i="15"/>
  <c r="E1310" i="15" s="1"/>
  <c r="E1309" i="15"/>
  <c r="E1308" i="15"/>
  <c r="E1307" i="15"/>
  <c r="E1305" i="15"/>
  <c r="E1304" i="15"/>
  <c r="E1301" i="15"/>
  <c r="E1300" i="15"/>
  <c r="E1299" i="15"/>
  <c r="E1298" i="15"/>
  <c r="E1297" i="15"/>
  <c r="E1296" i="15"/>
  <c r="E1295" i="15"/>
  <c r="E1294" i="15"/>
  <c r="E1293" i="15"/>
  <c r="E1292" i="15"/>
  <c r="E1291" i="15"/>
  <c r="E1290" i="15"/>
  <c r="E1288" i="15"/>
  <c r="E1287" i="15"/>
  <c r="E1286" i="15"/>
  <c r="E1285" i="15"/>
  <c r="E1284" i="15"/>
  <c r="E1283" i="15"/>
  <c r="E1282" i="15"/>
  <c r="E1280" i="15"/>
  <c r="E1279" i="15"/>
  <c r="E1278" i="15"/>
  <c r="E1277" i="15"/>
  <c r="E1276" i="15"/>
  <c r="E1273" i="15"/>
  <c r="E1272" i="15"/>
  <c r="E1271" i="15"/>
  <c r="E1270" i="15"/>
  <c r="E1267" i="15"/>
  <c r="E1266" i="15"/>
  <c r="E1265" i="15"/>
  <c r="E1264" i="15"/>
  <c r="E1262" i="15"/>
  <c r="E1261" i="15"/>
  <c r="E1260" i="15"/>
  <c r="E1259" i="15"/>
  <c r="E1258" i="15"/>
  <c r="E1255" i="15"/>
  <c r="E1254" i="15"/>
  <c r="E1253" i="15"/>
  <c r="E1252" i="15"/>
  <c r="E1251" i="15"/>
  <c r="E1250" i="15"/>
  <c r="E1249" i="15"/>
  <c r="E1248" i="15"/>
  <c r="E1247" i="15"/>
  <c r="E1246" i="15"/>
  <c r="E1245" i="15"/>
  <c r="E1243" i="15"/>
  <c r="E1242" i="15"/>
  <c r="E1241" i="15"/>
  <c r="E1240" i="15"/>
  <c r="E1239" i="15"/>
  <c r="E1237" i="15"/>
  <c r="E1236" i="15"/>
  <c r="E1235" i="15"/>
  <c r="E1234" i="15"/>
  <c r="E1233" i="15"/>
  <c r="E1231" i="15"/>
  <c r="E1230" i="15"/>
  <c r="E1229" i="15"/>
  <c r="E1228" i="15"/>
  <c r="E1227" i="15"/>
  <c r="E1226" i="15"/>
  <c r="E1225" i="15"/>
  <c r="E1224" i="15"/>
  <c r="E1223" i="15"/>
  <c r="E1222" i="15"/>
  <c r="E1221" i="15"/>
  <c r="E1220" i="15"/>
  <c r="E1219" i="15"/>
  <c r="E1218" i="15"/>
  <c r="E1217" i="15"/>
  <c r="E1216" i="15"/>
  <c r="E1215" i="15"/>
  <c r="E1212" i="15"/>
  <c r="E1211" i="15"/>
  <c r="E1210" i="15"/>
  <c r="E1208" i="15"/>
  <c r="E1207" i="15"/>
  <c r="E1204" i="15"/>
  <c r="E1203" i="15"/>
  <c r="E1202" i="15"/>
  <c r="E1201" i="15"/>
  <c r="E1200" i="15"/>
  <c r="E1199" i="15"/>
  <c r="E1198" i="15"/>
  <c r="E1197" i="15"/>
  <c r="E1196" i="15"/>
  <c r="E1195" i="15"/>
  <c r="E1192" i="15"/>
  <c r="E1191" i="15" s="1"/>
  <c r="E1190" i="15"/>
  <c r="E1189" i="15"/>
  <c r="E1188" i="15"/>
  <c r="E1187" i="15"/>
  <c r="E1186" i="15"/>
  <c r="E1185" i="15"/>
  <c r="E1184" i="15"/>
  <c r="E1183" i="15"/>
  <c r="E1182" i="15"/>
  <c r="E1181" i="15"/>
  <c r="E1180" i="15"/>
  <c r="E1179" i="15"/>
  <c r="E1178" i="15"/>
  <c r="E1177" i="15"/>
  <c r="E1175" i="15"/>
  <c r="E1174" i="15"/>
  <c r="E1173" i="15"/>
  <c r="E1172" i="15"/>
  <c r="E1171" i="15"/>
  <c r="E1170" i="15"/>
  <c r="E1169" i="15"/>
  <c r="E1168" i="15"/>
  <c r="E1167" i="15"/>
  <c r="E1166" i="15"/>
  <c r="E1165" i="15"/>
  <c r="E1164" i="15"/>
  <c r="E1163" i="15"/>
  <c r="E1162" i="15"/>
  <c r="E1161" i="15"/>
  <c r="E1160" i="15"/>
  <c r="E1159" i="15"/>
  <c r="E1158" i="15"/>
  <c r="E1157" i="15"/>
  <c r="E1156" i="15"/>
  <c r="E1155" i="15"/>
  <c r="E1154" i="15"/>
  <c r="E1153" i="15"/>
  <c r="E1152" i="15"/>
  <c r="E1151" i="15"/>
  <c r="E1150" i="15"/>
  <c r="E1147" i="15"/>
  <c r="E1146" i="15"/>
  <c r="E1145" i="15"/>
  <c r="E1144" i="15"/>
  <c r="E1143" i="15"/>
  <c r="E1142" i="15"/>
  <c r="E1141" i="15"/>
  <c r="E1140" i="15"/>
  <c r="E1139" i="15"/>
  <c r="E1137" i="15"/>
  <c r="E1136" i="15" s="1"/>
  <c r="E1135" i="15"/>
  <c r="E1134" i="15"/>
  <c r="E1132" i="15"/>
  <c r="E1131" i="15"/>
  <c r="E1130" i="15"/>
  <c r="E1129" i="15"/>
  <c r="E1128" i="15"/>
  <c r="E1126" i="15"/>
  <c r="E1125" i="15"/>
  <c r="E1124" i="15"/>
  <c r="E1123" i="15"/>
  <c r="E1122" i="15"/>
  <c r="E1121" i="15"/>
  <c r="E1120" i="15"/>
  <c r="E1119" i="15"/>
  <c r="E1118" i="15"/>
  <c r="E1116" i="15"/>
  <c r="E1115" i="15"/>
  <c r="E1114" i="15"/>
  <c r="E1113" i="15"/>
  <c r="E1112" i="15"/>
  <c r="E1111" i="15"/>
  <c r="E1108" i="15"/>
  <c r="E1107" i="15"/>
  <c r="E1105" i="15"/>
  <c r="E1104" i="15"/>
  <c r="E1103" i="15"/>
  <c r="E1102" i="15"/>
  <c r="E1101" i="15"/>
  <c r="E1099" i="15"/>
  <c r="E1098" i="15"/>
  <c r="E1097" i="15"/>
  <c r="E1096" i="15"/>
  <c r="E1095" i="15"/>
  <c r="E1094" i="15"/>
  <c r="E1093" i="15"/>
  <c r="E1092" i="15"/>
  <c r="E1091" i="15"/>
  <c r="E1088" i="15"/>
  <c r="E1087" i="15"/>
  <c r="E1086" i="15"/>
  <c r="E1085" i="15"/>
  <c r="E1084" i="15"/>
  <c r="E1080" i="15"/>
  <c r="E1079" i="15"/>
  <c r="E1078" i="15"/>
  <c r="E1077" i="15"/>
  <c r="E1075" i="15"/>
  <c r="E1074" i="15"/>
  <c r="E1073" i="15"/>
  <c r="E1072" i="15"/>
  <c r="E1071" i="15"/>
  <c r="E1070" i="15"/>
  <c r="E1068" i="15"/>
  <c r="E1067" i="15"/>
  <c r="E1066" i="15"/>
  <c r="E1065" i="15"/>
  <c r="E1064" i="15"/>
  <c r="E1063" i="15"/>
  <c r="E1062" i="15"/>
  <c r="E1061" i="15"/>
  <c r="E1060" i="15"/>
  <c r="E1059" i="15"/>
  <c r="E1057" i="15"/>
  <c r="E1056" i="15"/>
  <c r="E1055" i="15"/>
  <c r="E1054" i="15"/>
  <c r="E1052" i="15"/>
  <c r="E1051" i="15"/>
  <c r="E1050" i="15"/>
  <c r="E1049" i="15"/>
  <c r="E1048" i="15"/>
  <c r="E1047" i="15"/>
  <c r="E1046" i="15"/>
  <c r="E1045" i="15"/>
  <c r="E1044" i="15"/>
  <c r="E1043" i="15"/>
  <c r="E1042" i="15"/>
  <c r="E1041" i="15"/>
  <c r="E1040" i="15"/>
  <c r="E1039" i="15"/>
  <c r="E1038" i="15"/>
  <c r="E1036" i="15"/>
  <c r="E1035" i="15"/>
  <c r="E1034" i="15"/>
  <c r="E1033" i="15"/>
  <c r="E1032" i="15"/>
  <c r="E1031" i="15"/>
  <c r="E1030" i="15"/>
  <c r="E1029" i="15"/>
  <c r="E1028" i="15"/>
  <c r="E1025" i="15"/>
  <c r="E1024" i="15"/>
  <c r="E1022" i="15"/>
  <c r="E1021" i="15"/>
  <c r="E1020" i="15"/>
  <c r="E1019" i="15"/>
  <c r="E1017" i="15"/>
  <c r="E1016" i="15"/>
  <c r="E1015" i="15"/>
  <c r="E1014" i="15"/>
  <c r="E1013" i="15"/>
  <c r="E1012" i="15"/>
  <c r="E1010" i="15"/>
  <c r="E1009" i="15"/>
  <c r="E1007" i="15"/>
  <c r="E1005" i="15"/>
  <c r="E1004" i="15"/>
  <c r="E1003" i="15"/>
  <c r="E1002" i="15"/>
  <c r="E1001" i="15"/>
  <c r="E1000" i="15"/>
  <c r="E999" i="15"/>
  <c r="E998" i="15"/>
  <c r="E997" i="15"/>
  <c r="E995" i="15"/>
  <c r="E994" i="15"/>
  <c r="E993" i="15"/>
  <c r="E992" i="15"/>
  <c r="E991" i="15"/>
  <c r="E990" i="15"/>
  <c r="E989" i="15"/>
  <c r="E988" i="15"/>
  <c r="E987" i="15"/>
  <c r="E984" i="15"/>
  <c r="E983" i="15"/>
  <c r="E982" i="15"/>
  <c r="E981" i="15"/>
  <c r="E980" i="15"/>
  <c r="E979" i="15"/>
  <c r="E978" i="15"/>
  <c r="E977" i="15"/>
  <c r="E976" i="15"/>
  <c r="E975" i="15"/>
  <c r="E974" i="15"/>
  <c r="E973" i="15"/>
  <c r="E972" i="15"/>
  <c r="E971" i="15"/>
  <c r="E970" i="15"/>
  <c r="E969" i="15"/>
  <c r="E967" i="15"/>
  <c r="E966" i="15"/>
  <c r="E965" i="15"/>
  <c r="E964" i="15"/>
  <c r="E960" i="15"/>
  <c r="E959" i="15" s="1"/>
  <c r="E958" i="15"/>
  <c r="E957" i="15"/>
  <c r="E955" i="15"/>
  <c r="E954" i="15"/>
  <c r="E953" i="15"/>
  <c r="E951" i="15"/>
  <c r="E950" i="15"/>
  <c r="E948" i="15"/>
  <c r="E947" i="15"/>
  <c r="E946" i="15"/>
  <c r="E945" i="15"/>
  <c r="E944" i="15"/>
  <c r="E940" i="15"/>
  <c r="E939" i="15"/>
  <c r="E938" i="15"/>
  <c r="E937" i="15"/>
  <c r="E936" i="15"/>
  <c r="E935" i="15"/>
  <c r="E934" i="15"/>
  <c r="E933" i="15"/>
  <c r="E932" i="15"/>
  <c r="E930" i="15"/>
  <c r="E929" i="15"/>
  <c r="E928" i="15"/>
  <c r="E926" i="15"/>
  <c r="E925" i="15"/>
  <c r="E924" i="15"/>
  <c r="E923" i="15"/>
  <c r="E922" i="15"/>
  <c r="E921" i="15"/>
  <c r="E920" i="15"/>
  <c r="E919" i="15"/>
  <c r="E918" i="15"/>
  <c r="E917" i="15"/>
  <c r="E916" i="15"/>
  <c r="E915" i="15"/>
  <c r="E913" i="15"/>
  <c r="E912" i="15"/>
  <c r="E910" i="15"/>
  <c r="E909" i="15"/>
  <c r="E907" i="15"/>
  <c r="E906" i="15"/>
  <c r="E905" i="15"/>
  <c r="E904" i="15"/>
  <c r="E902" i="15"/>
  <c r="E901" i="15"/>
  <c r="E900" i="15"/>
  <c r="E899" i="15"/>
  <c r="E898" i="15"/>
  <c r="E897" i="15"/>
  <c r="E896" i="15"/>
  <c r="E895" i="15"/>
  <c r="E894" i="15"/>
  <c r="E893" i="15"/>
  <c r="E892" i="15"/>
  <c r="E891" i="15"/>
  <c r="E890" i="15"/>
  <c r="E889" i="15"/>
  <c r="E888" i="15"/>
  <c r="E887" i="15"/>
  <c r="E886" i="15"/>
  <c r="E885" i="15"/>
  <c r="E884" i="15"/>
  <c r="E883" i="15"/>
  <c r="E882" i="15"/>
  <c r="E881" i="15"/>
  <c r="E880" i="15"/>
  <c r="E879" i="15"/>
  <c r="E876" i="15"/>
  <c r="E875" i="15"/>
  <c r="E874" i="15"/>
  <c r="E872" i="15"/>
  <c r="E870" i="15"/>
  <c r="E868" i="15"/>
  <c r="E867" i="15"/>
  <c r="E866" i="15"/>
  <c r="E865" i="15"/>
  <c r="E864" i="15"/>
  <c r="E863" i="15"/>
  <c r="E862" i="15"/>
  <c r="E861" i="15"/>
  <c r="E858" i="15"/>
  <c r="E857" i="15"/>
  <c r="E856" i="15"/>
  <c r="E854" i="15"/>
  <c r="E853" i="15"/>
  <c r="E849" i="15"/>
  <c r="E848" i="15"/>
  <c r="E847" i="15" s="1"/>
  <c r="E846" i="15"/>
  <c r="E845" i="15" s="1"/>
  <c r="E844" i="15"/>
  <c r="E843" i="15"/>
  <c r="E841" i="15"/>
  <c r="E840" i="15" s="1"/>
  <c r="E838" i="15"/>
  <c r="E837" i="15"/>
  <c r="E836" i="15"/>
  <c r="E835" i="15"/>
  <c r="E834" i="15"/>
  <c r="E833" i="15"/>
  <c r="E832" i="15"/>
  <c r="E831" i="15"/>
  <c r="E830" i="15"/>
  <c r="E827" i="15"/>
  <c r="E826" i="15" s="1"/>
  <c r="E825" i="15"/>
  <c r="E824" i="15"/>
  <c r="E823" i="15"/>
  <c r="E822" i="15"/>
  <c r="E821" i="15"/>
  <c r="E820" i="15"/>
  <c r="E819" i="15"/>
  <c r="E818" i="15"/>
  <c r="E817" i="15"/>
  <c r="E816" i="15"/>
  <c r="E815" i="15"/>
  <c r="E814" i="15"/>
  <c r="E813" i="15"/>
  <c r="E812" i="15"/>
  <c r="E810" i="15"/>
  <c r="E809" i="15" s="1"/>
  <c r="E808" i="15"/>
  <c r="E807" i="15" s="1"/>
  <c r="E806" i="15"/>
  <c r="E805" i="15"/>
  <c r="E804" i="15"/>
  <c r="E803" i="15"/>
  <c r="E802" i="15"/>
  <c r="E800" i="15"/>
  <c r="E799" i="15" s="1"/>
  <c r="E798" i="15"/>
  <c r="E797" i="15" s="1"/>
  <c r="E796" i="15"/>
  <c r="E795" i="15"/>
  <c r="E793" i="15"/>
  <c r="E792" i="15"/>
  <c r="E790" i="15"/>
  <c r="E789" i="15"/>
  <c r="E788" i="15"/>
  <c r="E787" i="15"/>
  <c r="E786" i="15"/>
  <c r="E784" i="15"/>
  <c r="E783" i="15"/>
  <c r="E782" i="15"/>
  <c r="E781" i="15"/>
  <c r="E780" i="15"/>
  <c r="E779" i="15"/>
  <c r="E777" i="15"/>
  <c r="E776" i="15"/>
  <c r="E775" i="15"/>
  <c r="E774" i="15"/>
  <c r="E772" i="15"/>
  <c r="E771" i="15"/>
  <c r="E770" i="15"/>
  <c r="E769" i="15"/>
  <c r="E768" i="15"/>
  <c r="E767" i="15"/>
  <c r="E765" i="15"/>
  <c r="E763" i="15"/>
  <c r="E762" i="15"/>
  <c r="E761" i="15"/>
  <c r="E759" i="15"/>
  <c r="E758" i="15"/>
  <c r="E757" i="15"/>
  <c r="E756" i="15"/>
  <c r="E755" i="15"/>
  <c r="E754" i="15"/>
  <c r="E753" i="15"/>
  <c r="E752" i="15"/>
  <c r="E751" i="15"/>
  <c r="E747" i="15"/>
  <c r="E746" i="15"/>
  <c r="E745" i="15" s="1"/>
  <c r="E744" i="15"/>
  <c r="E743" i="15"/>
  <c r="E742" i="15"/>
  <c r="E741" i="15"/>
  <c r="E740" i="15"/>
  <c r="E739" i="15"/>
  <c r="E738" i="15"/>
  <c r="E737" i="15"/>
  <c r="E735" i="15"/>
  <c r="E734" i="15"/>
  <c r="E731" i="15"/>
  <c r="E729" i="15" s="1"/>
  <c r="E728" i="15"/>
  <c r="E726" i="15"/>
  <c r="E724" i="15"/>
  <c r="E720" i="15" s="1"/>
  <c r="E717" i="15"/>
  <c r="E716" i="15" s="1"/>
  <c r="E715" i="15"/>
  <c r="E714" i="15"/>
  <c r="E712" i="15"/>
  <c r="E710" i="15"/>
  <c r="E708" i="15"/>
  <c r="E707" i="15"/>
  <c r="E706" i="15"/>
  <c r="E705" i="15"/>
  <c r="E704" i="15"/>
  <c r="E703" i="15"/>
  <c r="E702" i="15"/>
  <c r="E698" i="15"/>
  <c r="E697" i="15" s="1"/>
  <c r="E696" i="15"/>
  <c r="E695" i="15"/>
  <c r="E694" i="15"/>
  <c r="E693" i="15"/>
  <c r="E692" i="15"/>
  <c r="E691" i="15"/>
  <c r="E690" i="15"/>
  <c r="E689" i="15"/>
  <c r="E688" i="15"/>
  <c r="E687" i="15"/>
  <c r="E686" i="15"/>
  <c r="E685" i="15"/>
  <c r="E684" i="15"/>
  <c r="E681" i="15"/>
  <c r="E680" i="15"/>
  <c r="E679" i="15"/>
  <c r="E675" i="15"/>
  <c r="E674" i="15"/>
  <c r="E673" i="15"/>
  <c r="E670" i="15"/>
  <c r="E669" i="15"/>
  <c r="E668" i="15"/>
  <c r="E667" i="15"/>
  <c r="E666" i="15"/>
  <c r="E665" i="15"/>
  <c r="E663" i="15"/>
  <c r="E662" i="15"/>
  <c r="E661" i="15"/>
  <c r="E659" i="15"/>
  <c r="E658" i="15"/>
  <c r="E657" i="15"/>
  <c r="E655" i="15"/>
  <c r="E653" i="15" s="1"/>
  <c r="E652" i="15"/>
  <c r="E651" i="15"/>
  <c r="E647" i="15"/>
  <c r="E646" i="15"/>
  <c r="E645" i="15"/>
  <c r="E641" i="15"/>
  <c r="E640" i="15"/>
  <c r="E639" i="15"/>
  <c r="E638" i="15"/>
  <c r="E637" i="15"/>
  <c r="E635" i="15"/>
  <c r="E634" i="15"/>
  <c r="E633" i="15"/>
  <c r="E631" i="15"/>
  <c r="E630" i="15"/>
  <c r="E629" i="15"/>
  <c r="E628" i="15"/>
  <c r="E626" i="15"/>
  <c r="E625" i="15"/>
  <c r="E624" i="15"/>
  <c r="E623" i="15"/>
  <c r="E622" i="15"/>
  <c r="E618" i="15"/>
  <c r="E616" i="15"/>
  <c r="E615" i="15"/>
  <c r="E614" i="15"/>
  <c r="E610" i="15"/>
  <c r="E609" i="15"/>
  <c r="E603" i="15"/>
  <c r="E602" i="15"/>
  <c r="E601" i="15"/>
  <c r="E600" i="15"/>
  <c r="E599" i="15"/>
  <c r="E598" i="15"/>
  <c r="E597" i="15"/>
  <c r="E596" i="15"/>
  <c r="E595" i="15"/>
  <c r="E593" i="15"/>
  <c r="E592" i="15"/>
  <c r="E591" i="15"/>
  <c r="E588" i="15"/>
  <c r="E587" i="15"/>
  <c r="E584" i="15"/>
  <c r="E583" i="15"/>
  <c r="E582" i="15"/>
  <c r="E578" i="15"/>
  <c r="E577" i="15" s="1"/>
  <c r="E575" i="15"/>
  <c r="E574" i="15"/>
  <c r="E573" i="15"/>
  <c r="E572" i="15"/>
  <c r="E571" i="15"/>
  <c r="E570" i="15"/>
  <c r="E567" i="15"/>
  <c r="E566" i="15"/>
  <c r="E565" i="15"/>
  <c r="E564" i="15"/>
  <c r="E563" i="15"/>
  <c r="E562" i="15"/>
  <c r="E561" i="15"/>
  <c r="E560" i="15"/>
  <c r="E559" i="15"/>
  <c r="E558" i="15"/>
  <c r="E557" i="15"/>
  <c r="E555" i="15"/>
  <c r="E554" i="15"/>
  <c r="E553" i="15"/>
  <c r="E552" i="15"/>
  <c r="E551" i="15"/>
  <c r="E547" i="15"/>
  <c r="E546" i="15"/>
  <c r="E544" i="15"/>
  <c r="E543" i="15"/>
  <c r="E542" i="15"/>
  <c r="E541" i="15"/>
  <c r="E540" i="15"/>
  <c r="E539" i="15"/>
  <c r="E538" i="15"/>
  <c r="E536" i="15"/>
  <c r="E535" i="15"/>
  <c r="E534" i="15"/>
  <c r="E533" i="15"/>
  <c r="E532" i="15"/>
  <c r="E531" i="15"/>
  <c r="E530" i="15"/>
  <c r="E529" i="15"/>
  <c r="E527" i="15"/>
  <c r="E526" i="15"/>
  <c r="E525" i="15"/>
  <c r="E524" i="15"/>
  <c r="E523" i="15"/>
  <c r="E522" i="15"/>
  <c r="E521" i="15"/>
  <c r="E520" i="15"/>
  <c r="E519" i="15"/>
  <c r="E518" i="15"/>
  <c r="E515" i="15"/>
  <c r="E512" i="15"/>
  <c r="E511" i="15"/>
  <c r="E510" i="15"/>
  <c r="E507" i="15"/>
  <c r="E506" i="15"/>
  <c r="E505" i="15"/>
  <c r="E504" i="15"/>
  <c r="E503" i="15"/>
  <c r="E502" i="15"/>
  <c r="E501" i="15"/>
  <c r="E500" i="15"/>
  <c r="E499" i="15"/>
  <c r="E498" i="15"/>
  <c r="E497" i="15"/>
  <c r="E495" i="15"/>
  <c r="E494" i="15"/>
  <c r="E491" i="15"/>
  <c r="E490" i="15"/>
  <c r="E489" i="15"/>
  <c r="E488" i="15"/>
  <c r="E486" i="15"/>
  <c r="E485" i="15"/>
  <c r="E484" i="15"/>
  <c r="E482" i="15"/>
  <c r="E481" i="15"/>
  <c r="E480" i="15"/>
  <c r="E478" i="15"/>
  <c r="E477" i="15"/>
  <c r="E476" i="15"/>
  <c r="E475" i="15"/>
  <c r="E474" i="15"/>
  <c r="E473" i="15"/>
  <c r="E471" i="15"/>
  <c r="E470" i="15"/>
  <c r="E469" i="15"/>
  <c r="E468" i="15"/>
  <c r="E466" i="15"/>
  <c r="E465" i="15"/>
  <c r="E464" i="15"/>
  <c r="E463" i="15"/>
  <c r="E461" i="15"/>
  <c r="E460" i="15"/>
  <c r="E459" i="15"/>
  <c r="E458" i="15"/>
  <c r="E456" i="15"/>
  <c r="E455" i="15"/>
  <c r="E454" i="15"/>
  <c r="E453" i="15"/>
  <c r="E452" i="15"/>
  <c r="E450" i="15"/>
  <c r="E449" i="15"/>
  <c r="E448" i="15"/>
  <c r="E447" i="15"/>
  <c r="E446" i="15"/>
  <c r="E445" i="15"/>
  <c r="E444" i="15"/>
  <c r="E443" i="15"/>
  <c r="E441" i="15"/>
  <c r="E440" i="15"/>
  <c r="E439" i="15"/>
  <c r="E438" i="15"/>
  <c r="E434" i="15"/>
  <c r="E432" i="15"/>
  <c r="E431" i="15"/>
  <c r="E430" i="15"/>
  <c r="E429" i="15"/>
  <c r="E426" i="15"/>
  <c r="E425" i="15"/>
  <c r="E423" i="15"/>
  <c r="E422" i="15"/>
  <c r="E419" i="15"/>
  <c r="E417" i="15" s="1"/>
  <c r="E416" i="15"/>
  <c r="E415" i="15"/>
  <c r="E414" i="15"/>
  <c r="E412" i="15"/>
  <c r="E411" i="15"/>
  <c r="E410" i="15"/>
  <c r="E408" i="15"/>
  <c r="E407" i="15"/>
  <c r="E406" i="15"/>
  <c r="E405" i="15"/>
  <c r="E404" i="15"/>
  <c r="E402" i="15"/>
  <c r="E400" i="15"/>
  <c r="E398" i="15"/>
  <c r="E390" i="15"/>
  <c r="E389" i="15"/>
  <c r="E388" i="15"/>
  <c r="E387" i="15"/>
  <c r="E386" i="15"/>
  <c r="E382" i="15"/>
  <c r="E381" i="15" s="1"/>
  <c r="E380" i="15"/>
  <c r="E379" i="15"/>
  <c r="E378" i="15"/>
  <c r="E377" i="15"/>
  <c r="E376" i="15"/>
  <c r="E374" i="15"/>
  <c r="E373" i="15"/>
  <c r="E372" i="15"/>
  <c r="E371" i="15"/>
  <c r="E370" i="15"/>
  <c r="E369" i="15"/>
  <c r="E368" i="15"/>
  <c r="E366" i="15"/>
  <c r="E365" i="15"/>
  <c r="E364" i="15"/>
  <c r="E363" i="15"/>
  <c r="E362" i="15"/>
  <c r="E361" i="15"/>
  <c r="E360" i="15"/>
  <c r="E359" i="15"/>
  <c r="E358" i="15"/>
  <c r="E356" i="15"/>
  <c r="E355" i="15"/>
  <c r="E354" i="15"/>
  <c r="E353" i="15"/>
  <c r="E352" i="15"/>
  <c r="E351" i="15"/>
  <c r="E350" i="15"/>
  <c r="E349" i="15"/>
  <c r="E348" i="15"/>
  <c r="E345" i="15"/>
  <c r="E344" i="15"/>
  <c r="E343" i="15"/>
  <c r="E342" i="15"/>
  <c r="E341" i="15"/>
  <c r="E340" i="15"/>
  <c r="E339" i="15"/>
  <c r="E338" i="15"/>
  <c r="E337" i="15"/>
  <c r="E336" i="15"/>
  <c r="E332" i="15"/>
  <c r="E331" i="15"/>
  <c r="E330" i="15"/>
  <c r="E329" i="15"/>
  <c r="E328" i="15"/>
  <c r="E327" i="15"/>
  <c r="E326" i="15"/>
  <c r="E325" i="15"/>
  <c r="E323" i="15"/>
  <c r="E322" i="15"/>
  <c r="E321" i="15"/>
  <c r="E320" i="15"/>
  <c r="E319" i="15"/>
  <c r="E318" i="15"/>
  <c r="E317" i="15"/>
  <c r="E315" i="15"/>
  <c r="E314" i="15"/>
  <c r="E313" i="15"/>
  <c r="E312" i="15"/>
  <c r="E311" i="15"/>
  <c r="E310" i="15"/>
  <c r="E307" i="15"/>
  <c r="E306" i="15"/>
  <c r="E305" i="15"/>
  <c r="E304" i="15"/>
  <c r="E303" i="15"/>
  <c r="E301" i="15"/>
  <c r="E297" i="15"/>
  <c r="E296" i="15"/>
  <c r="E292" i="15"/>
  <c r="E291" i="15"/>
  <c r="E290" i="15"/>
  <c r="E289" i="15"/>
  <c r="E288" i="15"/>
  <c r="E287" i="15"/>
  <c r="E286" i="15"/>
  <c r="E285" i="15"/>
  <c r="E284" i="15"/>
  <c r="E283" i="15"/>
  <c r="E281" i="15"/>
  <c r="E280" i="15" s="1"/>
  <c r="E279" i="15"/>
  <c r="E278" i="15" s="1"/>
  <c r="E277" i="15"/>
  <c r="E276" i="15" s="1"/>
  <c r="E274" i="15"/>
  <c r="E273" i="15" s="1"/>
  <c r="E272" i="15"/>
  <c r="E271" i="15"/>
  <c r="E270" i="15"/>
  <c r="E269" i="15"/>
  <c r="E268" i="15"/>
  <c r="E267" i="15" s="1"/>
  <c r="E266" i="15"/>
  <c r="E265" i="15"/>
  <c r="E264" i="15"/>
  <c r="E263" i="15"/>
  <c r="E261" i="15"/>
  <c r="E260" i="15" s="1"/>
  <c r="E259" i="15"/>
  <c r="E258" i="15"/>
  <c r="E257" i="15"/>
  <c r="E256" i="15"/>
  <c r="E254" i="15"/>
  <c r="E253" i="15"/>
  <c r="E252" i="15"/>
  <c r="E251" i="15"/>
  <c r="E250" i="15"/>
  <c r="E248" i="15"/>
  <c r="E247" i="15"/>
  <c r="E245" i="15"/>
  <c r="E244" i="15"/>
  <c r="E242" i="15"/>
  <c r="E241" i="15"/>
  <c r="E240" i="15"/>
  <c r="E239" i="15"/>
  <c r="E238" i="15"/>
  <c r="E237" i="15"/>
  <c r="E233" i="15"/>
  <c r="E232" i="15" s="1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6" i="15"/>
  <c r="E215" i="15"/>
  <c r="E214" i="15"/>
  <c r="E213" i="15"/>
  <c r="E212" i="15"/>
  <c r="E211" i="15"/>
  <c r="E209" i="15"/>
  <c r="E208" i="15"/>
  <c r="E207" i="15"/>
  <c r="E206" i="15"/>
  <c r="E205" i="15"/>
  <c r="E203" i="15"/>
  <c r="E202" i="15"/>
  <c r="E201" i="15"/>
  <c r="E200" i="15"/>
  <c r="E199" i="15"/>
  <c r="E197" i="15"/>
  <c r="E196" i="15"/>
  <c r="E195" i="15"/>
  <c r="E194" i="15"/>
  <c r="E193" i="15"/>
  <c r="E192" i="15"/>
  <c r="E191" i="15"/>
  <c r="E188" i="15"/>
  <c r="E187" i="15"/>
  <c r="E186" i="15"/>
  <c r="E185" i="15"/>
  <c r="E184" i="15"/>
  <c r="E181" i="15"/>
  <c r="E179" i="15"/>
  <c r="E178" i="15"/>
  <c r="E177" i="15"/>
  <c r="E174" i="15"/>
  <c r="E173" i="15"/>
  <c r="E172" i="15"/>
  <c r="E171" i="15"/>
  <c r="E170" i="15"/>
  <c r="E167" i="15"/>
  <c r="E166" i="15"/>
  <c r="E165" i="15"/>
  <c r="E164" i="15"/>
  <c r="E163" i="15"/>
  <c r="E161" i="15"/>
  <c r="E160" i="15"/>
  <c r="E159" i="15"/>
  <c r="E158" i="15"/>
  <c r="E157" i="15"/>
  <c r="E156" i="15"/>
  <c r="E154" i="15"/>
  <c r="E153" i="15"/>
  <c r="E152" i="15"/>
  <c r="E151" i="15"/>
  <c r="E150" i="15"/>
  <c r="E148" i="15"/>
  <c r="E147" i="15"/>
  <c r="E146" i="15"/>
  <c r="E145" i="15"/>
  <c r="E144" i="15"/>
  <c r="E143" i="15"/>
  <c r="E142" i="15"/>
  <c r="E140" i="15"/>
  <c r="E139" i="15"/>
  <c r="E138" i="15"/>
  <c r="E137" i="15"/>
  <c r="E136" i="15"/>
  <c r="E135" i="15"/>
  <c r="E133" i="15"/>
  <c r="E132" i="15"/>
  <c r="E131" i="15"/>
  <c r="E130" i="15"/>
  <c r="E129" i="15"/>
  <c r="E128" i="15"/>
  <c r="E127" i="15"/>
  <c r="E126" i="15"/>
  <c r="E125" i="15"/>
  <c r="E124" i="15"/>
  <c r="E123" i="15"/>
  <c r="E120" i="15"/>
  <c r="E119" i="15"/>
  <c r="E118" i="15"/>
  <c r="E117" i="15"/>
  <c r="E116" i="15"/>
  <c r="E115" i="15"/>
  <c r="E114" i="15"/>
  <c r="E113" i="15"/>
  <c r="E112" i="15"/>
  <c r="E109" i="15"/>
  <c r="E108" i="15"/>
  <c r="E107" i="15"/>
  <c r="E106" i="15"/>
  <c r="E105" i="15"/>
  <c r="E104" i="15"/>
  <c r="E103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8" i="15"/>
  <c r="E87" i="15"/>
  <c r="E86" i="15"/>
  <c r="E85" i="15"/>
  <c r="E84" i="15"/>
  <c r="E83" i="15"/>
  <c r="E82" i="15"/>
  <c r="E81" i="15"/>
  <c r="E79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5" i="15"/>
  <c r="E60" i="15"/>
  <c r="E59" i="15"/>
  <c r="E58" i="15"/>
  <c r="E56" i="15"/>
  <c r="E55" i="15"/>
  <c r="E54" i="15"/>
  <c r="E53" i="15"/>
  <c r="E52" i="15"/>
  <c r="E51" i="15"/>
  <c r="E49" i="15"/>
  <c r="E48" i="15"/>
  <c r="E47" i="15"/>
  <c r="E46" i="15"/>
  <c r="E45" i="15"/>
  <c r="E44" i="15"/>
  <c r="E43" i="15"/>
  <c r="E42" i="15"/>
  <c r="E41" i="15"/>
  <c r="E40" i="15"/>
  <c r="E36" i="15"/>
  <c r="E34" i="15"/>
  <c r="E33" i="15"/>
  <c r="E32" i="15"/>
  <c r="E31" i="15"/>
  <c r="E27" i="15"/>
  <c r="E26" i="15"/>
  <c r="E25" i="15"/>
  <c r="E24" i="15"/>
  <c r="E23" i="15"/>
  <c r="E22" i="15"/>
  <c r="E21" i="15"/>
  <c r="E20" i="15"/>
  <c r="E17" i="15"/>
  <c r="E16" i="15"/>
  <c r="E15" i="15"/>
  <c r="E14" i="15"/>
  <c r="E13" i="15"/>
  <c r="E11" i="15"/>
  <c r="E10" i="15"/>
  <c r="E9" i="15"/>
  <c r="E8" i="15"/>
  <c r="E650" i="15" l="1"/>
  <c r="E942" i="15"/>
  <c r="E956" i="15"/>
  <c r="E1018" i="15"/>
  <c r="E1205" i="15"/>
  <c r="E1302" i="15"/>
  <c r="C6" i="15"/>
  <c r="G7" i="13" s="1"/>
  <c r="C1026" i="15"/>
  <c r="G19" i="13" s="1"/>
  <c r="C436" i="15"/>
  <c r="G11" i="13" s="1"/>
  <c r="C34" i="13"/>
  <c r="E1133" i="15"/>
  <c r="C1256" i="15"/>
  <c r="G25" i="13" s="1"/>
  <c r="E176" i="15"/>
  <c r="E198" i="15"/>
  <c r="E612" i="15"/>
  <c r="E636" i="15"/>
  <c r="E713" i="15"/>
  <c r="E778" i="15"/>
  <c r="E791" i="15"/>
  <c r="E794" i="15"/>
  <c r="C749" i="15"/>
  <c r="G15" i="13" s="1"/>
  <c r="G6" i="13" s="1"/>
  <c r="G34" i="13" s="1"/>
  <c r="C294" i="15"/>
  <c r="G9" i="13" s="1"/>
  <c r="E236" i="15"/>
  <c r="E246" i="15"/>
  <c r="E462" i="15"/>
  <c r="E545" i="15"/>
  <c r="E660" i="15"/>
  <c r="E760" i="15"/>
  <c r="E842" i="15"/>
  <c r="E1106" i="15"/>
  <c r="E1306" i="15"/>
  <c r="E1321" i="15"/>
  <c r="E1326" i="15"/>
  <c r="E1289" i="15"/>
  <c r="E403" i="15"/>
  <c r="E413" i="15"/>
  <c r="E427" i="15"/>
  <c r="E1281" i="15"/>
  <c r="E451" i="15"/>
  <c r="E1232" i="15"/>
  <c r="E472" i="15"/>
  <c r="E1149" i="15"/>
  <c r="E295" i="15"/>
  <c r="E1076" i="15"/>
  <c r="E169" i="15"/>
  <c r="E397" i="15"/>
  <c r="E1209" i="15"/>
  <c r="E210" i="15"/>
  <c r="E457" i="15"/>
  <c r="E190" i="15"/>
  <c r="E409" i="15"/>
  <c r="E483" i="15"/>
  <c r="E569" i="15"/>
  <c r="E590" i="15"/>
  <c r="E672" i="15"/>
  <c r="E733" i="15"/>
  <c r="E1275" i="15"/>
  <c r="E385" i="15"/>
  <c r="E537" i="15"/>
  <c r="E785" i="15"/>
  <c r="E619" i="15"/>
  <c r="E1053" i="15"/>
  <c r="E801" i="15"/>
  <c r="E28" i="15"/>
  <c r="E467" i="15"/>
  <c r="E517" i="15"/>
  <c r="E579" i="15"/>
  <c r="E7" i="15"/>
  <c r="E217" i="15"/>
  <c r="E162" i="15"/>
  <c r="E50" i="15"/>
  <c r="E243" i="15"/>
  <c r="E249" i="15"/>
  <c r="E375" i="15"/>
  <c r="E487" i="15"/>
  <c r="E509" i="15"/>
  <c r="E604" i="15"/>
  <c r="E725" i="15"/>
  <c r="E1083" i="15"/>
  <c r="E1214" i="15"/>
  <c r="C82" i="16"/>
  <c r="C80" i="16" s="1"/>
  <c r="C79" i="16" s="1"/>
  <c r="C1343" i="15"/>
  <c r="E811" i="15"/>
  <c r="E963" i="15"/>
  <c r="E1023" i="15"/>
  <c r="E1127" i="15"/>
  <c r="E1244" i="15"/>
  <c r="E367" i="15"/>
  <c r="E421" i="15"/>
  <c r="E594" i="15"/>
  <c r="E1269" i="15"/>
  <c r="E102" i="15"/>
  <c r="E155" i="15"/>
  <c r="E89" i="15"/>
  <c r="E324" i="15"/>
  <c r="E442" i="15"/>
  <c r="E664" i="15"/>
  <c r="E437" i="15"/>
  <c r="E493" i="15"/>
  <c r="E678" i="15"/>
  <c r="E683" i="15"/>
  <c r="E764" i="15"/>
  <c r="E931" i="15"/>
  <c r="E1006" i="15"/>
  <c r="E1011" i="15"/>
  <c r="E1117" i="15"/>
  <c r="E1194" i="15"/>
  <c r="E1193" i="15" s="1"/>
  <c r="E1313" i="15"/>
  <c r="E479" i="15"/>
  <c r="E829" i="15"/>
  <c r="E878" i="15"/>
  <c r="E1037" i="15"/>
  <c r="E1090" i="15"/>
  <c r="E1318" i="15"/>
  <c r="E19" i="15"/>
  <c r="E255" i="15"/>
  <c r="E357" i="15"/>
  <c r="E550" i="15"/>
  <c r="E1138" i="15"/>
  <c r="E298" i="15"/>
  <c r="E1257" i="15"/>
  <c r="E141" i="15"/>
  <c r="E183" i="15"/>
  <c r="E204" i="15"/>
  <c r="E333" i="15"/>
  <c r="E72" i="15"/>
  <c r="E134" i="15"/>
  <c r="E262" i="15"/>
  <c r="E627" i="15"/>
  <c r="E644" i="15"/>
  <c r="E656" i="15"/>
  <c r="E736" i="15"/>
  <c r="E1069" i="15"/>
  <c r="E1238" i="15"/>
  <c r="E111" i="15"/>
  <c r="E750" i="15"/>
  <c r="E903" i="15"/>
  <c r="E949" i="15"/>
  <c r="E986" i="15"/>
  <c r="E309" i="15"/>
  <c r="E701" i="15"/>
  <c r="E1027" i="15"/>
  <c r="E282" i="15"/>
  <c r="E275" i="15" s="1"/>
  <c r="E347" i="15"/>
  <c r="E39" i="15"/>
  <c r="E149" i="15"/>
  <c r="E996" i="15"/>
  <c r="E1100" i="15"/>
  <c r="E1110" i="15"/>
  <c r="E80" i="15"/>
  <c r="E316" i="15"/>
  <c r="E61" i="15"/>
  <c r="E122" i="15"/>
  <c r="E528" i="15"/>
  <c r="E773" i="15"/>
  <c r="E852" i="15"/>
  <c r="E1058" i="15"/>
  <c r="E1176" i="15"/>
  <c r="E1148" i="15" s="1"/>
  <c r="E828" i="15" l="1"/>
  <c r="C5" i="15"/>
  <c r="C1341" i="15" s="1"/>
  <c r="C1340" i="15" s="1"/>
  <c r="E492" i="15"/>
  <c r="E1213" i="15"/>
  <c r="E436" i="15"/>
  <c r="E1256" i="15"/>
  <c r="E384" i="15"/>
  <c r="E749" i="15"/>
  <c r="E1026" i="15"/>
  <c r="E1109" i="15"/>
  <c r="E851" i="15"/>
  <c r="E235" i="15"/>
  <c r="E677" i="15"/>
  <c r="E6" i="15"/>
  <c r="E549" i="15"/>
  <c r="E294" i="15"/>
  <c r="E962" i="15"/>
  <c r="E1089" i="15"/>
  <c r="C87" i="18"/>
  <c r="D87" i="18" s="1"/>
  <c r="C88" i="18"/>
  <c r="D88" i="18" s="1"/>
  <c r="C89" i="18"/>
  <c r="D89" i="18" s="1"/>
  <c r="C90" i="18"/>
  <c r="D90" i="18" s="1"/>
  <c r="D5" i="18"/>
  <c r="D7" i="18"/>
  <c r="D9" i="18"/>
  <c r="D11" i="18"/>
  <c r="D13" i="18"/>
  <c r="D15" i="18"/>
  <c r="D17" i="18"/>
  <c r="D19" i="18"/>
  <c r="D21" i="18"/>
  <c r="D23" i="18"/>
  <c r="D25" i="18"/>
  <c r="D27" i="18"/>
  <c r="D29" i="18"/>
  <c r="D31" i="18"/>
  <c r="D33" i="18"/>
  <c r="D35" i="18"/>
  <c r="D37" i="18"/>
  <c r="D39" i="18"/>
  <c r="D41" i="18"/>
  <c r="D43" i="18"/>
  <c r="D45" i="18"/>
  <c r="D47" i="18"/>
  <c r="D49" i="18"/>
  <c r="D51" i="18"/>
  <c r="D53" i="18"/>
  <c r="D55" i="18"/>
  <c r="D57" i="18"/>
  <c r="D59" i="18"/>
  <c r="D61" i="18"/>
  <c r="D63" i="18"/>
  <c r="D65" i="18"/>
  <c r="D67" i="18"/>
  <c r="D69" i="18"/>
  <c r="D71" i="18"/>
  <c r="D73" i="18"/>
  <c r="D75" i="18"/>
  <c r="D77" i="18"/>
  <c r="D79" i="18"/>
  <c r="D81" i="18"/>
  <c r="D83" i="18"/>
  <c r="D85" i="18"/>
  <c r="C4" i="18"/>
  <c r="D4" i="18" s="1"/>
  <c r="C5" i="18"/>
  <c r="C6" i="18"/>
  <c r="D6" i="18" s="1"/>
  <c r="C7" i="18"/>
  <c r="C8" i="18"/>
  <c r="D8" i="18" s="1"/>
  <c r="C9" i="18"/>
  <c r="C10" i="18"/>
  <c r="D10" i="18" s="1"/>
  <c r="C11" i="18"/>
  <c r="C12" i="18"/>
  <c r="D12" i="18" s="1"/>
  <c r="C13" i="18"/>
  <c r="C14" i="18"/>
  <c r="D14" i="18" s="1"/>
  <c r="C15" i="18"/>
  <c r="C16" i="18"/>
  <c r="D16" i="18" s="1"/>
  <c r="C17" i="18"/>
  <c r="C18" i="18"/>
  <c r="D18" i="18" s="1"/>
  <c r="C19" i="18"/>
  <c r="C20" i="18"/>
  <c r="D20" i="18" s="1"/>
  <c r="C21" i="18"/>
  <c r="C22" i="18"/>
  <c r="D22" i="18" s="1"/>
  <c r="C23" i="18"/>
  <c r="C24" i="18"/>
  <c r="D24" i="18" s="1"/>
  <c r="C25" i="18"/>
  <c r="C26" i="18"/>
  <c r="D26" i="18" s="1"/>
  <c r="C27" i="18"/>
  <c r="C28" i="18"/>
  <c r="D28" i="18" s="1"/>
  <c r="C29" i="18"/>
  <c r="C30" i="18"/>
  <c r="D30" i="18" s="1"/>
  <c r="C31" i="18"/>
  <c r="C32" i="18"/>
  <c r="D32" i="18" s="1"/>
  <c r="C33" i="18"/>
  <c r="C34" i="18"/>
  <c r="D34" i="18" s="1"/>
  <c r="C35" i="18"/>
  <c r="C36" i="18"/>
  <c r="D36" i="18" s="1"/>
  <c r="C37" i="18"/>
  <c r="C38" i="18"/>
  <c r="D38" i="18" s="1"/>
  <c r="C39" i="18"/>
  <c r="C40" i="18"/>
  <c r="D40" i="18" s="1"/>
  <c r="C41" i="18"/>
  <c r="C42" i="18"/>
  <c r="D42" i="18" s="1"/>
  <c r="C43" i="18"/>
  <c r="C44" i="18"/>
  <c r="D44" i="18" s="1"/>
  <c r="C45" i="18"/>
  <c r="C46" i="18"/>
  <c r="D46" i="18" s="1"/>
  <c r="C47" i="18"/>
  <c r="C48" i="18"/>
  <c r="D48" i="18" s="1"/>
  <c r="C49" i="18"/>
  <c r="C50" i="18"/>
  <c r="D50" i="18" s="1"/>
  <c r="C51" i="18"/>
  <c r="C52" i="18"/>
  <c r="D52" i="18" s="1"/>
  <c r="C53" i="18"/>
  <c r="C54" i="18"/>
  <c r="D54" i="18" s="1"/>
  <c r="C55" i="18"/>
  <c r="C56" i="18"/>
  <c r="D56" i="18" s="1"/>
  <c r="C57" i="18"/>
  <c r="C58" i="18"/>
  <c r="D58" i="18" s="1"/>
  <c r="C59" i="18"/>
  <c r="C60" i="18"/>
  <c r="D60" i="18" s="1"/>
  <c r="C61" i="18"/>
  <c r="C62" i="18"/>
  <c r="D62" i="18" s="1"/>
  <c r="C63" i="18"/>
  <c r="C64" i="18"/>
  <c r="D64" i="18" s="1"/>
  <c r="C65" i="18"/>
  <c r="C66" i="18"/>
  <c r="D66" i="18" s="1"/>
  <c r="C67" i="18"/>
  <c r="C68" i="18"/>
  <c r="D68" i="18" s="1"/>
  <c r="C69" i="18"/>
  <c r="C70" i="18"/>
  <c r="D70" i="18" s="1"/>
  <c r="C71" i="18"/>
  <c r="C72" i="18"/>
  <c r="D72" i="18" s="1"/>
  <c r="C73" i="18"/>
  <c r="C74" i="18"/>
  <c r="D74" i="18" s="1"/>
  <c r="C75" i="18"/>
  <c r="C76" i="18"/>
  <c r="D76" i="18" s="1"/>
  <c r="C77" i="18"/>
  <c r="C78" i="18"/>
  <c r="D78" i="18" s="1"/>
  <c r="C79" i="18"/>
  <c r="C80" i="18"/>
  <c r="D80" i="18" s="1"/>
  <c r="C81" i="18"/>
  <c r="C82" i="18"/>
  <c r="D82" i="18" s="1"/>
  <c r="C83" i="18"/>
  <c r="C84" i="18"/>
  <c r="D84" i="18" s="1"/>
  <c r="C85" i="18"/>
  <c r="C86" i="18"/>
  <c r="D86" i="18" s="1"/>
  <c r="E5" i="15" l="1"/>
  <c r="E1341" i="15" s="1"/>
  <c r="E1340" i="15" s="1"/>
  <c r="D12" i="13"/>
  <c r="D18" i="16" l="1"/>
  <c r="D23" i="16"/>
  <c r="D24" i="16"/>
  <c r="D26" i="16"/>
  <c r="D27" i="16"/>
  <c r="D28" i="16"/>
  <c r="D31" i="16"/>
  <c r="D32" i="16"/>
  <c r="D33" i="16"/>
  <c r="D34" i="16"/>
  <c r="D35" i="16"/>
  <c r="D36" i="16"/>
  <c r="D40" i="16"/>
  <c r="D42" i="16"/>
  <c r="D43" i="16"/>
  <c r="D45" i="16"/>
  <c r="D46" i="16"/>
  <c r="D49" i="16"/>
  <c r="D50" i="16"/>
  <c r="D58" i="16"/>
  <c r="D59" i="16"/>
  <c r="D61" i="16"/>
  <c r="D62" i="16"/>
  <c r="D63" i="16"/>
  <c r="D64" i="16"/>
  <c r="D66" i="16"/>
  <c r="D67" i="16"/>
  <c r="D69" i="16"/>
  <c r="D70" i="16"/>
  <c r="D71" i="16"/>
  <c r="D72" i="16"/>
  <c r="H4" i="18"/>
  <c r="I4" i="18" s="1"/>
  <c r="H5" i="18"/>
  <c r="I5" i="18" s="1"/>
  <c r="H6" i="18"/>
  <c r="I6" i="18" s="1"/>
  <c r="H7" i="18"/>
  <c r="I7" i="18" s="1"/>
  <c r="H8" i="18"/>
  <c r="I8" i="18" s="1"/>
  <c r="H9" i="18"/>
  <c r="I9" i="18" s="1"/>
  <c r="D14" i="16" s="1"/>
  <c r="H10" i="18"/>
  <c r="I10" i="18" s="1"/>
  <c r="D15" i="16" s="1"/>
  <c r="H11" i="18"/>
  <c r="I11" i="18" s="1"/>
  <c r="H12" i="18"/>
  <c r="I12" i="18" s="1"/>
  <c r="H13" i="18"/>
  <c r="I13" i="18" s="1"/>
  <c r="H14" i="18"/>
  <c r="I14" i="18" s="1"/>
  <c r="D21" i="16" s="1"/>
  <c r="H15" i="18"/>
  <c r="I15" i="18" s="1"/>
  <c r="D29" i="16" s="1"/>
  <c r="H16" i="18"/>
  <c r="I16" i="18" s="1"/>
  <c r="H17" i="18"/>
  <c r="I17" i="18" s="1"/>
  <c r="H18" i="18"/>
  <c r="I18" i="18" s="1"/>
  <c r="H19" i="18"/>
  <c r="H20" i="18"/>
  <c r="I20" i="18" s="1"/>
  <c r="H21" i="18"/>
  <c r="I21" i="18" s="1"/>
  <c r="H22" i="18"/>
  <c r="I22" i="18" s="1"/>
  <c r="H23" i="18"/>
  <c r="I23" i="18" s="1"/>
  <c r="D55" i="16"/>
  <c r="H3" i="18"/>
  <c r="I3" i="18" s="1"/>
  <c r="D7" i="16" s="1"/>
  <c r="D9" i="15"/>
  <c r="D12" i="15"/>
  <c r="D13" i="15"/>
  <c r="D15" i="15"/>
  <c r="D16" i="15"/>
  <c r="D17" i="15"/>
  <c r="D20" i="15"/>
  <c r="D21" i="15"/>
  <c r="D22" i="15"/>
  <c r="D23" i="15"/>
  <c r="D24" i="15"/>
  <c r="D25" i="15"/>
  <c r="D26" i="15"/>
  <c r="D27" i="15"/>
  <c r="D31" i="15"/>
  <c r="D32" i="15"/>
  <c r="D33" i="15"/>
  <c r="D34" i="15"/>
  <c r="D35" i="15"/>
  <c r="D36" i="15"/>
  <c r="D40" i="15"/>
  <c r="D41" i="15"/>
  <c r="D42" i="15"/>
  <c r="D43" i="15"/>
  <c r="D44" i="15"/>
  <c r="D45" i="15"/>
  <c r="D46" i="15"/>
  <c r="D47" i="15"/>
  <c r="D48" i="15"/>
  <c r="D49" i="15"/>
  <c r="D51" i="15"/>
  <c r="D52" i="15"/>
  <c r="D53" i="15"/>
  <c r="D54" i="15"/>
  <c r="D55" i="15"/>
  <c r="D56" i="15"/>
  <c r="D57" i="15"/>
  <c r="D58" i="15"/>
  <c r="D59" i="15"/>
  <c r="D60" i="15"/>
  <c r="D64" i="15"/>
  <c r="D65" i="15"/>
  <c r="D66" i="15"/>
  <c r="D67" i="15"/>
  <c r="D68" i="15"/>
  <c r="D69" i="15"/>
  <c r="D70" i="15"/>
  <c r="D73" i="15"/>
  <c r="D74" i="15"/>
  <c r="D75" i="15"/>
  <c r="D76" i="15"/>
  <c r="D77" i="15"/>
  <c r="D78" i="15"/>
  <c r="D79" i="15"/>
  <c r="D81" i="15"/>
  <c r="D82" i="15"/>
  <c r="D83" i="15"/>
  <c r="D84" i="15"/>
  <c r="D85" i="15"/>
  <c r="D86" i="15"/>
  <c r="D87" i="15"/>
  <c r="D88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4" i="15"/>
  <c r="D105" i="15"/>
  <c r="D106" i="15"/>
  <c r="D107" i="15"/>
  <c r="D108" i="15"/>
  <c r="D109" i="15"/>
  <c r="D112" i="15"/>
  <c r="D113" i="15"/>
  <c r="D114" i="15"/>
  <c r="D115" i="15"/>
  <c r="D116" i="15"/>
  <c r="D117" i="15"/>
  <c r="D118" i="15"/>
  <c r="D119" i="15"/>
  <c r="D120" i="15"/>
  <c r="D123" i="15"/>
  <c r="D124" i="15"/>
  <c r="D125" i="15"/>
  <c r="D126" i="15"/>
  <c r="D127" i="15"/>
  <c r="D128" i="15"/>
  <c r="D129" i="15"/>
  <c r="D130" i="15"/>
  <c r="D131" i="15"/>
  <c r="D132" i="15"/>
  <c r="D133" i="15"/>
  <c r="D135" i="15"/>
  <c r="D136" i="15"/>
  <c r="D137" i="15"/>
  <c r="D138" i="15"/>
  <c r="D139" i="15"/>
  <c r="D140" i="15"/>
  <c r="D142" i="15"/>
  <c r="D143" i="15"/>
  <c r="D144" i="15"/>
  <c r="D145" i="15"/>
  <c r="D146" i="15"/>
  <c r="D147" i="15"/>
  <c r="D148" i="15"/>
  <c r="D150" i="15"/>
  <c r="D151" i="15"/>
  <c r="D152" i="15"/>
  <c r="D153" i="15"/>
  <c r="D156" i="15"/>
  <c r="D157" i="15"/>
  <c r="D158" i="15"/>
  <c r="D159" i="15"/>
  <c r="D160" i="15"/>
  <c r="D161" i="15"/>
  <c r="D163" i="15"/>
  <c r="D164" i="15"/>
  <c r="D165" i="15"/>
  <c r="D166" i="15"/>
  <c r="D167" i="15"/>
  <c r="D170" i="15"/>
  <c r="D171" i="15"/>
  <c r="D172" i="15"/>
  <c r="D173" i="15"/>
  <c r="D174" i="15"/>
  <c r="D175" i="15"/>
  <c r="D177" i="15"/>
  <c r="D178" i="15"/>
  <c r="D179" i="15"/>
  <c r="D180" i="15"/>
  <c r="D181" i="15"/>
  <c r="D184" i="15"/>
  <c r="D185" i="15"/>
  <c r="D186" i="15"/>
  <c r="D187" i="15"/>
  <c r="D188" i="15"/>
  <c r="D191" i="15"/>
  <c r="D192" i="15"/>
  <c r="D193" i="15"/>
  <c r="D194" i="15"/>
  <c r="D195" i="15"/>
  <c r="D196" i="15"/>
  <c r="D199" i="15"/>
  <c r="D200" i="15"/>
  <c r="D201" i="15"/>
  <c r="D202" i="15"/>
  <c r="D203" i="15"/>
  <c r="D205" i="15"/>
  <c r="D206" i="15"/>
  <c r="D207" i="15"/>
  <c r="D208" i="15"/>
  <c r="D209" i="15"/>
  <c r="D211" i="15"/>
  <c r="D212" i="15"/>
  <c r="D213" i="15"/>
  <c r="D214" i="15"/>
  <c r="D215" i="15"/>
  <c r="D216" i="15"/>
  <c r="D218" i="15"/>
  <c r="D219" i="15"/>
  <c r="D220" i="15"/>
  <c r="D221" i="15"/>
  <c r="D222" i="15"/>
  <c r="D223" i="15"/>
  <c r="D224" i="15"/>
  <c r="D225" i="15"/>
  <c r="D226" i="15"/>
  <c r="D227" i="15"/>
  <c r="D228" i="15"/>
  <c r="D230" i="15"/>
  <c r="D231" i="15"/>
  <c r="D233" i="15"/>
  <c r="D237" i="15"/>
  <c r="D238" i="15"/>
  <c r="D239" i="15"/>
  <c r="D240" i="15"/>
  <c r="D241" i="15"/>
  <c r="D242" i="15"/>
  <c r="D244" i="15"/>
  <c r="D245" i="15"/>
  <c r="D247" i="15"/>
  <c r="D248" i="15"/>
  <c r="D250" i="15"/>
  <c r="D251" i="15"/>
  <c r="D252" i="15"/>
  <c r="D253" i="15"/>
  <c r="D254" i="15"/>
  <c r="D256" i="15"/>
  <c r="D257" i="15"/>
  <c r="D258" i="15"/>
  <c r="D259" i="15"/>
  <c r="D261" i="15"/>
  <c r="D263" i="15"/>
  <c r="D264" i="15"/>
  <c r="D265" i="15"/>
  <c r="D266" i="15"/>
  <c r="D268" i="15"/>
  <c r="D269" i="15"/>
  <c r="D270" i="15"/>
  <c r="D271" i="15"/>
  <c r="D272" i="15"/>
  <c r="D274" i="15"/>
  <c r="D277" i="15"/>
  <c r="D279" i="15"/>
  <c r="D281" i="15"/>
  <c r="D283" i="15"/>
  <c r="D284" i="15"/>
  <c r="D285" i="15"/>
  <c r="D286" i="15"/>
  <c r="D287" i="15"/>
  <c r="D288" i="15"/>
  <c r="D289" i="15"/>
  <c r="D290" i="15"/>
  <c r="D296" i="15"/>
  <c r="D297" i="15"/>
  <c r="D301" i="15"/>
  <c r="D302" i="15"/>
  <c r="D303" i="15"/>
  <c r="D304" i="15"/>
  <c r="D305" i="15"/>
  <c r="D306" i="15"/>
  <c r="D307" i="15"/>
  <c r="D310" i="15"/>
  <c r="D311" i="15"/>
  <c r="D312" i="15"/>
  <c r="D313" i="15"/>
  <c r="D314" i="15"/>
  <c r="D315" i="15"/>
  <c r="D317" i="15"/>
  <c r="D318" i="15"/>
  <c r="D319" i="15"/>
  <c r="D320" i="15"/>
  <c r="D321" i="15"/>
  <c r="D322" i="15"/>
  <c r="D323" i="15"/>
  <c r="D325" i="15"/>
  <c r="D326" i="15"/>
  <c r="D327" i="15"/>
  <c r="D328" i="15"/>
  <c r="D329" i="15"/>
  <c r="D330" i="15"/>
  <c r="D331" i="15"/>
  <c r="D332" i="15"/>
  <c r="D336" i="15"/>
  <c r="D338" i="15"/>
  <c r="D339" i="15"/>
  <c r="D340" i="15"/>
  <c r="D341" i="15"/>
  <c r="D343" i="15"/>
  <c r="D344" i="15"/>
  <c r="D345" i="15"/>
  <c r="D348" i="15"/>
  <c r="D349" i="15"/>
  <c r="D350" i="15"/>
  <c r="D351" i="15"/>
  <c r="D352" i="15"/>
  <c r="D353" i="15"/>
  <c r="D354" i="15"/>
  <c r="D355" i="15"/>
  <c r="D356" i="15"/>
  <c r="D358" i="15"/>
  <c r="D359" i="15"/>
  <c r="D360" i="15"/>
  <c r="D361" i="15"/>
  <c r="D362" i="15"/>
  <c r="D363" i="15"/>
  <c r="D364" i="15"/>
  <c r="D365" i="15"/>
  <c r="D366" i="15"/>
  <c r="D368" i="15"/>
  <c r="D369" i="15"/>
  <c r="D370" i="15"/>
  <c r="D371" i="15"/>
  <c r="D372" i="15"/>
  <c r="D373" i="15"/>
  <c r="D374" i="15"/>
  <c r="D376" i="15"/>
  <c r="D377" i="15"/>
  <c r="D378" i="15"/>
  <c r="D379" i="15"/>
  <c r="D380" i="15"/>
  <c r="D382" i="15"/>
  <c r="D386" i="15"/>
  <c r="D387" i="15"/>
  <c r="D388" i="15"/>
  <c r="D389" i="15"/>
  <c r="D395" i="15"/>
  <c r="D398" i="15"/>
  <c r="D400" i="15"/>
  <c r="D401" i="15"/>
  <c r="D402" i="15"/>
  <c r="D404" i="15"/>
  <c r="D405" i="15"/>
  <c r="D406" i="15"/>
  <c r="D407" i="15"/>
  <c r="D408" i="15"/>
  <c r="D410" i="15"/>
  <c r="D411" i="15"/>
  <c r="D412" i="15"/>
  <c r="D414" i="15"/>
  <c r="D415" i="15"/>
  <c r="D416" i="15"/>
  <c r="D419" i="15"/>
  <c r="D420" i="15"/>
  <c r="D422" i="15"/>
  <c r="D423" i="15"/>
  <c r="D424" i="15"/>
  <c r="D425" i="15"/>
  <c r="D429" i="15"/>
  <c r="D430" i="15"/>
  <c r="D431" i="15"/>
  <c r="D432" i="15"/>
  <c r="D438" i="15"/>
  <c r="D439" i="15"/>
  <c r="D440" i="15"/>
  <c r="D441" i="15"/>
  <c r="D443" i="15"/>
  <c r="D444" i="15"/>
  <c r="D445" i="15"/>
  <c r="D446" i="15"/>
  <c r="D447" i="15"/>
  <c r="D448" i="15"/>
  <c r="D449" i="15"/>
  <c r="D450" i="15"/>
  <c r="D452" i="15"/>
  <c r="D453" i="15"/>
  <c r="D454" i="15"/>
  <c r="D455" i="15"/>
  <c r="D456" i="15"/>
  <c r="D458" i="15"/>
  <c r="D459" i="15"/>
  <c r="D460" i="15"/>
  <c r="D461" i="15"/>
  <c r="D463" i="15"/>
  <c r="D464" i="15"/>
  <c r="D465" i="15"/>
  <c r="D466" i="15"/>
  <c r="D468" i="15"/>
  <c r="D469" i="15"/>
  <c r="D470" i="15"/>
  <c r="D471" i="15"/>
  <c r="D473" i="15"/>
  <c r="D474" i="15"/>
  <c r="D475" i="15"/>
  <c r="D476" i="15"/>
  <c r="D477" i="15"/>
  <c r="D478" i="15"/>
  <c r="D480" i="15"/>
  <c r="D481" i="15"/>
  <c r="D482" i="15"/>
  <c r="D484" i="15"/>
  <c r="D485" i="15"/>
  <c r="D486" i="15"/>
  <c r="D488" i="15"/>
  <c r="D489" i="15"/>
  <c r="D490" i="15"/>
  <c r="D491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10" i="15"/>
  <c r="D511" i="15"/>
  <c r="D512" i="15"/>
  <c r="D513" i="15"/>
  <c r="D514" i="15"/>
  <c r="D515" i="15"/>
  <c r="D516" i="15"/>
  <c r="D518" i="15"/>
  <c r="D519" i="15"/>
  <c r="D520" i="15"/>
  <c r="D521" i="15"/>
  <c r="D522" i="15"/>
  <c r="D523" i="15"/>
  <c r="D524" i="15"/>
  <c r="D525" i="15"/>
  <c r="D526" i="15"/>
  <c r="D527" i="15"/>
  <c r="D529" i="15"/>
  <c r="D530" i="15"/>
  <c r="D531" i="15"/>
  <c r="D532" i="15"/>
  <c r="D533" i="15"/>
  <c r="D534" i="15"/>
  <c r="D535" i="15"/>
  <c r="D536" i="15"/>
  <c r="D538" i="15"/>
  <c r="D539" i="15"/>
  <c r="D540" i="15"/>
  <c r="D541" i="15"/>
  <c r="D542" i="15"/>
  <c r="D543" i="15"/>
  <c r="D544" i="15"/>
  <c r="D546" i="15"/>
  <c r="D547" i="15"/>
  <c r="D551" i="15"/>
  <c r="D552" i="15"/>
  <c r="D553" i="15"/>
  <c r="D554" i="15"/>
  <c r="D555" i="15"/>
  <c r="D557" i="15"/>
  <c r="D558" i="15"/>
  <c r="D559" i="15"/>
  <c r="D560" i="15"/>
  <c r="D561" i="15"/>
  <c r="D562" i="15"/>
  <c r="D563" i="15"/>
  <c r="D564" i="15"/>
  <c r="D565" i="15"/>
  <c r="D566" i="15"/>
  <c r="D567" i="15"/>
  <c r="D570" i="15"/>
  <c r="D571" i="15"/>
  <c r="D572" i="15"/>
  <c r="D573" i="15"/>
  <c r="D574" i="15"/>
  <c r="D578" i="15"/>
  <c r="D584" i="15"/>
  <c r="D587" i="15"/>
  <c r="D588" i="15"/>
  <c r="D589" i="15"/>
  <c r="D591" i="15"/>
  <c r="D592" i="15"/>
  <c r="D593" i="15"/>
  <c r="D595" i="15"/>
  <c r="D596" i="15"/>
  <c r="D597" i="15"/>
  <c r="D598" i="15"/>
  <c r="D599" i="15"/>
  <c r="D600" i="15"/>
  <c r="D602" i="15"/>
  <c r="D606" i="15"/>
  <c r="D607" i="15"/>
  <c r="D608" i="15"/>
  <c r="D610" i="15"/>
  <c r="D614" i="15"/>
  <c r="D615" i="15"/>
  <c r="D617" i="15"/>
  <c r="D618" i="15"/>
  <c r="D622" i="15"/>
  <c r="D625" i="15"/>
  <c r="D626" i="15"/>
  <c r="D628" i="15"/>
  <c r="D629" i="15"/>
  <c r="D630" i="15"/>
  <c r="D631" i="15"/>
  <c r="D632" i="15"/>
  <c r="D633" i="15"/>
  <c r="D634" i="15"/>
  <c r="D637" i="15"/>
  <c r="D638" i="15"/>
  <c r="D639" i="15"/>
  <c r="D640" i="15"/>
  <c r="D646" i="15"/>
  <c r="D651" i="15"/>
  <c r="D652" i="15"/>
  <c r="D657" i="15"/>
  <c r="D659" i="15"/>
  <c r="D661" i="15"/>
  <c r="D662" i="15"/>
  <c r="D663" i="15"/>
  <c r="D665" i="15"/>
  <c r="D666" i="15"/>
  <c r="D667" i="15"/>
  <c r="D668" i="15"/>
  <c r="D669" i="15"/>
  <c r="D670" i="15"/>
  <c r="D673" i="15"/>
  <c r="D674" i="15"/>
  <c r="D679" i="15"/>
  <c r="D680" i="15"/>
  <c r="D681" i="15"/>
  <c r="D682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8" i="15"/>
  <c r="D702" i="15"/>
  <c r="D703" i="15"/>
  <c r="D704" i="15"/>
  <c r="D705" i="15"/>
  <c r="D706" i="15"/>
  <c r="D707" i="15"/>
  <c r="D708" i="15"/>
  <c r="D711" i="15"/>
  <c r="D714" i="15"/>
  <c r="D715" i="15"/>
  <c r="D717" i="15"/>
  <c r="D724" i="15"/>
  <c r="D726" i="15"/>
  <c r="D728" i="15"/>
  <c r="D731" i="15"/>
  <c r="D734" i="15"/>
  <c r="D735" i="15"/>
  <c r="D737" i="15"/>
  <c r="D738" i="15"/>
  <c r="D739" i="15"/>
  <c r="D740" i="15"/>
  <c r="D741" i="15"/>
  <c r="D742" i="15"/>
  <c r="D743" i="15"/>
  <c r="D744" i="15"/>
  <c r="D746" i="15"/>
  <c r="D751" i="15"/>
  <c r="D752" i="15"/>
  <c r="D753" i="15"/>
  <c r="D754" i="15"/>
  <c r="D755" i="15"/>
  <c r="D756" i="15"/>
  <c r="D757" i="15"/>
  <c r="D758" i="15"/>
  <c r="D759" i="15"/>
  <c r="D761" i="15"/>
  <c r="D762" i="15"/>
  <c r="D763" i="15"/>
  <c r="D765" i="15"/>
  <c r="D767" i="15"/>
  <c r="D768" i="15"/>
  <c r="D769" i="15"/>
  <c r="D770" i="15"/>
  <c r="D771" i="15"/>
  <c r="D774" i="15"/>
  <c r="D775" i="15"/>
  <c r="D776" i="15"/>
  <c r="D777" i="15"/>
  <c r="D779" i="15"/>
  <c r="D780" i="15"/>
  <c r="D781" i="15"/>
  <c r="D782" i="15"/>
  <c r="D783" i="15"/>
  <c r="D784" i="15"/>
  <c r="D786" i="15"/>
  <c r="D787" i="15"/>
  <c r="D788" i="15"/>
  <c r="D789" i="15"/>
  <c r="D790" i="15"/>
  <c r="D792" i="15"/>
  <c r="D793" i="15"/>
  <c r="D795" i="15"/>
  <c r="D796" i="15"/>
  <c r="D798" i="15"/>
  <c r="D800" i="15"/>
  <c r="D802" i="15"/>
  <c r="D803" i="15"/>
  <c r="D804" i="15"/>
  <c r="D805" i="15"/>
  <c r="D806" i="15"/>
  <c r="D808" i="15"/>
  <c r="D810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7" i="15"/>
  <c r="D830" i="15"/>
  <c r="D831" i="15"/>
  <c r="D832" i="15"/>
  <c r="D834" i="15"/>
  <c r="D835" i="15"/>
  <c r="D836" i="15"/>
  <c r="D837" i="15"/>
  <c r="D838" i="15"/>
  <c r="D841" i="15"/>
  <c r="D846" i="15"/>
  <c r="D848" i="15"/>
  <c r="D853" i="15"/>
  <c r="D854" i="15"/>
  <c r="D856" i="15"/>
  <c r="D857" i="15"/>
  <c r="D858" i="15"/>
  <c r="D860" i="15"/>
  <c r="D861" i="15"/>
  <c r="D862" i="15"/>
  <c r="D863" i="15"/>
  <c r="D864" i="15"/>
  <c r="D865" i="15"/>
  <c r="D866" i="15"/>
  <c r="D867" i="15"/>
  <c r="D868" i="15"/>
  <c r="D869" i="15"/>
  <c r="D870" i="15"/>
  <c r="D872" i="15"/>
  <c r="D873" i="15"/>
  <c r="D874" i="15"/>
  <c r="D876" i="15"/>
  <c r="D879" i="15"/>
  <c r="D880" i="15"/>
  <c r="D881" i="15"/>
  <c r="D882" i="15"/>
  <c r="D883" i="15"/>
  <c r="D884" i="15"/>
  <c r="D885" i="15"/>
  <c r="D887" i="15"/>
  <c r="D888" i="15"/>
  <c r="D889" i="15"/>
  <c r="D890" i="15"/>
  <c r="D891" i="15"/>
  <c r="D892" i="15"/>
  <c r="D893" i="15"/>
  <c r="D894" i="15"/>
  <c r="D895" i="15"/>
  <c r="D896" i="15"/>
  <c r="D897" i="15"/>
  <c r="D899" i="15"/>
  <c r="D900" i="15"/>
  <c r="D901" i="15"/>
  <c r="D902" i="15"/>
  <c r="D904" i="15"/>
  <c r="D905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8" i="15"/>
  <c r="D929" i="15"/>
  <c r="D930" i="15"/>
  <c r="D932" i="15"/>
  <c r="D933" i="15"/>
  <c r="D934" i="15"/>
  <c r="D935" i="15"/>
  <c r="D936" i="15"/>
  <c r="D937" i="15"/>
  <c r="D938" i="15"/>
  <c r="D939" i="15"/>
  <c r="D940" i="15"/>
  <c r="D943" i="15"/>
  <c r="D944" i="15"/>
  <c r="D946" i="15"/>
  <c r="D947" i="15"/>
  <c r="D948" i="15"/>
  <c r="D950" i="15"/>
  <c r="D951" i="15"/>
  <c r="D953" i="15"/>
  <c r="D954" i="15"/>
  <c r="D955" i="15"/>
  <c r="D957" i="15"/>
  <c r="D958" i="15"/>
  <c r="D960" i="15"/>
  <c r="D964" i="15"/>
  <c r="D965" i="15"/>
  <c r="D966" i="15"/>
  <c r="D967" i="15"/>
  <c r="D969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984" i="15"/>
  <c r="D987" i="15"/>
  <c r="D988" i="15"/>
  <c r="D989" i="15"/>
  <c r="D990" i="15"/>
  <c r="D991" i="15"/>
  <c r="D992" i="15"/>
  <c r="D993" i="15"/>
  <c r="D994" i="15"/>
  <c r="D995" i="15"/>
  <c r="D997" i="15"/>
  <c r="D998" i="15"/>
  <c r="D999" i="15"/>
  <c r="D1000" i="15"/>
  <c r="D1001" i="15"/>
  <c r="D1002" i="15"/>
  <c r="D1003" i="15"/>
  <c r="D1004" i="15"/>
  <c r="D1005" i="15"/>
  <c r="D1007" i="15"/>
  <c r="D1008" i="15"/>
  <c r="D1009" i="15"/>
  <c r="D1010" i="15"/>
  <c r="D1012" i="15"/>
  <c r="D1013" i="15"/>
  <c r="D1014" i="15"/>
  <c r="D1015" i="15"/>
  <c r="D1016" i="15"/>
  <c r="D1017" i="15"/>
  <c r="D1019" i="15"/>
  <c r="D1020" i="15"/>
  <c r="D1021" i="15"/>
  <c r="D1022" i="15"/>
  <c r="D1024" i="15"/>
  <c r="D1025" i="15"/>
  <c r="D1028" i="15"/>
  <c r="D1029" i="15"/>
  <c r="D1030" i="15"/>
  <c r="D1031" i="15"/>
  <c r="D1032" i="15"/>
  <c r="D1033" i="15"/>
  <c r="D1034" i="15"/>
  <c r="D1035" i="15"/>
  <c r="D1036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4" i="15"/>
  <c r="D1055" i="15"/>
  <c r="D1056" i="15"/>
  <c r="D1057" i="15"/>
  <c r="D1059" i="15"/>
  <c r="D1060" i="15"/>
  <c r="D1061" i="15"/>
  <c r="D1062" i="15"/>
  <c r="D1063" i="15"/>
  <c r="D1064" i="15"/>
  <c r="D1065" i="15"/>
  <c r="D1066" i="15"/>
  <c r="D1067" i="15"/>
  <c r="D1068" i="15"/>
  <c r="D1070" i="15"/>
  <c r="D1071" i="15"/>
  <c r="D1072" i="15"/>
  <c r="D1073" i="15"/>
  <c r="D1074" i="15"/>
  <c r="D1075" i="15"/>
  <c r="D1077" i="15"/>
  <c r="D1078" i="15"/>
  <c r="D1079" i="15"/>
  <c r="D1080" i="15"/>
  <c r="D1081" i="15"/>
  <c r="D1082" i="15"/>
  <c r="D1084" i="15"/>
  <c r="D1085" i="15"/>
  <c r="D1086" i="15"/>
  <c r="D1087" i="15"/>
  <c r="D1088" i="15"/>
  <c r="D1091" i="15"/>
  <c r="D1092" i="15"/>
  <c r="D1093" i="15"/>
  <c r="D1094" i="15"/>
  <c r="D1095" i="15"/>
  <c r="D1096" i="15"/>
  <c r="D1097" i="15"/>
  <c r="D1098" i="15"/>
  <c r="D1099" i="15"/>
  <c r="D1101" i="15"/>
  <c r="D1102" i="15"/>
  <c r="D1103" i="15"/>
  <c r="D1104" i="15"/>
  <c r="D1105" i="15"/>
  <c r="D1107" i="15"/>
  <c r="D1111" i="15"/>
  <c r="D1112" i="15"/>
  <c r="D1113" i="15"/>
  <c r="D1114" i="15"/>
  <c r="D1115" i="15"/>
  <c r="D1116" i="15"/>
  <c r="D1118" i="15"/>
  <c r="D1119" i="15"/>
  <c r="D1120" i="15"/>
  <c r="D1121" i="15"/>
  <c r="D1122" i="15"/>
  <c r="D1123" i="15"/>
  <c r="D1124" i="15"/>
  <c r="D1125" i="15"/>
  <c r="D1126" i="15"/>
  <c r="D1128" i="15"/>
  <c r="D1129" i="15"/>
  <c r="D1130" i="15"/>
  <c r="D1131" i="15"/>
  <c r="D1132" i="15"/>
  <c r="D1134" i="15"/>
  <c r="D1135" i="15"/>
  <c r="D1137" i="15"/>
  <c r="D1150" i="15"/>
  <c r="D1151" i="15"/>
  <c r="D1152" i="15"/>
  <c r="D1153" i="15"/>
  <c r="D1154" i="15"/>
  <c r="D1155" i="15"/>
  <c r="D1156" i="15"/>
  <c r="D1157" i="15"/>
  <c r="D1158" i="15"/>
  <c r="D1159" i="15"/>
  <c r="D1160" i="15"/>
  <c r="D1161" i="15"/>
  <c r="D1162" i="15"/>
  <c r="D1163" i="15"/>
  <c r="D1164" i="15"/>
  <c r="D1165" i="15"/>
  <c r="D1166" i="15"/>
  <c r="D1167" i="15"/>
  <c r="D1168" i="15"/>
  <c r="D1169" i="15"/>
  <c r="D1170" i="15"/>
  <c r="D1171" i="15"/>
  <c r="D1172" i="15"/>
  <c r="D1173" i="15"/>
  <c r="D1174" i="15"/>
  <c r="D1175" i="15"/>
  <c r="D1177" i="15"/>
  <c r="D1178" i="15"/>
  <c r="D1179" i="15"/>
  <c r="D1180" i="15"/>
  <c r="D1181" i="15"/>
  <c r="D1182" i="15"/>
  <c r="D1183" i="15"/>
  <c r="D1184" i="15"/>
  <c r="D1185" i="15"/>
  <c r="D1186" i="15"/>
  <c r="D1187" i="15"/>
  <c r="D1188" i="15"/>
  <c r="D1189" i="15"/>
  <c r="D1190" i="15"/>
  <c r="D1192" i="15"/>
  <c r="D1195" i="15"/>
  <c r="D1196" i="15"/>
  <c r="D1197" i="15"/>
  <c r="D1198" i="15"/>
  <c r="D1199" i="15"/>
  <c r="D1200" i="15"/>
  <c r="D1201" i="15"/>
  <c r="D1202" i="15"/>
  <c r="D1203" i="15"/>
  <c r="D1204" i="15"/>
  <c r="D1207" i="15"/>
  <c r="D1210" i="15"/>
  <c r="D1211" i="15"/>
  <c r="D1212" i="15"/>
  <c r="D1215" i="15"/>
  <c r="D1216" i="15"/>
  <c r="D1217" i="15"/>
  <c r="D1218" i="15"/>
  <c r="D1219" i="15"/>
  <c r="D1220" i="15"/>
  <c r="D1221" i="15"/>
  <c r="D1222" i="15"/>
  <c r="D1223" i="15"/>
  <c r="D1224" i="15"/>
  <c r="D1225" i="15"/>
  <c r="D1226" i="15"/>
  <c r="D1227" i="15"/>
  <c r="D1228" i="15"/>
  <c r="D1229" i="15"/>
  <c r="D1230" i="15"/>
  <c r="D1231" i="15"/>
  <c r="D1233" i="15"/>
  <c r="D1234" i="15"/>
  <c r="D1235" i="15"/>
  <c r="D1236" i="15"/>
  <c r="D1237" i="15"/>
  <c r="D1239" i="15"/>
  <c r="D1240" i="15"/>
  <c r="D1241" i="15"/>
  <c r="D1242" i="15"/>
  <c r="D1243" i="15"/>
  <c r="D1245" i="15"/>
  <c r="D1246" i="15"/>
  <c r="D1247" i="15"/>
  <c r="D1248" i="15"/>
  <c r="D1249" i="15"/>
  <c r="D1250" i="15"/>
  <c r="D1251" i="15"/>
  <c r="D1252" i="15"/>
  <c r="D1253" i="15"/>
  <c r="D1254" i="15"/>
  <c r="D1255" i="15"/>
  <c r="D1259" i="15"/>
  <c r="D1260" i="15"/>
  <c r="D1261" i="15"/>
  <c r="D1262" i="15"/>
  <c r="D1263" i="15"/>
  <c r="D1264" i="15"/>
  <c r="D1265" i="15"/>
  <c r="D1266" i="15"/>
  <c r="D1267" i="15"/>
  <c r="D1270" i="15"/>
  <c r="D1271" i="15"/>
  <c r="D1272" i="15"/>
  <c r="D1273" i="15"/>
  <c r="D1276" i="15"/>
  <c r="D1277" i="15"/>
  <c r="D1278" i="15"/>
  <c r="D1279" i="15"/>
  <c r="D1280" i="15"/>
  <c r="D1282" i="15"/>
  <c r="D1283" i="15"/>
  <c r="D1284" i="15"/>
  <c r="D1285" i="15"/>
  <c r="D1286" i="15"/>
  <c r="D1287" i="15"/>
  <c r="D1288" i="15"/>
  <c r="D1290" i="15"/>
  <c r="D1291" i="15"/>
  <c r="D1292" i="15"/>
  <c r="D1293" i="15"/>
  <c r="D1294" i="15"/>
  <c r="D1295" i="15"/>
  <c r="D1296" i="15"/>
  <c r="D1297" i="15"/>
  <c r="D1298" i="15"/>
  <c r="D1299" i="15"/>
  <c r="D1300" i="15"/>
  <c r="D1301" i="15"/>
  <c r="D1303" i="15"/>
  <c r="D1305" i="15"/>
  <c r="D1307" i="15"/>
  <c r="D1308" i="15"/>
  <c r="D1309" i="15"/>
  <c r="D1311" i="15"/>
  <c r="D1315" i="15"/>
  <c r="D1317" i="15"/>
  <c r="D1322" i="15"/>
  <c r="D1323" i="15"/>
  <c r="D1324" i="15"/>
  <c r="D1325" i="15"/>
  <c r="D8" i="15"/>
  <c r="D426" i="15"/>
  <c r="D635" i="15"/>
  <c r="D712" i="15"/>
  <c r="D833" i="15"/>
  <c r="D71" i="15"/>
  <c r="D103" i="15"/>
  <c r="D197" i="15"/>
  <c r="D508" i="15"/>
  <c r="D616" i="15"/>
  <c r="D648" i="15"/>
  <c r="D839" i="15"/>
  <c r="D1108" i="15"/>
  <c r="D1258" i="15"/>
  <c r="D1268" i="15"/>
  <c r="D968" i="15"/>
  <c r="C3" i="18"/>
  <c r="D3" i="18" s="1"/>
  <c r="D10" i="15" s="1"/>
  <c r="D9" i="16" l="1"/>
  <c r="D12" i="16"/>
  <c r="D19" i="16"/>
  <c r="D941" i="15"/>
  <c r="D985" i="15"/>
  <c r="D25" i="16"/>
  <c r="D17" i="16"/>
  <c r="D8" i="16"/>
  <c r="D54" i="16"/>
  <c r="D39" i="16"/>
  <c r="D16" i="16"/>
  <c r="D52" i="16"/>
  <c r="D47" i="16"/>
  <c r="D13" i="16"/>
  <c r="D56" i="16"/>
  <c r="D53" i="16"/>
  <c r="D38" i="16"/>
  <c r="D20" i="16"/>
  <c r="D10" i="16"/>
  <c r="D927" i="15"/>
  <c r="D898" i="15"/>
  <c r="D748" i="15"/>
  <c r="D699" i="15"/>
  <c r="D676" i="15"/>
  <c r="D655" i="15"/>
  <c r="D609" i="15"/>
  <c r="D586" i="15"/>
  <c r="D585" i="15"/>
  <c r="D1208" i="15"/>
  <c r="D961" i="15"/>
  <c r="D1274" i="15"/>
  <c r="D906" i="15"/>
  <c r="D875" i="15"/>
  <c r="D886" i="15"/>
  <c r="D850" i="15"/>
  <c r="D732" i="15"/>
  <c r="D722" i="15"/>
  <c r="D620" i="15"/>
  <c r="D605" i="15"/>
  <c r="D603" i="15"/>
  <c r="D581" i="15"/>
  <c r="D575" i="15"/>
  <c r="D11" i="15"/>
  <c r="D14" i="15"/>
  <c r="D433" i="15"/>
  <c r="D291" i="15"/>
  <c r="D335" i="15"/>
  <c r="D182" i="15"/>
  <c r="D299" i="15"/>
  <c r="D110" i="15"/>
  <c r="D1304" i="15"/>
  <c r="D843" i="15"/>
  <c r="D970" i="15"/>
  <c r="D945" i="15"/>
  <c r="D723" i="15"/>
  <c r="D718" i="15"/>
  <c r="D859" i="15"/>
  <c r="D766" i="15"/>
  <c r="D727" i="15"/>
  <c r="D719" i="15"/>
  <c r="D642" i="15"/>
  <c r="D700" i="15"/>
  <c r="D621" i="15"/>
  <c r="D658" i="15"/>
  <c r="D645" i="15"/>
  <c r="D580" i="15"/>
  <c r="D611" i="15"/>
  <c r="D601" i="15"/>
  <c r="D548" i="15"/>
  <c r="D418" i="15"/>
  <c r="D393" i="15"/>
  <c r="D342" i="15"/>
  <c r="D229" i="15"/>
  <c r="D308" i="15"/>
  <c r="D154" i="15"/>
  <c r="D772" i="15"/>
  <c r="D952" i="15"/>
  <c r="D871" i="15"/>
  <c r="D710" i="15"/>
  <c r="D844" i="15"/>
  <c r="D730" i="15"/>
  <c r="D654" i="15"/>
  <c r="D721" i="15"/>
  <c r="D643" i="15"/>
  <c r="D709" i="15"/>
  <c r="D623" i="15"/>
  <c r="D671" i="15"/>
  <c r="D624" i="15"/>
  <c r="D613" i="15"/>
  <c r="D568" i="15"/>
  <c r="D556" i="15"/>
  <c r="D346" i="15"/>
  <c r="D394" i="15"/>
  <c r="D383" i="15"/>
  <c r="D234" i="15"/>
  <c r="D334" i="15"/>
  <c r="D168" i="15"/>
  <c r="D293" i="15"/>
  <c r="D62" i="15"/>
  <c r="D38" i="15"/>
  <c r="D29" i="15"/>
  <c r="D18" i="15"/>
  <c r="D428" i="15"/>
  <c r="D576" i="15"/>
  <c r="D396" i="15"/>
  <c r="D435" i="15"/>
  <c r="D391" i="15"/>
  <c r="D399" i="15"/>
  <c r="D392" i="15"/>
  <c r="D337" i="15"/>
  <c r="D189" i="15"/>
  <c r="D300" i="15"/>
  <c r="D121" i="15"/>
  <c r="D63" i="15"/>
  <c r="D37" i="15"/>
  <c r="D30" i="15"/>
  <c r="D1312" i="15"/>
  <c r="H26" i="13" s="1"/>
  <c r="D1319" i="15"/>
  <c r="D1320" i="15"/>
  <c r="D1327" i="15"/>
  <c r="D1328" i="15"/>
  <c r="D1329" i="15"/>
  <c r="D649" i="15" l="1"/>
  <c r="D855" i="15"/>
  <c r="D877" i="15"/>
  <c r="D1206" i="15"/>
  <c r="D582" i="15"/>
  <c r="D583" i="15"/>
  <c r="D1139" i="15"/>
  <c r="D1140" i="15"/>
  <c r="D1141" i="15"/>
  <c r="D1142" i="15"/>
  <c r="D1143" i="15"/>
  <c r="D1144" i="15"/>
  <c r="D1145" i="15"/>
  <c r="D1146" i="15"/>
  <c r="D1147" i="15"/>
  <c r="D243" i="15" l="1"/>
  <c r="D720" i="15"/>
  <c r="D295" i="15"/>
  <c r="D246" i="15"/>
  <c r="D1338" i="15" l="1"/>
  <c r="D1337" i="15" s="1"/>
  <c r="D1321" i="15"/>
  <c r="D1316" i="15"/>
  <c r="D1314" i="15"/>
  <c r="D1310" i="15"/>
  <c r="D1306" i="15"/>
  <c r="D1302" i="15"/>
  <c r="D1289" i="15"/>
  <c r="D1281" i="15"/>
  <c r="D1275" i="15"/>
  <c r="D1269" i="15"/>
  <c r="D1257" i="15"/>
  <c r="D1244" i="15"/>
  <c r="D1238" i="15"/>
  <c r="D1232" i="15"/>
  <c r="D1214" i="15"/>
  <c r="D1209" i="15"/>
  <c r="D1205" i="15"/>
  <c r="D1194" i="15"/>
  <c r="D1191" i="15"/>
  <c r="D1176" i="15"/>
  <c r="D1149" i="15"/>
  <c r="D1136" i="15"/>
  <c r="D1133" i="15"/>
  <c r="D1127" i="15"/>
  <c r="D1117" i="15"/>
  <c r="D1110" i="15"/>
  <c r="D1106" i="15"/>
  <c r="D1100" i="15"/>
  <c r="D1090" i="15"/>
  <c r="D1083" i="15"/>
  <c r="D1076" i="15"/>
  <c r="D1069" i="15"/>
  <c r="D1058" i="15"/>
  <c r="D1053" i="15"/>
  <c r="D1037" i="15"/>
  <c r="D1027" i="15"/>
  <c r="D1023" i="15"/>
  <c r="D1018" i="15"/>
  <c r="D1011" i="15"/>
  <c r="D1006" i="15"/>
  <c r="D996" i="15"/>
  <c r="D986" i="15"/>
  <c r="D963" i="15"/>
  <c r="D959" i="15"/>
  <c r="D956" i="15"/>
  <c r="D949" i="15"/>
  <c r="D942" i="15"/>
  <c r="D931" i="15"/>
  <c r="D903" i="15"/>
  <c r="D878" i="15"/>
  <c r="D852" i="15"/>
  <c r="D849" i="15"/>
  <c r="D847" i="15"/>
  <c r="D845" i="15"/>
  <c r="D842" i="15"/>
  <c r="D840" i="15"/>
  <c r="D829" i="15"/>
  <c r="D826" i="15"/>
  <c r="D811" i="15"/>
  <c r="D809" i="15"/>
  <c r="D807" i="15"/>
  <c r="D801" i="15"/>
  <c r="D799" i="15"/>
  <c r="D797" i="15"/>
  <c r="D794" i="15"/>
  <c r="D791" i="15"/>
  <c r="D785" i="15"/>
  <c r="D778" i="15"/>
  <c r="D773" i="15"/>
  <c r="D764" i="15"/>
  <c r="D760" i="15"/>
  <c r="D750" i="15"/>
  <c r="D747" i="15"/>
  <c r="D745" i="15"/>
  <c r="D736" i="15"/>
  <c r="D733" i="15"/>
  <c r="D729" i="15"/>
  <c r="D725" i="15"/>
  <c r="D716" i="15"/>
  <c r="D713" i="15"/>
  <c r="D701" i="15"/>
  <c r="D697" i="15"/>
  <c r="D683" i="15"/>
  <c r="D678" i="15"/>
  <c r="D675" i="15"/>
  <c r="D672" i="15"/>
  <c r="D664" i="15"/>
  <c r="D660" i="15"/>
  <c r="D656" i="15"/>
  <c r="D653" i="15"/>
  <c r="D650" i="15"/>
  <c r="D647" i="15"/>
  <c r="D644" i="15"/>
  <c r="D641" i="15"/>
  <c r="D636" i="15"/>
  <c r="D627" i="15"/>
  <c r="D619" i="15"/>
  <c r="D612" i="15"/>
  <c r="D604" i="15"/>
  <c r="D594" i="15"/>
  <c r="D590" i="15"/>
  <c r="D579" i="15"/>
  <c r="D577" i="15"/>
  <c r="D569" i="15"/>
  <c r="D550" i="15"/>
  <c r="D545" i="15"/>
  <c r="D537" i="15"/>
  <c r="D528" i="15"/>
  <c r="D517" i="15"/>
  <c r="D509" i="15"/>
  <c r="D493" i="15"/>
  <c r="D487" i="15"/>
  <c r="D483" i="15"/>
  <c r="D479" i="15"/>
  <c r="D472" i="15"/>
  <c r="D467" i="15"/>
  <c r="D462" i="15"/>
  <c r="D457" i="15"/>
  <c r="D451" i="15"/>
  <c r="D442" i="15"/>
  <c r="D437" i="15"/>
  <c r="D434" i="15"/>
  <c r="D427" i="15"/>
  <c r="D421" i="15"/>
  <c r="D417" i="15"/>
  <c r="D413" i="15"/>
  <c r="D409" i="15"/>
  <c r="D403" i="15"/>
  <c r="D397" i="15"/>
  <c r="D390" i="15"/>
  <c r="D385" i="15"/>
  <c r="D677" i="15" l="1"/>
  <c r="D381" i="15"/>
  <c r="D375" i="15"/>
  <c r="D367" i="15"/>
  <c r="D357" i="15"/>
  <c r="D347" i="15"/>
  <c r="D333" i="15"/>
  <c r="D324" i="15"/>
  <c r="D316" i="15"/>
  <c r="D309" i="15"/>
  <c r="D298" i="15"/>
  <c r="D292" i="15"/>
  <c r="D282" i="15"/>
  <c r="D280" i="15"/>
  <c r="D278" i="15"/>
  <c r="D276" i="15"/>
  <c r="D273" i="15"/>
  <c r="D267" i="15"/>
  <c r="D262" i="15"/>
  <c r="D260" i="15"/>
  <c r="D255" i="15"/>
  <c r="D249" i="15"/>
  <c r="D236" i="15"/>
  <c r="D232" i="15"/>
  <c r="D217" i="15"/>
  <c r="D210" i="15"/>
  <c r="D204" i="15"/>
  <c r="D198" i="15"/>
  <c r="D190" i="15"/>
  <c r="D183" i="15"/>
  <c r="D176" i="15"/>
  <c r="D169" i="15"/>
  <c r="D162" i="15"/>
  <c r="D155" i="15"/>
  <c r="D149" i="15"/>
  <c r="D141" i="15"/>
  <c r="D134" i="15"/>
  <c r="D122" i="15"/>
  <c r="D111" i="15"/>
  <c r="D102" i="15"/>
  <c r="D89" i="15"/>
  <c r="D80" i="15"/>
  <c r="D72" i="15"/>
  <c r="D61" i="15"/>
  <c r="D50" i="15"/>
  <c r="D39" i="15"/>
  <c r="D28" i="15"/>
  <c r="D19" i="15"/>
  <c r="D7" i="15"/>
  <c r="D1326" i="15"/>
  <c r="H29" i="13" s="1"/>
  <c r="D1318" i="15"/>
  <c r="H28" i="13" s="1"/>
  <c r="D1313" i="15"/>
  <c r="H27" i="13" s="1"/>
  <c r="D1256" i="15"/>
  <c r="D1213" i="15"/>
  <c r="H24" i="13" s="1"/>
  <c r="D1193" i="15"/>
  <c r="D1148" i="15"/>
  <c r="H22" i="13" s="1"/>
  <c r="D1138" i="15"/>
  <c r="D1109" i="15"/>
  <c r="H21" i="13" s="1"/>
  <c r="D1089" i="15"/>
  <c r="H20" i="13" s="1"/>
  <c r="D1026" i="15"/>
  <c r="D962" i="15"/>
  <c r="D851" i="15"/>
  <c r="D828" i="15"/>
  <c r="D749" i="15"/>
  <c r="D549" i="15"/>
  <c r="D492" i="15"/>
  <c r="D436" i="15"/>
  <c r="H11" i="13" s="1"/>
  <c r="D384" i="15"/>
  <c r="D73" i="14"/>
  <c r="D70" i="14"/>
  <c r="D15" i="13" s="1"/>
  <c r="D60" i="14"/>
  <c r="D77" i="16"/>
  <c r="D76" i="16" s="1"/>
  <c r="D20" i="14"/>
  <c r="D5" i="14"/>
  <c r="D275" i="15" l="1"/>
  <c r="H8" i="13" s="1"/>
  <c r="D294" i="15"/>
  <c r="H9" i="13" s="1"/>
  <c r="D235" i="15"/>
  <c r="D6" i="15"/>
  <c r="H7" i="13" s="1"/>
  <c r="D68" i="16"/>
  <c r="D65" i="16"/>
  <c r="D60" i="16"/>
  <c r="D57" i="16"/>
  <c r="D48" i="16"/>
  <c r="D44" i="16"/>
  <c r="D41" i="16"/>
  <c r="D37" i="16"/>
  <c r="D30" i="16"/>
  <c r="D1332" i="15"/>
  <c r="H25" i="13"/>
  <c r="H23" i="13"/>
  <c r="H18" i="13"/>
  <c r="H17" i="13"/>
  <c r="H15" i="13"/>
  <c r="H14" i="13"/>
  <c r="H13" i="13"/>
  <c r="H12" i="13"/>
  <c r="H10" i="13"/>
  <c r="D76" i="14"/>
  <c r="D17" i="13" s="1"/>
  <c r="D72" i="14"/>
  <c r="D16" i="13" s="1"/>
  <c r="D67" i="14"/>
  <c r="D14" i="13" s="1"/>
  <c r="D13" i="13"/>
  <c r="D38" i="14"/>
  <c r="D11" i="13" s="1"/>
  <c r="D32" i="14"/>
  <c r="D10" i="13" s="1"/>
  <c r="D4" i="14"/>
  <c r="H33" i="13"/>
  <c r="H31" i="13"/>
  <c r="F24" i="13"/>
  <c r="F23" i="13"/>
  <c r="F22" i="13"/>
  <c r="F21" i="13"/>
  <c r="F20" i="13"/>
  <c r="H19" i="13"/>
  <c r="F19" i="13"/>
  <c r="F18" i="13"/>
  <c r="F17" i="13"/>
  <c r="H16" i="13"/>
  <c r="F16" i="13"/>
  <c r="F15" i="13"/>
  <c r="F14" i="13"/>
  <c r="F13" i="13"/>
  <c r="F12" i="13"/>
  <c r="F11" i="13"/>
  <c r="F10" i="13"/>
  <c r="F9" i="13"/>
  <c r="D8" i="13"/>
  <c r="F7" i="13"/>
  <c r="D7" i="13"/>
  <c r="D75" i="16" l="1"/>
  <c r="D73" i="16" s="1"/>
  <c r="D1330" i="15"/>
  <c r="H30" i="13" s="1"/>
  <c r="D31" i="14"/>
  <c r="D78" i="14" s="1"/>
  <c r="D1343" i="15" s="1"/>
  <c r="D6" i="13"/>
  <c r="D11" i="16"/>
  <c r="D6" i="16"/>
  <c r="D22" i="16"/>
  <c r="D51" i="16"/>
  <c r="H6" i="13"/>
  <c r="D9" i="13"/>
  <c r="D5" i="15"/>
  <c r="D1341" i="15" l="1"/>
  <c r="D1340" i="15" s="1"/>
  <c r="H34" i="13" s="1"/>
  <c r="D34" i="13"/>
  <c r="D82" i="16"/>
  <c r="D5" i="16"/>
  <c r="D80" i="16" l="1"/>
  <c r="D79" i="16" s="1"/>
  <c r="F37" i="13"/>
</calcChain>
</file>

<file path=xl/sharedStrings.xml><?xml version="1.0" encoding="utf-8"?>
<sst xmlns="http://schemas.openxmlformats.org/spreadsheetml/2006/main" count="2969" uniqueCount="2514">
  <si>
    <t>科目号</t>
  </si>
  <si>
    <t>科目名称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</si>
  <si>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</si>
  <si>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</si>
  <si>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</si>
  <si>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</si>
  <si>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</si>
  <si>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</si>
  <si>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</si>
  <si>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</si>
  <si>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</si>
  <si>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</si>
  <si>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</si>
  <si>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</si>
  <si>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</si>
  <si>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</si>
  <si>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</si>
  <si>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</si>
  <si>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</si>
  <si>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</si>
  <si>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</si>
  <si>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</si>
  <si>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</si>
  <si>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</si>
  <si>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</si>
  <si>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</si>
  <si>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三、债务还本支出</t>
  </si>
  <si>
    <t>四、年终结余</t>
  </si>
  <si>
    <t>五、安排预算稳定调节基金</t>
  </si>
  <si>
    <t>支出合计</t>
  </si>
  <si>
    <t>单位:万元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</si>
  <si>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</si>
  <si>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</si>
  <si>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</si>
  <si>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</si>
  <si>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</si>
  <si>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</si>
  <si>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</si>
  <si>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</si>
  <si>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</si>
  <si>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</si>
  <si>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</si>
  <si>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</si>
  <si>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</si>
  <si>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</si>
  <si>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</si>
  <si>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</si>
  <si>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</si>
  <si>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</si>
  <si>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</si>
  <si>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</si>
  <si>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</si>
  <si>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</si>
  <si>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</si>
  <si>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</si>
  <si>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</si>
  <si>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</si>
  <si>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</si>
  <si>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</si>
  <si>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</si>
  <si>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</si>
  <si>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</si>
  <si>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</si>
  <si>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</si>
  <si>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</si>
  <si>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</si>
  <si>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</si>
  <si>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</si>
  <si>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</si>
  <si>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</si>
  <si>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</si>
  <si>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</si>
  <si>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</si>
  <si>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</si>
  <si>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</si>
  <si>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</si>
  <si>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</si>
  <si>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</si>
  <si>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</si>
  <si>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</si>
  <si>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</si>
  <si>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</si>
  <si>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</si>
  <si>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</si>
  <si>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</si>
  <si>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</si>
  <si>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</si>
  <si>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</si>
  <si>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</si>
  <si>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</si>
  <si>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</si>
  <si>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</si>
  <si>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</si>
  <si>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</si>
  <si>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</si>
  <si>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</si>
  <si>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</si>
  <si>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</si>
  <si>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</si>
  <si>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</si>
  <si>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</si>
  <si>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</si>
  <si>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</si>
  <si>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</si>
  <si>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</si>
  <si>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</si>
  <si>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</si>
  <si>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</si>
  <si>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</si>
  <si>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</si>
  <si>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</si>
  <si>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</si>
  <si>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</si>
  <si>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</si>
  <si>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</si>
  <si>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</si>
  <si>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</si>
  <si>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</si>
  <si>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</si>
  <si>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</si>
  <si>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</si>
  <si>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</si>
  <si>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</si>
  <si>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</si>
  <si>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</si>
  <si>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</si>
  <si>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</si>
  <si>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</si>
  <si>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</si>
  <si>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</si>
  <si>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</si>
  <si>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</si>
  <si>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</si>
  <si>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</si>
  <si>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</si>
  <si>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</si>
  <si>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</si>
  <si>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</si>
  <si>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</si>
  <si>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</si>
  <si>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</si>
  <si>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</si>
  <si>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</si>
  <si>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</si>
  <si>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</si>
  <si>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</si>
  <si>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</si>
  <si>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</si>
  <si>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</si>
  <si>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</si>
  <si>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</si>
  <si>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</si>
  <si>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</si>
  <si>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</si>
  <si>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</si>
  <si>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</si>
  <si>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</si>
  <si>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</si>
  <si>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</si>
  <si>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</si>
  <si>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</si>
  <si>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</si>
  <si>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</si>
  <si>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</si>
  <si>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</si>
  <si>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</si>
  <si>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</si>
  <si>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</si>
  <si>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</si>
  <si>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</si>
  <si>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</si>
  <si>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</si>
  <si>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</si>
  <si>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</si>
  <si>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</si>
  <si>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</si>
  <si>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</si>
  <si>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</si>
  <si>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</si>
  <si>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</si>
  <si>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</si>
  <si>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</si>
  <si>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</si>
  <si>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</si>
  <si>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</si>
  <si>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</si>
  <si>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</si>
  <si>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</si>
  <si>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</si>
  <si>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</si>
  <si>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</si>
  <si>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</si>
  <si>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</si>
  <si>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</si>
  <si>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</si>
  <si>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</si>
  <si>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</si>
  <si>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</si>
  <si>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</si>
  <si>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</si>
  <si>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</si>
  <si>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</si>
  <si>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</si>
  <si>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</si>
  <si>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</si>
  <si>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</si>
  <si>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</si>
  <si>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</si>
  <si>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</si>
  <si>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</si>
  <si>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</si>
  <si>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</si>
  <si>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</si>
  <si>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</si>
  <si>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</si>
  <si>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</si>
  <si>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</si>
  <si>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</si>
  <si>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</si>
  <si>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</si>
  <si>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</si>
  <si>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</si>
  <si>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</si>
  <si>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</si>
  <si>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</si>
  <si>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</si>
  <si>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</si>
  <si>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</si>
  <si>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</si>
  <si>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</si>
  <si>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</si>
  <si>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</si>
  <si>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其他司法支出</t>
  </si>
  <si>
    <t xml:space="preserve"> 监狱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</si>
  <si>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</si>
  <si>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</si>
  <si>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</si>
  <si>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</si>
  <si>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</si>
  <si>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</si>
  <si>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</si>
  <si>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</si>
  <si>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</si>
  <si>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</si>
  <si>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</si>
  <si>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</si>
  <si>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</si>
  <si>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</si>
  <si>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</si>
  <si>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</si>
  <si>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</si>
  <si>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</si>
  <si>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</si>
  <si>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</si>
  <si>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</si>
  <si>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</si>
  <si>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</si>
  <si>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</si>
  <si>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</si>
  <si>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</si>
  <si>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</si>
  <si>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</si>
  <si>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</si>
  <si>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</si>
  <si>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</si>
  <si>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</si>
  <si>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</si>
  <si>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</si>
  <si>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</si>
  <si>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</si>
  <si>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</si>
  <si>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</si>
  <si>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</si>
  <si>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</si>
  <si>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</si>
  <si>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</si>
  <si>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</si>
  <si>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</si>
  <si>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</si>
  <si>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</si>
  <si>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</si>
  <si>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</si>
  <si>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</si>
  <si>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</si>
  <si>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</si>
  <si>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</si>
  <si>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</si>
  <si>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</si>
  <si>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</si>
  <si>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</si>
  <si>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</si>
  <si>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</si>
  <si>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</si>
  <si>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</si>
  <si>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</si>
  <si>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</si>
  <si>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</si>
  <si>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</si>
  <si>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</si>
  <si>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</si>
  <si>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</si>
  <si>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</si>
  <si>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</si>
  <si>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</si>
  <si>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</si>
  <si>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</si>
  <si>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</si>
  <si>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</si>
  <si>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</si>
  <si>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</si>
  <si>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</si>
  <si>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</si>
  <si>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</si>
  <si>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</si>
  <si>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</si>
  <si>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</si>
  <si>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</si>
  <si>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</si>
  <si>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</si>
  <si>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</si>
  <si>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</si>
  <si>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</si>
  <si>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</si>
  <si>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</si>
  <si>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</si>
  <si>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</si>
  <si>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</si>
  <si>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</si>
  <si>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</si>
  <si>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</si>
  <si>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</si>
  <si>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</si>
  <si>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</si>
  <si>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</si>
  <si>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</si>
  <si>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</si>
  <si>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</si>
  <si>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</si>
  <si>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</si>
  <si>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</si>
  <si>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</si>
  <si>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</si>
  <si>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</si>
  <si>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</si>
  <si>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</si>
  <si>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</si>
  <si>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</si>
  <si>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</si>
  <si>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</si>
  <si>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</si>
  <si>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</si>
  <si>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</si>
  <si>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</si>
  <si>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</si>
  <si>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</si>
  <si>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</si>
  <si>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</si>
  <si>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</si>
  <si>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</si>
  <si>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</si>
  <si>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</si>
  <si>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</si>
  <si>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</si>
  <si>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</si>
  <si>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</si>
  <si>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</si>
  <si>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</si>
  <si>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</si>
  <si>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</si>
  <si>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</si>
  <si>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</si>
  <si>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</si>
  <si>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</si>
  <si>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</si>
  <si>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</si>
  <si>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</si>
  <si>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</si>
  <si>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</si>
  <si>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</si>
  <si>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</si>
  <si>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</si>
  <si>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</si>
  <si>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</si>
  <si>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</si>
  <si>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</si>
  <si>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</si>
  <si>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</si>
  <si>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</si>
  <si>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</si>
  <si>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</si>
  <si>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</si>
  <si>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</si>
  <si>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</si>
  <si>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</si>
  <si>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</si>
  <si>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</si>
  <si>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</si>
  <si>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</si>
  <si>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</si>
  <si>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</si>
  <si>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</si>
  <si>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</si>
  <si>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</si>
  <si>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</si>
  <si>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</si>
  <si>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</si>
  <si>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</si>
  <si>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</si>
  <si>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</si>
  <si>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</si>
  <si>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</si>
  <si>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</si>
  <si>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</si>
  <si>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</si>
  <si>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</si>
  <si>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</si>
  <si>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</si>
  <si>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</si>
  <si>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</si>
  <si>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</si>
  <si>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</si>
  <si>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</si>
  <si>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</si>
  <si>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</si>
  <si>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</si>
  <si>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</si>
  <si>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</si>
  <si>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</si>
  <si>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</si>
  <si>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</si>
  <si>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</si>
  <si>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</si>
  <si>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</si>
  <si>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</si>
  <si>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</si>
  <si>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</si>
  <si>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</si>
  <si>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</si>
  <si>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</si>
  <si>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</si>
  <si>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</si>
  <si>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</si>
  <si>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</si>
  <si>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</si>
  <si>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</si>
  <si>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</si>
  <si>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</si>
  <si>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</si>
  <si>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</si>
  <si>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</si>
  <si>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</si>
  <si>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</si>
  <si>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</si>
  <si>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</si>
  <si>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</si>
  <si>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</si>
  <si>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</si>
  <si>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</si>
  <si>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</si>
  <si>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</si>
  <si>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</si>
  <si>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</si>
  <si>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</si>
  <si>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</si>
  <si>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</si>
  <si>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</si>
  <si>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</si>
  <si>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</si>
  <si>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</si>
  <si>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</si>
  <si>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</si>
  <si>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</si>
  <si>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</si>
  <si>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</si>
  <si>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</si>
  <si>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</si>
  <si>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</si>
  <si>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</si>
  <si>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</si>
  <si>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</si>
  <si>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</si>
  <si>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</si>
  <si>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</si>
  <si>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</si>
  <si>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</si>
  <si>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</si>
  <si>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</si>
  <si>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</si>
  <si>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</si>
  <si>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</si>
  <si>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</si>
  <si>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</si>
  <si>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</si>
  <si>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</si>
  <si>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</si>
  <si>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</si>
  <si>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</si>
  <si>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</si>
  <si>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</si>
  <si>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</si>
  <si>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</si>
  <si>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</si>
  <si>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</si>
  <si>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</si>
  <si>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</si>
  <si>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</si>
  <si>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</si>
  <si>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</si>
  <si>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</si>
  <si>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</si>
  <si>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</si>
  <si>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</si>
  <si>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</si>
  <si>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</si>
  <si>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</si>
  <si>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</si>
  <si>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</si>
  <si>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</si>
  <si>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</si>
  <si>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</si>
  <si>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</si>
  <si>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</si>
  <si>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</si>
  <si>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</si>
  <si>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</si>
  <si>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</si>
  <si>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</si>
  <si>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</si>
  <si>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</si>
  <si>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</si>
  <si>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</si>
  <si>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</si>
  <si>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</si>
  <si>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</si>
  <si>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</si>
  <si>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</si>
  <si>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</si>
  <si>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</si>
  <si>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</si>
  <si>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</si>
  <si>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</si>
  <si>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</si>
  <si>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</si>
  <si>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</si>
  <si>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</si>
  <si>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</si>
  <si>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</si>
  <si>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</si>
  <si>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</si>
  <si>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</si>
  <si>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</si>
  <si>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</si>
  <si>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</si>
  <si>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</si>
  <si>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</si>
  <si>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</si>
  <si>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</si>
  <si>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</si>
  <si>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</si>
  <si>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</si>
  <si>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</si>
  <si>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</si>
  <si>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</si>
  <si>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</si>
  <si>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</si>
  <si>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</si>
  <si>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</si>
  <si>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</si>
  <si>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</si>
  <si>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</si>
  <si>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</si>
  <si>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</si>
  <si>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</si>
  <si>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</si>
  <si>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</si>
  <si>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</si>
  <si>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</si>
  <si>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</si>
  <si>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</si>
  <si>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</si>
  <si>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</si>
  <si>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</si>
  <si>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</si>
  <si>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</si>
  <si>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</si>
  <si>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</si>
  <si>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</si>
  <si>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</si>
  <si>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</si>
  <si>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</si>
  <si>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</si>
  <si>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</si>
  <si>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</si>
  <si>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</si>
  <si>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</si>
  <si>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</si>
  <si>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</si>
  <si>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</si>
  <si>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</si>
  <si>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</si>
  <si>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</si>
  <si>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</si>
  <si>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</si>
  <si>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</si>
  <si>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</si>
  <si>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</si>
  <si>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</si>
  <si>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</si>
  <si>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</si>
  <si>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</si>
  <si>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</si>
  <si>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</si>
  <si>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</si>
  <si>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</si>
  <si>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</si>
  <si>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</si>
  <si>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</si>
  <si>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</si>
  <si>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</si>
  <si>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</si>
  <si>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</si>
  <si>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</si>
  <si>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</si>
  <si>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</si>
  <si>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</si>
  <si>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</si>
  <si>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</si>
  <si>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</si>
  <si>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</si>
  <si>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</si>
  <si>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</si>
  <si>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</si>
  <si>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</si>
  <si>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</si>
  <si>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</si>
  <si>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</si>
  <si>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</si>
  <si>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</si>
  <si>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</si>
  <si>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</si>
  <si>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</si>
  <si>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</si>
  <si>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</si>
  <si>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</si>
  <si>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</si>
  <si>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</si>
  <si>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</si>
  <si>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</si>
  <si>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</si>
  <si>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</si>
  <si>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</si>
  <si>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</si>
  <si>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</si>
  <si>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</si>
  <si>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</si>
  <si>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</si>
  <si>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</si>
  <si>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</si>
  <si>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</si>
  <si>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</si>
  <si>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</si>
  <si>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</si>
  <si>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</si>
  <si>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</si>
  <si>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</si>
  <si>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</si>
  <si>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</si>
  <si>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</si>
  <si>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</si>
  <si>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</si>
  <si>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</si>
  <si>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</si>
  <si>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</si>
  <si>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</si>
  <si>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</si>
  <si>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</si>
  <si>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</si>
  <si>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</si>
  <si>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</si>
  <si>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</si>
  <si>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</si>
  <si>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</si>
  <si>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</si>
  <si>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</si>
  <si>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</si>
  <si>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</si>
  <si>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</si>
  <si>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</si>
  <si>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</si>
  <si>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</si>
  <si>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</si>
  <si>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</si>
  <si>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</si>
  <si>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</si>
  <si>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</si>
  <si>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</si>
  <si>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</si>
  <si>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</si>
  <si>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</si>
  <si>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</si>
  <si>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</si>
  <si>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</si>
  <si>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</si>
  <si>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</si>
  <si>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</si>
  <si>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>农村基础设施建设</t>
  </si>
  <si>
    <t>生产发展</t>
  </si>
  <si>
    <t>社会发展</t>
  </si>
  <si>
    <t>“三西”农业建设专项补助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</si>
  <si>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</si>
  <si>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</si>
  <si>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</si>
  <si>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</si>
  <si>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</si>
  <si>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</si>
  <si>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</si>
  <si>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</si>
  <si>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</si>
  <si>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</si>
  <si>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</si>
  <si>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</si>
  <si>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</si>
  <si>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</si>
  <si>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</si>
  <si>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</si>
  <si>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</si>
  <si>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</si>
  <si>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</si>
  <si>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</si>
  <si>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</si>
  <si>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</si>
  <si>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</si>
  <si>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</si>
  <si>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</si>
  <si>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</si>
  <si>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</si>
  <si>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</si>
  <si>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</si>
  <si>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</si>
  <si>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</si>
  <si>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</si>
  <si>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</si>
  <si>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</si>
  <si>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</si>
  <si>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</si>
  <si>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</si>
  <si>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</si>
  <si>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</si>
  <si>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</si>
  <si>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</si>
  <si>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</si>
  <si>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</si>
  <si>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</si>
  <si>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</si>
  <si>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</si>
  <si>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</si>
  <si>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</si>
  <si>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</si>
  <si>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</si>
  <si>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</si>
  <si>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</si>
  <si>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</si>
  <si>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</si>
  <si>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</si>
  <si>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</si>
  <si>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</si>
  <si>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</si>
  <si>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</si>
  <si>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</si>
  <si>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</si>
  <si>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</si>
  <si>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</si>
  <si>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</si>
  <si>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</si>
  <si>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</si>
  <si>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</si>
  <si>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</si>
  <si>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</si>
  <si>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</si>
  <si>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</si>
  <si>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</si>
  <si>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</si>
  <si>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</si>
  <si>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</si>
  <si>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</si>
  <si>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</si>
  <si>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</si>
  <si>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</si>
  <si>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</si>
  <si>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</si>
  <si>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</si>
  <si>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</si>
  <si>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</si>
  <si>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</si>
  <si>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</si>
  <si>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</si>
  <si>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</si>
  <si>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</si>
  <si>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</si>
  <si>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</si>
  <si>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</si>
  <si>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</si>
  <si>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</si>
  <si>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</si>
  <si>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</si>
  <si>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</si>
  <si>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</si>
  <si>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</si>
  <si>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</si>
  <si>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</si>
  <si>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</si>
  <si>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</si>
  <si>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</si>
  <si>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</si>
  <si>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</si>
  <si>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</si>
  <si>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</si>
  <si>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</si>
  <si>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</si>
  <si>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</si>
  <si>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</si>
  <si>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</si>
  <si>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</si>
  <si>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</si>
  <si>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</si>
  <si>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</si>
  <si>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</si>
  <si>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</si>
  <si>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</si>
  <si>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</si>
  <si>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</si>
  <si>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</si>
  <si>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</si>
  <si>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</si>
  <si>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</si>
  <si>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</si>
  <si>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</si>
  <si>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</si>
  <si>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</si>
  <si>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</si>
  <si>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</si>
  <si>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</si>
  <si>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</si>
  <si>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</si>
  <si>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</si>
  <si>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</si>
  <si>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</si>
  <si>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</si>
  <si>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</si>
  <si>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</si>
  <si>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</si>
  <si>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</si>
  <si>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</si>
  <si>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</si>
  <si>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</si>
  <si>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</si>
  <si>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</si>
  <si>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</si>
  <si>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</si>
  <si>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</si>
  <si>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</si>
  <si>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</si>
  <si>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</si>
  <si>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</si>
  <si>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</si>
  <si>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</si>
  <si>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</si>
  <si>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</si>
  <si>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</si>
  <si>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</si>
  <si>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</si>
  <si>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</si>
  <si>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</si>
  <si>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</si>
  <si>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</si>
  <si>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</si>
  <si>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</si>
  <si>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</si>
  <si>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</si>
  <si>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</si>
  <si>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</si>
  <si>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</si>
  <si>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</si>
  <si>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</si>
  <si>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</si>
  <si>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</si>
  <si>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</si>
  <si>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</si>
  <si>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</si>
  <si>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</si>
  <si>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</si>
  <si>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</si>
  <si>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</si>
  <si>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</si>
  <si>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</si>
  <si>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</si>
  <si>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</si>
  <si>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</si>
  <si>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</si>
  <si>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</si>
  <si>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</si>
  <si>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</si>
  <si>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</si>
  <si>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</si>
  <si>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</si>
  <si>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</si>
  <si>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</si>
  <si>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</si>
  <si>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</si>
  <si>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</si>
  <si>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</si>
  <si>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</si>
  <si>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</si>
  <si>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</si>
  <si>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</si>
  <si>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</si>
  <si>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</si>
  <si>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</si>
  <si>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</si>
  <si>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</si>
  <si>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</si>
  <si>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</si>
  <si>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</si>
  <si>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</si>
  <si>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</si>
  <si>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</si>
  <si>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</si>
  <si>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</si>
  <si>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</si>
  <si>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</si>
  <si>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</si>
  <si>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</si>
  <si>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</si>
  <si>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</si>
  <si>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</si>
  <si>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</si>
  <si>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</si>
  <si>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</si>
  <si>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</si>
  <si>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</si>
  <si>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</si>
  <si>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</si>
  <si>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</si>
  <si>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</si>
  <si>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</si>
  <si>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</si>
  <si>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</si>
  <si>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</si>
  <si>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</si>
  <si>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</si>
  <si>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</si>
  <si>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</si>
  <si>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</si>
  <si>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</si>
  <si>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</si>
  <si>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</si>
  <si>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</si>
  <si>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</si>
  <si>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消防应急救援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</si>
  <si>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</si>
  <si>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</si>
  <si>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</si>
  <si>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</si>
  <si>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</si>
  <si>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</si>
  <si>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</si>
  <si>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</si>
  <si>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</si>
  <si>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</si>
  <si>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</si>
  <si>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</si>
  <si>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</si>
  <si>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</si>
  <si>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</si>
  <si>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</si>
  <si>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</si>
  <si>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</si>
  <si>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</si>
  <si>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</si>
  <si>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</si>
  <si>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</si>
  <si>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</si>
  <si>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</si>
  <si>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</si>
  <si>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</si>
  <si>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</si>
  <si>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</si>
  <si>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</si>
  <si>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</si>
  <si>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</si>
  <si>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</si>
  <si>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</si>
  <si>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</si>
  <si>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>地方政府一般债务还本支出</t>
  </si>
  <si>
    <t>地方政府一般债券还本支出</t>
  </si>
  <si>
    <t>年终结余</t>
  </si>
  <si>
    <t xml:space="preserve">      税收征收经费上解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</si>
  <si>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</si>
  <si>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</si>
  <si>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</si>
  <si>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</si>
  <si>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</si>
  <si>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</si>
  <si>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</si>
  <si>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</si>
  <si>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</si>
  <si>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</si>
  <si>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</si>
  <si>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</si>
  <si>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</si>
  <si>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</si>
  <si>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</si>
  <si>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</si>
  <si>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</si>
  <si>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</si>
  <si>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</si>
  <si>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</si>
  <si>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</si>
  <si>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</si>
  <si>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</si>
  <si>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</si>
  <si>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</si>
  <si>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</si>
  <si>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</si>
  <si>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</si>
  <si>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</si>
  <si>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</si>
  <si>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</si>
  <si>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一般性转移支付收入</t>
  </si>
  <si>
    <t xml:space="preserve">   均衡性转移支付收入</t>
  </si>
  <si>
    <t>结算补助收入</t>
  </si>
  <si>
    <t>企业事业单位划转补助收入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</si>
  <si>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</si>
  <si>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</si>
  <si>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</si>
  <si>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</si>
  <si>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</si>
  <si>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</si>
  <si>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</si>
  <si>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</si>
  <si>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</si>
  <si>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</si>
  <si>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</si>
  <si>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</si>
  <si>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</si>
  <si>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</si>
  <si>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</si>
  <si>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</si>
  <si>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</si>
  <si>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</si>
  <si>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</si>
  <si>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</si>
  <si>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</si>
  <si>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</si>
  <si>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</si>
  <si>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</si>
  <si>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收入项目</t>
  </si>
  <si>
    <t>支出项目</t>
  </si>
  <si>
    <t>2022年预算</t>
    <phoneticPr fontId="13" type="noConversion"/>
  </si>
  <si>
    <t>县级对镇街转移支付</t>
  </si>
  <si>
    <t>二、上解上级支出</t>
  </si>
  <si>
    <t>收入合计</t>
  </si>
  <si>
    <t>非税收入</t>
    <phoneticPr fontId="13" type="noConversion"/>
  </si>
  <si>
    <t>其中：教育费附加收入</t>
  </si>
  <si>
    <t xml:space="preserve">   其他税收返还收入</t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</si>
  <si>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</si>
  <si>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</si>
  <si>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</si>
  <si>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</si>
  <si>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</si>
  <si>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贫困地区转移支付收入</t>
  </si>
  <si>
    <t>生态转移支付</t>
  </si>
  <si>
    <t>困难镇补助</t>
  </si>
  <si>
    <t>体制补助</t>
  </si>
  <si>
    <t>其他转移支付</t>
  </si>
  <si>
    <t>（功能分类支出）</t>
    <phoneticPr fontId="13" type="noConversion"/>
  </si>
  <si>
    <t xml:space="preserve"> 现役部队</t>
  </si>
  <si>
    <t>国防教育</t>
  </si>
  <si>
    <t>预备役部队</t>
  </si>
  <si>
    <t>法制建设</t>
  </si>
  <si>
    <t>犯人生活</t>
  </si>
  <si>
    <t>犯人改造</t>
  </si>
  <si>
    <t>优抚事业单位支出</t>
  </si>
  <si>
    <t>残疾人就业和扶贫</t>
  </si>
  <si>
    <t>部队供应</t>
  </si>
  <si>
    <t>能源预测预警</t>
  </si>
  <si>
    <t>能源战略规划与实施</t>
  </si>
  <si>
    <t>石油储备发展管理</t>
  </si>
  <si>
    <t>能源调查</t>
  </si>
  <si>
    <t>成品油价格改革对渔业的补贴</t>
  </si>
  <si>
    <t>自然保护区等管理</t>
  </si>
  <si>
    <t>成品油价格改革对林业的补贴</t>
  </si>
  <si>
    <t>国家公园</t>
  </si>
  <si>
    <t xml:space="preserve"> 扶贫</t>
  </si>
  <si>
    <t>扶贫贷款奖补和贴息</t>
  </si>
  <si>
    <t>扶贫事业机构</t>
  </si>
  <si>
    <t>其他扶贫支出</t>
  </si>
  <si>
    <t>涉农贷款增量奖励</t>
  </si>
  <si>
    <t>创业担保贷款贴息</t>
  </si>
  <si>
    <t>取消政府还贷二级公路收费专项支出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</si>
  <si>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</si>
  <si>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</si>
  <si>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</si>
  <si>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</si>
  <si>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</si>
  <si>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文化体育与传媒</t>
  </si>
  <si>
    <t xml:space="preserve"> 医疗卫生</t>
  </si>
  <si>
    <t xml:space="preserve"> 农业</t>
  </si>
  <si>
    <t>安全生产基础</t>
  </si>
  <si>
    <t xml:space="preserve"> 消防事务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</si>
  <si>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</si>
  <si>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</si>
  <si>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</si>
  <si>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</si>
  <si>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</si>
  <si>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</si>
  <si>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</si>
  <si>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</si>
  <si>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>其中：出口退税上解支出</t>
  </si>
  <si>
    <t xml:space="preserve">      其他支出</t>
  </si>
  <si>
    <t xml:space="preserve">      江门市统筹发展资金</t>
  </si>
  <si>
    <t>（经济分类支出）</t>
    <phoneticPr fontId="13" type="noConversion"/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</si>
  <si>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</si>
  <si>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</si>
  <si>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</si>
  <si>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</si>
  <si>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</si>
  <si>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</si>
  <si>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</si>
  <si>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</si>
  <si>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</si>
  <si>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</si>
  <si>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</si>
  <si>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</si>
  <si>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</si>
  <si>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</si>
  <si>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</si>
  <si>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</si>
  <si>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</si>
  <si>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</si>
  <si>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</si>
  <si>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</si>
  <si>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</si>
  <si>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</si>
  <si>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</si>
  <si>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</si>
  <si>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</si>
  <si>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</si>
  <si>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</si>
  <si>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</si>
  <si>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</si>
  <si>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</si>
  <si>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</si>
  <si>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</si>
  <si>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</si>
  <si>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</si>
  <si>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</si>
  <si>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</si>
  <si>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</si>
  <si>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</si>
  <si>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</si>
  <si>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</si>
  <si>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</si>
  <si>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</si>
  <si>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</si>
  <si>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</si>
  <si>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</si>
  <si>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</si>
  <si>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</si>
  <si>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</si>
  <si>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</si>
  <si>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</si>
  <si>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</si>
  <si>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</si>
  <si>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</si>
  <si>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</si>
  <si>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</si>
  <si>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体制上解支出</t>
    <phoneticPr fontId="13" type="noConversion"/>
  </si>
  <si>
    <t>2300601</t>
    <phoneticPr fontId="13" type="noConversion"/>
  </si>
  <si>
    <t>201</t>
  </si>
  <si>
    <t>20101</t>
  </si>
  <si>
    <t>2010101</t>
  </si>
  <si>
    <t>2010102</t>
  </si>
  <si>
    <t>2010103</t>
  </si>
  <si>
    <t>2010104</t>
  </si>
  <si>
    <t>2010105</t>
  </si>
  <si>
    <t>2010106</t>
  </si>
  <si>
    <t>2010107</t>
  </si>
  <si>
    <t>2010108</t>
  </si>
  <si>
    <t>2010109</t>
  </si>
  <si>
    <t>2010150</t>
  </si>
  <si>
    <t>2010199</t>
  </si>
  <si>
    <t>20102</t>
  </si>
  <si>
    <t>2010201</t>
  </si>
  <si>
    <t>2010202</t>
  </si>
  <si>
    <t>2010203</t>
  </si>
  <si>
    <t>2010204</t>
  </si>
  <si>
    <t>2010205</t>
  </si>
  <si>
    <t>2010206</t>
  </si>
  <si>
    <t>2010250</t>
  </si>
  <si>
    <t>2010299</t>
  </si>
  <si>
    <t>20103</t>
  </si>
  <si>
    <t>2010301</t>
  </si>
  <si>
    <t>2010302</t>
  </si>
  <si>
    <t>2010303</t>
  </si>
  <si>
    <t>2010304</t>
  </si>
  <si>
    <t>2010305</t>
  </si>
  <si>
    <t>2010306</t>
  </si>
  <si>
    <t>2010308</t>
  </si>
  <si>
    <t>2010309</t>
  </si>
  <si>
    <t>2010350</t>
  </si>
  <si>
    <t>2010399</t>
  </si>
  <si>
    <t>20104</t>
  </si>
  <si>
    <t>2010401</t>
  </si>
  <si>
    <t>2010402</t>
  </si>
  <si>
    <t>2010403</t>
  </si>
  <si>
    <t>2010404</t>
  </si>
  <si>
    <t>2010405</t>
  </si>
  <si>
    <t>2010406</t>
  </si>
  <si>
    <t>2010407</t>
  </si>
  <si>
    <t>2010408</t>
  </si>
  <si>
    <t>2010450</t>
  </si>
  <si>
    <t>2010499</t>
  </si>
  <si>
    <t>20105</t>
  </si>
  <si>
    <t>2010501</t>
  </si>
  <si>
    <t>2010502</t>
  </si>
  <si>
    <t>2010503</t>
  </si>
  <si>
    <t>2010504</t>
  </si>
  <si>
    <t>2010505</t>
  </si>
  <si>
    <t>2010506</t>
  </si>
  <si>
    <t>2010507</t>
  </si>
  <si>
    <t>2010508</t>
  </si>
  <si>
    <t>2010550</t>
  </si>
  <si>
    <t>2010599</t>
  </si>
  <si>
    <t>20106</t>
  </si>
  <si>
    <t>2010601</t>
  </si>
  <si>
    <t>2010602</t>
  </si>
  <si>
    <t>2010603</t>
  </si>
  <si>
    <t>2010604</t>
  </si>
  <si>
    <t>2010605</t>
  </si>
  <si>
    <t>2010606</t>
  </si>
  <si>
    <t>2010607</t>
  </si>
  <si>
    <t>2010608</t>
  </si>
  <si>
    <t>2010650</t>
  </si>
  <si>
    <t>2010699</t>
  </si>
  <si>
    <t>20107</t>
  </si>
  <si>
    <t>2010701</t>
  </si>
  <si>
    <t>2010702</t>
  </si>
  <si>
    <t>2010703</t>
  </si>
  <si>
    <t>2010709</t>
  </si>
  <si>
    <t>2010710</t>
  </si>
  <si>
    <t>2010750</t>
  </si>
  <si>
    <t>2010799</t>
  </si>
  <si>
    <t>20108</t>
  </si>
  <si>
    <t>2010801</t>
  </si>
  <si>
    <t>2010802</t>
  </si>
  <si>
    <t>2010803</t>
  </si>
  <si>
    <t>2010804</t>
  </si>
  <si>
    <t>2010805</t>
  </si>
  <si>
    <t>2010806</t>
  </si>
  <si>
    <t>2010850</t>
  </si>
  <si>
    <t>2010899</t>
  </si>
  <si>
    <t>20109</t>
  </si>
  <si>
    <t>2010901</t>
  </si>
  <si>
    <t>2010902</t>
  </si>
  <si>
    <t>2010903</t>
  </si>
  <si>
    <t>2010905</t>
  </si>
  <si>
    <t>2010907</t>
  </si>
  <si>
    <t>2010908</t>
  </si>
  <si>
    <t>2010909</t>
  </si>
  <si>
    <t>2010910</t>
  </si>
  <si>
    <t>2010911</t>
  </si>
  <si>
    <t>2010912</t>
  </si>
  <si>
    <t>2010950</t>
  </si>
  <si>
    <t>2010999</t>
  </si>
  <si>
    <t>20111</t>
  </si>
  <si>
    <t>2011101</t>
  </si>
  <si>
    <t>2011102</t>
  </si>
  <si>
    <t>2011103</t>
  </si>
  <si>
    <t>2011104</t>
  </si>
  <si>
    <t>2011105</t>
  </si>
  <si>
    <t>2011106</t>
  </si>
  <si>
    <t>2011150</t>
  </si>
  <si>
    <t>2011199</t>
  </si>
  <si>
    <t>20113</t>
  </si>
  <si>
    <t>2011301</t>
  </si>
  <si>
    <t>2011302</t>
  </si>
  <si>
    <t>2011303</t>
  </si>
  <si>
    <t>2011304</t>
  </si>
  <si>
    <t>2011305</t>
  </si>
  <si>
    <t>2011306</t>
  </si>
  <si>
    <t>2011307</t>
  </si>
  <si>
    <t>2011308</t>
  </si>
  <si>
    <t>2011350</t>
  </si>
  <si>
    <t>2011399</t>
  </si>
  <si>
    <t>20114</t>
  </si>
  <si>
    <t>2011401</t>
  </si>
  <si>
    <t>2011402</t>
  </si>
  <si>
    <t>2011403</t>
  </si>
  <si>
    <t>2011404</t>
  </si>
  <si>
    <t>2011405</t>
  </si>
  <si>
    <t>2011408</t>
  </si>
  <si>
    <t>2011409</t>
  </si>
  <si>
    <t>2011410</t>
  </si>
  <si>
    <t>2011411</t>
  </si>
  <si>
    <t>2011450</t>
  </si>
  <si>
    <t>2011499</t>
  </si>
  <si>
    <t>20123</t>
  </si>
  <si>
    <t>2012301</t>
  </si>
  <si>
    <t>2012302</t>
  </si>
  <si>
    <t>2012303</t>
  </si>
  <si>
    <t>2012304</t>
  </si>
  <si>
    <t>2012350</t>
  </si>
  <si>
    <t>2012399</t>
  </si>
  <si>
    <t>20125</t>
  </si>
  <si>
    <t>2012501</t>
  </si>
  <si>
    <t>2012502</t>
  </si>
  <si>
    <t>2012503</t>
  </si>
  <si>
    <t>2012504</t>
  </si>
  <si>
    <t>2012505</t>
  </si>
  <si>
    <t>2012550</t>
  </si>
  <si>
    <t>2012599</t>
  </si>
  <si>
    <t>20126</t>
  </si>
  <si>
    <t>2012601</t>
  </si>
  <si>
    <t>2012602</t>
  </si>
  <si>
    <t>2012603</t>
  </si>
  <si>
    <t>2012604</t>
  </si>
  <si>
    <t>2012699</t>
  </si>
  <si>
    <t>20128</t>
  </si>
  <si>
    <t>2012801</t>
  </si>
  <si>
    <t>2012802</t>
  </si>
  <si>
    <t>2012803</t>
  </si>
  <si>
    <t>2012804</t>
  </si>
  <si>
    <t>2012850</t>
  </si>
  <si>
    <t>2012899</t>
  </si>
  <si>
    <t>20129</t>
  </si>
  <si>
    <t>2012901</t>
  </si>
  <si>
    <t>2012902</t>
  </si>
  <si>
    <t>2012903</t>
  </si>
  <si>
    <t>2012906</t>
  </si>
  <si>
    <t>2012950</t>
  </si>
  <si>
    <t>2012999</t>
  </si>
  <si>
    <t>20131</t>
  </si>
  <si>
    <t>2013101</t>
  </si>
  <si>
    <t>2013102</t>
  </si>
  <si>
    <t>2013103</t>
  </si>
  <si>
    <t>2013105</t>
  </si>
  <si>
    <t>2013150</t>
  </si>
  <si>
    <t>2013199</t>
  </si>
  <si>
    <t>20132</t>
  </si>
  <si>
    <t>2013201</t>
  </si>
  <si>
    <t>2013202</t>
  </si>
  <si>
    <t>2013203</t>
  </si>
  <si>
    <t>2013204</t>
  </si>
  <si>
    <t>2013250</t>
  </si>
  <si>
    <t>2013299</t>
  </si>
  <si>
    <t>20133</t>
  </si>
  <si>
    <t>2013301</t>
  </si>
  <si>
    <t>2013302</t>
  </si>
  <si>
    <t>2013303</t>
  </si>
  <si>
    <t>2013304</t>
  </si>
  <si>
    <t>2013350</t>
  </si>
  <si>
    <t>2013399</t>
  </si>
  <si>
    <t>20134</t>
  </si>
  <si>
    <t>2013401</t>
  </si>
  <si>
    <t>2013402</t>
  </si>
  <si>
    <t>2013403</t>
  </si>
  <si>
    <t>2013404</t>
  </si>
  <si>
    <t>2013405</t>
  </si>
  <si>
    <t>2013450</t>
  </si>
  <si>
    <t>2013499</t>
  </si>
  <si>
    <t>20135</t>
  </si>
  <si>
    <t>2013501</t>
  </si>
  <si>
    <t>2013502</t>
  </si>
  <si>
    <t>2013503</t>
  </si>
  <si>
    <t>2013550</t>
  </si>
  <si>
    <t>2013599</t>
  </si>
  <si>
    <t>20136</t>
  </si>
  <si>
    <t>2013601</t>
  </si>
  <si>
    <t>2013602</t>
  </si>
  <si>
    <t>2013603</t>
  </si>
  <si>
    <t>2013650</t>
  </si>
  <si>
    <t>2013699</t>
  </si>
  <si>
    <t>20137</t>
  </si>
  <si>
    <t>2013701</t>
  </si>
  <si>
    <t>2013702</t>
  </si>
  <si>
    <t>2013703</t>
  </si>
  <si>
    <t>2013704</t>
  </si>
  <si>
    <t>2013750</t>
  </si>
  <si>
    <t>2013799</t>
  </si>
  <si>
    <t>20138</t>
  </si>
  <si>
    <t>2013801</t>
  </si>
  <si>
    <t>2013802</t>
  </si>
  <si>
    <t>2013803</t>
  </si>
  <si>
    <t>2013804</t>
  </si>
  <si>
    <t>2013805</t>
  </si>
  <si>
    <t>2013808</t>
  </si>
  <si>
    <t>2013810</t>
  </si>
  <si>
    <t>2013812</t>
  </si>
  <si>
    <t>2013813</t>
  </si>
  <si>
    <t>2013814</t>
  </si>
  <si>
    <t>2013815</t>
  </si>
  <si>
    <t>2013816</t>
  </si>
  <si>
    <t>2013850</t>
  </si>
  <si>
    <t>2013899</t>
  </si>
  <si>
    <t>20199</t>
  </si>
  <si>
    <t>2019901</t>
  </si>
  <si>
    <t>2019999</t>
  </si>
  <si>
    <t>202</t>
  </si>
  <si>
    <t>20201</t>
  </si>
  <si>
    <t>2020101</t>
  </si>
  <si>
    <t>2020102</t>
  </si>
  <si>
    <t>2020103</t>
  </si>
  <si>
    <t>2020104</t>
  </si>
  <si>
    <t>2020150</t>
  </si>
  <si>
    <t>2020199</t>
  </si>
  <si>
    <t>20202</t>
  </si>
  <si>
    <t>2020201</t>
  </si>
  <si>
    <t>2020202</t>
  </si>
  <si>
    <t>20203</t>
  </si>
  <si>
    <t>2020304</t>
  </si>
  <si>
    <t>2020306</t>
  </si>
  <si>
    <t>20204</t>
  </si>
  <si>
    <t>2020401</t>
  </si>
  <si>
    <t>2020402</t>
  </si>
  <si>
    <t>2020403</t>
  </si>
  <si>
    <t>2020404</t>
  </si>
  <si>
    <t>2020499</t>
  </si>
  <si>
    <t>20205</t>
  </si>
  <si>
    <t>2020503</t>
  </si>
  <si>
    <t>2020504</t>
  </si>
  <si>
    <t>2020505</t>
  </si>
  <si>
    <t>2020599</t>
  </si>
  <si>
    <t>20206</t>
  </si>
  <si>
    <t>2020601</t>
  </si>
  <si>
    <t>20207</t>
  </si>
  <si>
    <t>2020701</t>
  </si>
  <si>
    <t>2020702</t>
  </si>
  <si>
    <t>2020703</t>
  </si>
  <si>
    <t>2020799</t>
  </si>
  <si>
    <t>20208</t>
  </si>
  <si>
    <t>2020801</t>
  </si>
  <si>
    <t>2020802</t>
  </si>
  <si>
    <t>2020803</t>
  </si>
  <si>
    <t>2020850</t>
  </si>
  <si>
    <t>2020899</t>
  </si>
  <si>
    <t>20299</t>
  </si>
  <si>
    <t>2029999</t>
  </si>
  <si>
    <t>203</t>
  </si>
  <si>
    <t>20301</t>
  </si>
  <si>
    <t>2030101</t>
  </si>
  <si>
    <t>20304</t>
  </si>
  <si>
    <t>2030401</t>
  </si>
  <si>
    <t>20305</t>
  </si>
  <si>
    <t>2030501</t>
  </si>
  <si>
    <t>20306</t>
  </si>
  <si>
    <t>2030601</t>
  </si>
  <si>
    <t>2030602</t>
  </si>
  <si>
    <t>2030603</t>
  </si>
  <si>
    <t>2030604</t>
  </si>
  <si>
    <t>2030605</t>
  </si>
  <si>
    <t>2030606</t>
  </si>
  <si>
    <t>2030607</t>
  </si>
  <si>
    <t>2030608</t>
  </si>
  <si>
    <t>2030699</t>
  </si>
  <si>
    <t>20399</t>
  </si>
  <si>
    <t>2039999</t>
  </si>
  <si>
    <t>204</t>
  </si>
  <si>
    <t>20401</t>
  </si>
  <si>
    <t>2040101</t>
  </si>
  <si>
    <t>2040199</t>
  </si>
  <si>
    <t>20402</t>
  </si>
  <si>
    <t>2040201</t>
  </si>
  <si>
    <t>2040202</t>
  </si>
  <si>
    <t>2040203</t>
  </si>
  <si>
    <t>2040219</t>
  </si>
  <si>
    <t>2040220</t>
  </si>
  <si>
    <t>2040221</t>
  </si>
  <si>
    <t>2040222</t>
  </si>
  <si>
    <t>2040223</t>
  </si>
  <si>
    <t>2040250</t>
  </si>
  <si>
    <t>2040299</t>
  </si>
  <si>
    <t>20403</t>
  </si>
  <si>
    <t>2040301</t>
  </si>
  <si>
    <t>2040302</t>
  </si>
  <si>
    <t>2040303</t>
  </si>
  <si>
    <t>2040304</t>
  </si>
  <si>
    <t>2040350</t>
  </si>
  <si>
    <t>2040399</t>
  </si>
  <si>
    <t>20404</t>
  </si>
  <si>
    <t>2040401</t>
  </si>
  <si>
    <t>2040402</t>
  </si>
  <si>
    <t>2040403</t>
  </si>
  <si>
    <t>2040409</t>
  </si>
  <si>
    <t>2040410</t>
  </si>
  <si>
    <t>2040450</t>
  </si>
  <si>
    <t>2040499</t>
  </si>
  <si>
    <t>20405</t>
  </si>
  <si>
    <t>2040501</t>
  </si>
  <si>
    <t>2040502</t>
  </si>
  <si>
    <t>2040503</t>
  </si>
  <si>
    <t>2040504</t>
  </si>
  <si>
    <t>2040505</t>
  </si>
  <si>
    <t>2040506</t>
  </si>
  <si>
    <t>2040550</t>
  </si>
  <si>
    <t>2040599</t>
  </si>
  <si>
    <t>20406</t>
  </si>
  <si>
    <t>2040601</t>
  </si>
  <si>
    <t>2040602</t>
  </si>
  <si>
    <t>2040603</t>
  </si>
  <si>
    <t>2040604</t>
  </si>
  <si>
    <t>2040605</t>
  </si>
  <si>
    <t>2040606</t>
  </si>
  <si>
    <t>2040607</t>
  </si>
  <si>
    <t>2040608</t>
  </si>
  <si>
    <t>2040610</t>
  </si>
  <si>
    <t>2040612</t>
  </si>
  <si>
    <t>2040613</t>
  </si>
  <si>
    <t>2040650</t>
  </si>
  <si>
    <t>2040699</t>
  </si>
  <si>
    <t>20407</t>
  </si>
  <si>
    <t>2040701</t>
  </si>
  <si>
    <t>2040702</t>
  </si>
  <si>
    <t>2040703</t>
  </si>
  <si>
    <t>2040704</t>
  </si>
  <si>
    <t>2040705</t>
  </si>
  <si>
    <t>2040706</t>
  </si>
  <si>
    <t>2040707</t>
  </si>
  <si>
    <t>2040750</t>
  </si>
  <si>
    <t>2040799</t>
  </si>
  <si>
    <t>20408</t>
  </si>
  <si>
    <t>2040801</t>
  </si>
  <si>
    <t>2040802</t>
  </si>
  <si>
    <t>2040803</t>
  </si>
  <si>
    <t>2040804</t>
  </si>
  <si>
    <t>2040805</t>
  </si>
  <si>
    <t>2040806</t>
  </si>
  <si>
    <t>2040807</t>
  </si>
  <si>
    <t>2040850</t>
  </si>
  <si>
    <t>2040899</t>
  </si>
  <si>
    <t>20409</t>
  </si>
  <si>
    <t>2040901</t>
  </si>
  <si>
    <t>2040902</t>
  </si>
  <si>
    <t>2040903</t>
  </si>
  <si>
    <t>2040904</t>
  </si>
  <si>
    <t>2040905</t>
  </si>
  <si>
    <t>2040950</t>
  </si>
  <si>
    <t>2040999</t>
  </si>
  <si>
    <t>20410</t>
  </si>
  <si>
    <t>2041001</t>
  </si>
  <si>
    <t>2041002</t>
  </si>
  <si>
    <t>2041006</t>
  </si>
  <si>
    <t>2041007</t>
  </si>
  <si>
    <t>2041099</t>
  </si>
  <si>
    <t>20499</t>
  </si>
  <si>
    <t>2049902</t>
  </si>
  <si>
    <t>2049999</t>
  </si>
  <si>
    <t>205</t>
  </si>
  <si>
    <t>20501</t>
  </si>
  <si>
    <t>2050101</t>
  </si>
  <si>
    <t>2050102</t>
  </si>
  <si>
    <t>2050103</t>
  </si>
  <si>
    <t>2050199</t>
  </si>
  <si>
    <t>20502</t>
  </si>
  <si>
    <t>2050201</t>
  </si>
  <si>
    <t>2050202</t>
  </si>
  <si>
    <t>2050203</t>
  </si>
  <si>
    <t>2050204</t>
  </si>
  <si>
    <t>2050205</t>
  </si>
  <si>
    <t>2050299</t>
  </si>
  <si>
    <t>20503</t>
  </si>
  <si>
    <t>2050301</t>
  </si>
  <si>
    <t>2050302</t>
  </si>
  <si>
    <t>2050303</t>
  </si>
  <si>
    <t>2050305</t>
  </si>
  <si>
    <t>2050399</t>
  </si>
  <si>
    <t>20504</t>
  </si>
  <si>
    <t>2050401</t>
  </si>
  <si>
    <t>2050402</t>
  </si>
  <si>
    <t>2050403</t>
  </si>
  <si>
    <t>2050404</t>
  </si>
  <si>
    <t>2050499</t>
  </si>
  <si>
    <t>20505</t>
  </si>
  <si>
    <t>2050501</t>
  </si>
  <si>
    <t>2050502</t>
  </si>
  <si>
    <t>2050599</t>
  </si>
  <si>
    <t>20506</t>
  </si>
  <si>
    <t>2050601</t>
  </si>
  <si>
    <t>2050602</t>
  </si>
  <si>
    <t>2050699</t>
  </si>
  <si>
    <t>20507</t>
  </si>
  <si>
    <t>2050701</t>
  </si>
  <si>
    <t>2050702</t>
  </si>
  <si>
    <t>2050799</t>
  </si>
  <si>
    <t>20508</t>
  </si>
  <si>
    <t>2050801</t>
  </si>
  <si>
    <t>2050802</t>
  </si>
  <si>
    <t>2050803</t>
  </si>
  <si>
    <t>2050804</t>
  </si>
  <si>
    <t>2050899</t>
  </si>
  <si>
    <t>20509</t>
  </si>
  <si>
    <t>2050901</t>
  </si>
  <si>
    <t>2050902</t>
  </si>
  <si>
    <t>2050903</t>
  </si>
  <si>
    <t>2050904</t>
  </si>
  <si>
    <t>2050905</t>
  </si>
  <si>
    <t>2050999</t>
  </si>
  <si>
    <t>20599</t>
  </si>
  <si>
    <t>2059999</t>
  </si>
  <si>
    <t>206</t>
  </si>
  <si>
    <t>20601</t>
  </si>
  <si>
    <t>2060101</t>
  </si>
  <si>
    <t>2060102</t>
  </si>
  <si>
    <t>2060103</t>
  </si>
  <si>
    <t>2060199</t>
  </si>
  <si>
    <t>20602</t>
  </si>
  <si>
    <t>2060201</t>
  </si>
  <si>
    <t>2060203</t>
  </si>
  <si>
    <t>2060204</t>
  </si>
  <si>
    <t>2060205</t>
  </si>
  <si>
    <t>2060206</t>
  </si>
  <si>
    <t>2060207</t>
  </si>
  <si>
    <t>2060208</t>
  </si>
  <si>
    <t>2060299</t>
  </si>
  <si>
    <t>20603</t>
  </si>
  <si>
    <t>2060301</t>
  </si>
  <si>
    <t>2060302</t>
  </si>
  <si>
    <t>2060303</t>
  </si>
  <si>
    <t>2060304</t>
  </si>
  <si>
    <t>2060399</t>
  </si>
  <si>
    <t>20604</t>
  </si>
  <si>
    <t>2060401</t>
  </si>
  <si>
    <t>2060404</t>
  </si>
  <si>
    <t>2060405</t>
  </si>
  <si>
    <t>2060499</t>
  </si>
  <si>
    <t>20605</t>
  </si>
  <si>
    <t>2060501</t>
  </si>
  <si>
    <t>2060502</t>
  </si>
  <si>
    <t>2060503</t>
  </si>
  <si>
    <t>2060599</t>
  </si>
  <si>
    <t>20606</t>
  </si>
  <si>
    <t>2060601</t>
  </si>
  <si>
    <t>2060602</t>
  </si>
  <si>
    <t>2060603</t>
  </si>
  <si>
    <t>2060699</t>
  </si>
  <si>
    <t>20607</t>
  </si>
  <si>
    <t>2060701</t>
  </si>
  <si>
    <t>2060702</t>
  </si>
  <si>
    <t>2060703</t>
  </si>
  <si>
    <t>2060704</t>
  </si>
  <si>
    <t>2060705</t>
  </si>
  <si>
    <t>2060799</t>
  </si>
  <si>
    <t>20608</t>
  </si>
  <si>
    <t>2060801</t>
  </si>
  <si>
    <t>2060802</t>
  </si>
  <si>
    <t>2060899</t>
  </si>
  <si>
    <t>20609</t>
  </si>
  <si>
    <t>2060901</t>
  </si>
  <si>
    <t>2060902</t>
  </si>
  <si>
    <t>2060999</t>
  </si>
  <si>
    <t>20699</t>
  </si>
  <si>
    <t>2069901</t>
  </si>
  <si>
    <t>2069902</t>
  </si>
  <si>
    <t>2069903</t>
  </si>
  <si>
    <t>2069999</t>
  </si>
  <si>
    <t>207</t>
  </si>
  <si>
    <t>20701</t>
  </si>
  <si>
    <t>2070101</t>
  </si>
  <si>
    <t>2070102</t>
  </si>
  <si>
    <t>2070103</t>
  </si>
  <si>
    <t>2070104</t>
  </si>
  <si>
    <t>2070105</t>
  </si>
  <si>
    <t>2070106</t>
  </si>
  <si>
    <t>2070107</t>
  </si>
  <si>
    <t>2070108</t>
  </si>
  <si>
    <t>2070109</t>
  </si>
  <si>
    <t>2070110</t>
  </si>
  <si>
    <t>2070111</t>
  </si>
  <si>
    <t>2070112</t>
  </si>
  <si>
    <t>2070113</t>
  </si>
  <si>
    <t>2070114</t>
  </si>
  <si>
    <t>2070199</t>
  </si>
  <si>
    <t>20702</t>
  </si>
  <si>
    <t>2070201</t>
  </si>
  <si>
    <t>2070202</t>
  </si>
  <si>
    <t>2070203</t>
  </si>
  <si>
    <t>2070204</t>
  </si>
  <si>
    <t>2070205</t>
  </si>
  <si>
    <t>2070206</t>
  </si>
  <si>
    <t>2070299</t>
  </si>
  <si>
    <t>20703</t>
  </si>
  <si>
    <t>2070301</t>
  </si>
  <si>
    <t>2070302</t>
  </si>
  <si>
    <t>2070303</t>
  </si>
  <si>
    <t>2070304</t>
  </si>
  <si>
    <t>2070305</t>
  </si>
  <si>
    <t>2070306</t>
  </si>
  <si>
    <t>2070307</t>
  </si>
  <si>
    <t>2070308</t>
  </si>
  <si>
    <t>2070309</t>
  </si>
  <si>
    <t>2070399</t>
  </si>
  <si>
    <t>20706</t>
  </si>
  <si>
    <t>2070601</t>
  </si>
  <si>
    <t>2070602</t>
  </si>
  <si>
    <t>2070603</t>
  </si>
  <si>
    <t>2070604</t>
  </si>
  <si>
    <t>2070605</t>
  </si>
  <si>
    <t>2070606</t>
  </si>
  <si>
    <t>2070607</t>
  </si>
  <si>
    <t>2070699</t>
  </si>
  <si>
    <t>20708</t>
  </si>
  <si>
    <t>2070801</t>
  </si>
  <si>
    <t>2070802</t>
  </si>
  <si>
    <t>2070803</t>
  </si>
  <si>
    <t>2070806</t>
  </si>
  <si>
    <t>2070807</t>
  </si>
  <si>
    <t>2070808</t>
  </si>
  <si>
    <t>2070899</t>
  </si>
  <si>
    <t>20799</t>
  </si>
  <si>
    <t>2079902</t>
  </si>
  <si>
    <t>2079903</t>
  </si>
  <si>
    <t>2079999</t>
  </si>
  <si>
    <t>208</t>
  </si>
  <si>
    <t>20801</t>
  </si>
  <si>
    <t>2080101</t>
  </si>
  <si>
    <t>2080102</t>
  </si>
  <si>
    <t>2080103</t>
  </si>
  <si>
    <t>2080104</t>
  </si>
  <si>
    <t>2080105</t>
  </si>
  <si>
    <t>2080106</t>
  </si>
  <si>
    <t>2080107</t>
  </si>
  <si>
    <t>2080108</t>
  </si>
  <si>
    <t>2080109</t>
  </si>
  <si>
    <t>2080110</t>
  </si>
  <si>
    <t>2080111</t>
  </si>
  <si>
    <t>2080112</t>
  </si>
  <si>
    <t>2080113</t>
  </si>
  <si>
    <t>2080114</t>
  </si>
  <si>
    <t>2080115</t>
  </si>
  <si>
    <t>2080116</t>
  </si>
  <si>
    <t>2080150</t>
  </si>
  <si>
    <t>2080199</t>
  </si>
  <si>
    <t>20802</t>
  </si>
  <si>
    <t>2080201</t>
  </si>
  <si>
    <t>2080202</t>
  </si>
  <si>
    <t>2080203</t>
  </si>
  <si>
    <t>2080206</t>
  </si>
  <si>
    <t>2080207</t>
  </si>
  <si>
    <t>2080208</t>
  </si>
  <si>
    <t>2080299</t>
  </si>
  <si>
    <t>20804</t>
  </si>
  <si>
    <t>2080402</t>
  </si>
  <si>
    <t>20805</t>
  </si>
  <si>
    <t>2080501</t>
  </si>
  <si>
    <t>2080502</t>
  </si>
  <si>
    <t>208050201</t>
  </si>
  <si>
    <t>208050202</t>
  </si>
  <si>
    <t>2080503</t>
  </si>
  <si>
    <t>2080505</t>
  </si>
  <si>
    <t>2080506</t>
  </si>
  <si>
    <t>2080507</t>
  </si>
  <si>
    <t>2080508</t>
  </si>
  <si>
    <t>2080599</t>
  </si>
  <si>
    <t>20806</t>
  </si>
  <si>
    <t>2080601</t>
  </si>
  <si>
    <t>2080602</t>
  </si>
  <si>
    <t>2080699</t>
  </si>
  <si>
    <t>20807</t>
  </si>
  <si>
    <t>2080701</t>
  </si>
  <si>
    <t>2080702</t>
  </si>
  <si>
    <t>2080704</t>
  </si>
  <si>
    <t>2080705</t>
  </si>
  <si>
    <t>2080709</t>
  </si>
  <si>
    <t>2080711</t>
  </si>
  <si>
    <t>2080712</t>
  </si>
  <si>
    <t>2080713</t>
  </si>
  <si>
    <t>2080799</t>
  </si>
  <si>
    <t>20808</t>
  </si>
  <si>
    <t>2080801</t>
  </si>
  <si>
    <t>2080802</t>
  </si>
  <si>
    <t>2080803</t>
  </si>
  <si>
    <t>2080804</t>
  </si>
  <si>
    <t>2080805</t>
  </si>
  <si>
    <t>2080806</t>
  </si>
  <si>
    <t>2080899</t>
  </si>
  <si>
    <t>20809</t>
  </si>
  <si>
    <t>2080901</t>
  </si>
  <si>
    <t>2080902</t>
  </si>
  <si>
    <t>2080903</t>
  </si>
  <si>
    <t>2080904</t>
  </si>
  <si>
    <t>2080905</t>
  </si>
  <si>
    <t>2080999</t>
  </si>
  <si>
    <t>20810</t>
  </si>
  <si>
    <t>2081001</t>
  </si>
  <si>
    <t>2081002</t>
  </si>
  <si>
    <t>2081003</t>
  </si>
  <si>
    <t>2081004</t>
  </si>
  <si>
    <t>2081005</t>
  </si>
  <si>
    <t>2081006</t>
  </si>
  <si>
    <t>2081099</t>
  </si>
  <si>
    <t>20811</t>
  </si>
  <si>
    <t>2081101</t>
  </si>
  <si>
    <t>2081102</t>
  </si>
  <si>
    <t>2081103</t>
  </si>
  <si>
    <t>2081104</t>
  </si>
  <si>
    <t>2081105</t>
  </si>
  <si>
    <t>2081106</t>
  </si>
  <si>
    <t>2081107</t>
  </si>
  <si>
    <t>2081199</t>
  </si>
  <si>
    <t>20816</t>
  </si>
  <si>
    <t>2081601</t>
  </si>
  <si>
    <t>2081602</t>
  </si>
  <si>
    <t>2081603</t>
  </si>
  <si>
    <t>2081699</t>
  </si>
  <si>
    <t>20819</t>
  </si>
  <si>
    <t>2081901</t>
  </si>
  <si>
    <t>2081902</t>
  </si>
  <si>
    <t>20820</t>
  </si>
  <si>
    <t>2082001</t>
  </si>
  <si>
    <t>2082002</t>
  </si>
  <si>
    <t>20821</t>
  </si>
  <si>
    <t>2082101</t>
  </si>
  <si>
    <t>2082102</t>
  </si>
  <si>
    <t>20824</t>
  </si>
  <si>
    <t>2082401</t>
  </si>
  <si>
    <t>2082402</t>
  </si>
  <si>
    <t>20825</t>
  </si>
  <si>
    <t>2082501</t>
  </si>
  <si>
    <t>2082502</t>
  </si>
  <si>
    <t>20826</t>
  </si>
  <si>
    <t>2082601</t>
  </si>
  <si>
    <t>2082602</t>
  </si>
  <si>
    <t>2082699</t>
  </si>
  <si>
    <t>20827</t>
  </si>
  <si>
    <t>2082701</t>
  </si>
  <si>
    <t>2082702</t>
  </si>
  <si>
    <t>2082799</t>
  </si>
  <si>
    <t>20828</t>
  </si>
  <si>
    <t>2082801</t>
  </si>
  <si>
    <t>2082802</t>
  </si>
  <si>
    <t>2082803</t>
  </si>
  <si>
    <t>2082804</t>
  </si>
  <si>
    <t>2082805</t>
  </si>
  <si>
    <t>2082850</t>
  </si>
  <si>
    <t>2082899</t>
  </si>
  <si>
    <t>20830</t>
  </si>
  <si>
    <t>2083001</t>
  </si>
  <si>
    <t>2083099</t>
  </si>
  <si>
    <t>20899</t>
  </si>
  <si>
    <t>2089999</t>
  </si>
  <si>
    <t>210</t>
  </si>
  <si>
    <t>21001</t>
  </si>
  <si>
    <t>2100101</t>
  </si>
  <si>
    <t>2100102</t>
  </si>
  <si>
    <t>2100103</t>
  </si>
  <si>
    <t>2100199</t>
  </si>
  <si>
    <t>21002</t>
  </si>
  <si>
    <t>2100201</t>
  </si>
  <si>
    <t>2100202</t>
  </si>
  <si>
    <t>2100203</t>
  </si>
  <si>
    <t>2100204</t>
  </si>
  <si>
    <t>2100205</t>
  </si>
  <si>
    <t>2100206</t>
  </si>
  <si>
    <t>2100207</t>
  </si>
  <si>
    <t>2100208</t>
  </si>
  <si>
    <t>2100209</t>
  </si>
  <si>
    <t>2100210</t>
  </si>
  <si>
    <t>2100211</t>
  </si>
  <si>
    <t>2100212</t>
  </si>
  <si>
    <t>2100299</t>
  </si>
  <si>
    <t>21003</t>
  </si>
  <si>
    <t>2100301</t>
  </si>
  <si>
    <t>2100302</t>
  </si>
  <si>
    <t>2100399</t>
  </si>
  <si>
    <t>21004</t>
  </si>
  <si>
    <t>2100401</t>
  </si>
  <si>
    <t>2100402</t>
  </si>
  <si>
    <t>2100403</t>
  </si>
  <si>
    <t>2100404</t>
  </si>
  <si>
    <t>2100405</t>
  </si>
  <si>
    <t>2100406</t>
  </si>
  <si>
    <t>2100407</t>
  </si>
  <si>
    <t>2100408</t>
  </si>
  <si>
    <t>2100409</t>
  </si>
  <si>
    <t>2100410</t>
  </si>
  <si>
    <t>2100499</t>
  </si>
  <si>
    <t>21006</t>
  </si>
  <si>
    <t>2100601</t>
  </si>
  <si>
    <t>2100699</t>
  </si>
  <si>
    <t>21007</t>
  </si>
  <si>
    <t>2100716</t>
  </si>
  <si>
    <t>2100717</t>
  </si>
  <si>
    <t>2100799</t>
  </si>
  <si>
    <t>21011</t>
  </si>
  <si>
    <t>2101101</t>
  </si>
  <si>
    <t>2101102</t>
  </si>
  <si>
    <t>2101103</t>
  </si>
  <si>
    <t>2101199</t>
  </si>
  <si>
    <t>21012</t>
  </si>
  <si>
    <t>2101201</t>
  </si>
  <si>
    <t>2101202</t>
  </si>
  <si>
    <t>2101299</t>
  </si>
  <si>
    <t>21013</t>
  </si>
  <si>
    <t>2101301</t>
  </si>
  <si>
    <t>2101302</t>
  </si>
  <si>
    <t>2101399</t>
  </si>
  <si>
    <t>21014</t>
  </si>
  <si>
    <t>2101401</t>
  </si>
  <si>
    <t>2101499</t>
  </si>
  <si>
    <t>21015</t>
  </si>
  <si>
    <t>2101501</t>
  </si>
  <si>
    <t>2101502</t>
  </si>
  <si>
    <t>2101503</t>
  </si>
  <si>
    <t>2101504</t>
  </si>
  <si>
    <t>2101505</t>
  </si>
  <si>
    <t>2101506</t>
  </si>
  <si>
    <t>2101550</t>
  </si>
  <si>
    <t>2101599</t>
  </si>
  <si>
    <t>21016</t>
  </si>
  <si>
    <t>2101601</t>
  </si>
  <si>
    <t>21099</t>
  </si>
  <si>
    <t>2109999</t>
  </si>
  <si>
    <t>211</t>
  </si>
  <si>
    <t>21101</t>
  </si>
  <si>
    <t>2110101</t>
  </si>
  <si>
    <t>2110102</t>
  </si>
  <si>
    <t>2110103</t>
  </si>
  <si>
    <t>2110104</t>
  </si>
  <si>
    <t>2110105</t>
  </si>
  <si>
    <t>2110106</t>
  </si>
  <si>
    <t>2110107</t>
  </si>
  <si>
    <t>2110108</t>
  </si>
  <si>
    <t>2110199</t>
  </si>
  <si>
    <t>21102</t>
  </si>
  <si>
    <t>2110203</t>
  </si>
  <si>
    <t>2110204</t>
  </si>
  <si>
    <t>2110299</t>
  </si>
  <si>
    <t>21103</t>
  </si>
  <si>
    <t>2110301</t>
  </si>
  <si>
    <t>2110302</t>
  </si>
  <si>
    <t>2110303</t>
  </si>
  <si>
    <t>2110304</t>
  </si>
  <si>
    <t>2110305</t>
  </si>
  <si>
    <t>2110306</t>
  </si>
  <si>
    <t>2110307</t>
  </si>
  <si>
    <t>2110399</t>
  </si>
  <si>
    <t>21104</t>
  </si>
  <si>
    <t>2110401</t>
  </si>
  <si>
    <t>2110402</t>
  </si>
  <si>
    <t>2110404</t>
  </si>
  <si>
    <t>2110499</t>
  </si>
  <si>
    <t>21105</t>
  </si>
  <si>
    <t>2110501</t>
  </si>
  <si>
    <t>2110502</t>
  </si>
  <si>
    <t>2110503</t>
  </si>
  <si>
    <t>2110506</t>
  </si>
  <si>
    <t>2110507</t>
  </si>
  <si>
    <t>2110599</t>
  </si>
  <si>
    <t>21106</t>
  </si>
  <si>
    <t>2110602</t>
  </si>
  <si>
    <t>2110603</t>
  </si>
  <si>
    <t>2110604</t>
  </si>
  <si>
    <t>2110605</t>
  </si>
  <si>
    <t>2110699</t>
  </si>
  <si>
    <t>21107</t>
  </si>
  <si>
    <t>2110704</t>
  </si>
  <si>
    <t>2110799</t>
  </si>
  <si>
    <t>21108</t>
  </si>
  <si>
    <t>2110804</t>
  </si>
  <si>
    <t>2110899</t>
  </si>
  <si>
    <t>21109</t>
  </si>
  <si>
    <t>2110901</t>
  </si>
  <si>
    <t>21110</t>
  </si>
  <si>
    <t>2111001</t>
  </si>
  <si>
    <t>21111</t>
  </si>
  <si>
    <t>2111101</t>
  </si>
  <si>
    <t>2111102</t>
  </si>
  <si>
    <t>2111103</t>
  </si>
  <si>
    <t>2111104</t>
  </si>
  <si>
    <t>2111199</t>
  </si>
  <si>
    <t>21112</t>
  </si>
  <si>
    <t>2111201</t>
  </si>
  <si>
    <t>21113</t>
  </si>
  <si>
    <t>2111301</t>
  </si>
  <si>
    <t>21114</t>
  </si>
  <si>
    <t>2111401</t>
  </si>
  <si>
    <t>2111402</t>
  </si>
  <si>
    <t>2111403</t>
  </si>
  <si>
    <t>2111404</t>
  </si>
  <si>
    <t>2111405</t>
  </si>
  <si>
    <t>2111406</t>
  </si>
  <si>
    <t>2111407</t>
  </si>
  <si>
    <t>2111408</t>
  </si>
  <si>
    <t>2111409</t>
  </si>
  <si>
    <t>2111410</t>
  </si>
  <si>
    <t>2111411</t>
  </si>
  <si>
    <t>2111413</t>
  </si>
  <si>
    <t>2111450</t>
  </si>
  <si>
    <t>2111499</t>
  </si>
  <si>
    <t>21199</t>
  </si>
  <si>
    <t>2119999</t>
  </si>
  <si>
    <t>212</t>
  </si>
  <si>
    <t>21201</t>
  </si>
  <si>
    <t>2120101</t>
  </si>
  <si>
    <t>2120102</t>
  </si>
  <si>
    <t>2120103</t>
  </si>
  <si>
    <t>2120104</t>
  </si>
  <si>
    <t>2120105</t>
  </si>
  <si>
    <t>2120106</t>
  </si>
  <si>
    <t>2120107</t>
  </si>
  <si>
    <t>2120109</t>
  </si>
  <si>
    <t>2120110</t>
  </si>
  <si>
    <t>2120199</t>
  </si>
  <si>
    <t>21202</t>
  </si>
  <si>
    <t>2120201</t>
  </si>
  <si>
    <t>21203</t>
  </si>
  <si>
    <t>2120303</t>
  </si>
  <si>
    <t>2120399</t>
  </si>
  <si>
    <t>21205</t>
  </si>
  <si>
    <t>2120501</t>
  </si>
  <si>
    <t>21206</t>
  </si>
  <si>
    <t>2120601</t>
  </si>
  <si>
    <t>21299</t>
  </si>
  <si>
    <t>2129999</t>
  </si>
  <si>
    <t>213</t>
  </si>
  <si>
    <t>21301</t>
  </si>
  <si>
    <t>2130101</t>
  </si>
  <si>
    <t>2130102</t>
  </si>
  <si>
    <t>2130103</t>
  </si>
  <si>
    <t>2130104</t>
  </si>
  <si>
    <t>2130105</t>
  </si>
  <si>
    <t>2130106</t>
  </si>
  <si>
    <t>2130108</t>
  </si>
  <si>
    <t>2130109</t>
  </si>
  <si>
    <t>2130110</t>
  </si>
  <si>
    <t>2130111</t>
  </si>
  <si>
    <t>2130112</t>
  </si>
  <si>
    <t>2130114</t>
  </si>
  <si>
    <t>2130119</t>
  </si>
  <si>
    <t>2130120</t>
  </si>
  <si>
    <t>2130121</t>
  </si>
  <si>
    <t>2130122</t>
  </si>
  <si>
    <t>2130124</t>
  </si>
  <si>
    <t>2130125</t>
  </si>
  <si>
    <t>2130126</t>
  </si>
  <si>
    <t>2130135</t>
  </si>
  <si>
    <t>2130142</t>
  </si>
  <si>
    <t>2130148</t>
  </si>
  <si>
    <t>2130152</t>
  </si>
  <si>
    <t>2130153</t>
  </si>
  <si>
    <t>2130199</t>
  </si>
  <si>
    <t>21302</t>
  </si>
  <si>
    <t>2130201</t>
  </si>
  <si>
    <t>2130202</t>
  </si>
  <si>
    <t>2130203</t>
  </si>
  <si>
    <t>2130204</t>
  </si>
  <si>
    <t>2130205</t>
  </si>
  <si>
    <t>2130206</t>
  </si>
  <si>
    <t>2130207</t>
  </si>
  <si>
    <t>2130209</t>
  </si>
  <si>
    <t>2130210</t>
  </si>
  <si>
    <t>2130211</t>
  </si>
  <si>
    <t>2130212</t>
  </si>
  <si>
    <t>2130213</t>
  </si>
  <si>
    <t>2130217</t>
  </si>
  <si>
    <t>2130220</t>
  </si>
  <si>
    <t>2130221</t>
  </si>
  <si>
    <t>2130223</t>
  </si>
  <si>
    <t>2130226</t>
  </si>
  <si>
    <t>2130227</t>
  </si>
  <si>
    <t>2130232</t>
  </si>
  <si>
    <t>2130234</t>
  </si>
  <si>
    <t>2130235</t>
  </si>
  <si>
    <t>2130236</t>
  </si>
  <si>
    <t>2130237</t>
  </si>
  <si>
    <t>2130299</t>
  </si>
  <si>
    <t>21303</t>
  </si>
  <si>
    <t>2130301</t>
  </si>
  <si>
    <t>2130302</t>
  </si>
  <si>
    <t>2130303</t>
  </si>
  <si>
    <t>2130304</t>
  </si>
  <si>
    <t>2130305</t>
  </si>
  <si>
    <t>2130306</t>
  </si>
  <si>
    <t>2130307</t>
  </si>
  <si>
    <t>2130308</t>
  </si>
  <si>
    <t>2130309</t>
  </si>
  <si>
    <t>2130310</t>
  </si>
  <si>
    <t>2130311</t>
  </si>
  <si>
    <t>2130312</t>
  </si>
  <si>
    <t>2130313</t>
  </si>
  <si>
    <t>2130314</t>
  </si>
  <si>
    <t>2130315</t>
  </si>
  <si>
    <t>2130316</t>
  </si>
  <si>
    <t>2130317</t>
  </si>
  <si>
    <t>2130318</t>
  </si>
  <si>
    <t>2130319</t>
  </si>
  <si>
    <t>2130321</t>
  </si>
  <si>
    <t>2130322</t>
  </si>
  <si>
    <t>2130333</t>
  </si>
  <si>
    <t>2130334</t>
  </si>
  <si>
    <t>2130335</t>
  </si>
  <si>
    <t>2130336</t>
  </si>
  <si>
    <t>2130337</t>
  </si>
  <si>
    <t>2130399</t>
  </si>
  <si>
    <t>21305</t>
  </si>
  <si>
    <t>2130501</t>
  </si>
  <si>
    <t>2130502</t>
  </si>
  <si>
    <t>2130503</t>
  </si>
  <si>
    <t>2130504</t>
  </si>
  <si>
    <t>2130505</t>
  </si>
  <si>
    <t>2130506</t>
  </si>
  <si>
    <t>2130507</t>
  </si>
  <si>
    <t>2130508</t>
  </si>
  <si>
    <t>2130550</t>
  </si>
  <si>
    <t>2130599</t>
  </si>
  <si>
    <t>21307</t>
  </si>
  <si>
    <t>2130701</t>
  </si>
  <si>
    <t>2130704</t>
  </si>
  <si>
    <t>2130705</t>
  </si>
  <si>
    <t>2130706</t>
  </si>
  <si>
    <t>2130707</t>
  </si>
  <si>
    <t>2130799</t>
  </si>
  <si>
    <t>21308</t>
  </si>
  <si>
    <t>2130801</t>
  </si>
  <si>
    <t>2130802</t>
  </si>
  <si>
    <t>2130803</t>
  </si>
  <si>
    <t>2130804</t>
  </si>
  <si>
    <t>2130805</t>
  </si>
  <si>
    <t>2130899</t>
  </si>
  <si>
    <t>21309</t>
  </si>
  <si>
    <t>2130901</t>
  </si>
  <si>
    <t>2130999</t>
  </si>
  <si>
    <t>21399</t>
  </si>
  <si>
    <t>2139901</t>
  </si>
  <si>
    <t>2139999</t>
  </si>
  <si>
    <t>214</t>
  </si>
  <si>
    <t>21401</t>
  </si>
  <si>
    <t>2140101</t>
  </si>
  <si>
    <t>2140102</t>
  </si>
  <si>
    <t>2140103</t>
  </si>
  <si>
    <t>2140104</t>
  </si>
  <si>
    <t>2140106</t>
  </si>
  <si>
    <t>2140109</t>
  </si>
  <si>
    <t>2140110</t>
  </si>
  <si>
    <t>2140111</t>
  </si>
  <si>
    <t>2140112</t>
  </si>
  <si>
    <t>2140114</t>
  </si>
  <si>
    <t>2140122</t>
  </si>
  <si>
    <t>2140123</t>
  </si>
  <si>
    <t>2140127</t>
  </si>
  <si>
    <t>2140128</t>
  </si>
  <si>
    <t>2140129</t>
  </si>
  <si>
    <t>2140130</t>
  </si>
  <si>
    <t>2140131</t>
  </si>
  <si>
    <t>2140133</t>
  </si>
  <si>
    <t>2140136</t>
  </si>
  <si>
    <t>2140138</t>
  </si>
  <si>
    <t>2140139</t>
  </si>
  <si>
    <t>2140199</t>
  </si>
  <si>
    <t>21402</t>
  </si>
  <si>
    <t>2140201</t>
  </si>
  <si>
    <t>2140202</t>
  </si>
  <si>
    <t>2140203</t>
  </si>
  <si>
    <t>2140204</t>
  </si>
  <si>
    <t>2140205</t>
  </si>
  <si>
    <t>2140206</t>
  </si>
  <si>
    <t>2140207</t>
  </si>
  <si>
    <t>2140208</t>
  </si>
  <si>
    <t>2140299</t>
  </si>
  <si>
    <t>21403</t>
  </si>
  <si>
    <t>2140301</t>
  </si>
  <si>
    <t>2140302</t>
  </si>
  <si>
    <t>2140303</t>
  </si>
  <si>
    <t>2140304</t>
  </si>
  <si>
    <t>2140305</t>
  </si>
  <si>
    <t>2140306</t>
  </si>
  <si>
    <t>2140307</t>
  </si>
  <si>
    <t>2140308</t>
  </si>
  <si>
    <t>2140399</t>
  </si>
  <si>
    <t>21404</t>
  </si>
  <si>
    <t>2140401</t>
  </si>
  <si>
    <t>2140402</t>
  </si>
  <si>
    <t>2140403</t>
  </si>
  <si>
    <t>2140499</t>
  </si>
  <si>
    <t>21405</t>
  </si>
  <si>
    <t>2140501</t>
  </si>
  <si>
    <t>2140502</t>
  </si>
  <si>
    <t>2140503</t>
  </si>
  <si>
    <t>2140504</t>
  </si>
  <si>
    <t>2140505</t>
  </si>
  <si>
    <t>2140599</t>
  </si>
  <si>
    <t>21406</t>
  </si>
  <si>
    <t>2140601</t>
  </si>
  <si>
    <t>2140602</t>
  </si>
  <si>
    <t>2140603</t>
  </si>
  <si>
    <t>2140699</t>
  </si>
  <si>
    <t>21499</t>
  </si>
  <si>
    <t>2149901</t>
  </si>
  <si>
    <t>2149999</t>
  </si>
  <si>
    <t>215</t>
  </si>
  <si>
    <t>21501</t>
  </si>
  <si>
    <t>2150101</t>
  </si>
  <si>
    <t>2150102</t>
  </si>
  <si>
    <t>2150103</t>
  </si>
  <si>
    <t>2150104</t>
  </si>
  <si>
    <t>2150105</t>
  </si>
  <si>
    <t>2150106</t>
  </si>
  <si>
    <t>2150107</t>
  </si>
  <si>
    <t>2150108</t>
  </si>
  <si>
    <t>2150199</t>
  </si>
  <si>
    <t>21502</t>
  </si>
  <si>
    <t>2150201</t>
  </si>
  <si>
    <t>2150202</t>
  </si>
  <si>
    <t>2150203</t>
  </si>
  <si>
    <t>2150204</t>
  </si>
  <si>
    <t>2150205</t>
  </si>
  <si>
    <t>2150206</t>
  </si>
  <si>
    <t>2150207</t>
  </si>
  <si>
    <t>2150208</t>
  </si>
  <si>
    <t>2150209</t>
  </si>
  <si>
    <t>2150210</t>
  </si>
  <si>
    <t>2150212</t>
  </si>
  <si>
    <t>2150213</t>
  </si>
  <si>
    <t>2150214</t>
  </si>
  <si>
    <t>2150215</t>
  </si>
  <si>
    <t>2150299</t>
  </si>
  <si>
    <t>21503</t>
  </si>
  <si>
    <t>2150301</t>
  </si>
  <si>
    <t>2150302</t>
  </si>
  <si>
    <t>2150303</t>
  </si>
  <si>
    <t>2150399</t>
  </si>
  <si>
    <t>21505</t>
  </si>
  <si>
    <t>2150501</t>
  </si>
  <si>
    <t>2150502</t>
  </si>
  <si>
    <t>2150503</t>
  </si>
  <si>
    <t>2150505</t>
  </si>
  <si>
    <t>2150507</t>
  </si>
  <si>
    <t>2150508</t>
  </si>
  <si>
    <t>2150516</t>
  </si>
  <si>
    <t>2150517</t>
  </si>
  <si>
    <t>2150550</t>
  </si>
  <si>
    <t>2150599</t>
  </si>
  <si>
    <t>21507</t>
  </si>
  <si>
    <t>2150701</t>
  </si>
  <si>
    <t>2150702</t>
  </si>
  <si>
    <t>2150703</t>
  </si>
  <si>
    <t>2150704</t>
  </si>
  <si>
    <t>2150705</t>
  </si>
  <si>
    <t>2150799</t>
  </si>
  <si>
    <t>21508</t>
  </si>
  <si>
    <t>2150801</t>
  </si>
  <si>
    <t>2150802</t>
  </si>
  <si>
    <t>2150803</t>
  </si>
  <si>
    <t>2150804</t>
  </si>
  <si>
    <t>2150805</t>
  </si>
  <si>
    <t>2150899</t>
  </si>
  <si>
    <t>21599</t>
  </si>
  <si>
    <t>2159901</t>
  </si>
  <si>
    <t>2159904</t>
  </si>
  <si>
    <t>2159905</t>
  </si>
  <si>
    <t>2159906</t>
  </si>
  <si>
    <t>2159999</t>
  </si>
  <si>
    <t>216</t>
  </si>
  <si>
    <t>21602</t>
  </si>
  <si>
    <t>2160201</t>
  </si>
  <si>
    <t>2160202</t>
  </si>
  <si>
    <t>2160203</t>
  </si>
  <si>
    <t>2160216</t>
  </si>
  <si>
    <t>2160217</t>
  </si>
  <si>
    <t>2160218</t>
  </si>
  <si>
    <t>2160219</t>
  </si>
  <si>
    <t>2160250</t>
  </si>
  <si>
    <t>2160299</t>
  </si>
  <si>
    <t>21606</t>
  </si>
  <si>
    <t>2160601</t>
  </si>
  <si>
    <t>2160602</t>
  </si>
  <si>
    <t>2160603</t>
  </si>
  <si>
    <t>2160607</t>
  </si>
  <si>
    <t>2160699</t>
  </si>
  <si>
    <t>21699</t>
  </si>
  <si>
    <t>2169901</t>
  </si>
  <si>
    <t>2169999</t>
  </si>
  <si>
    <t>217</t>
  </si>
  <si>
    <t>21701</t>
  </si>
  <si>
    <t>2170101</t>
  </si>
  <si>
    <t>2170102</t>
  </si>
  <si>
    <t>2170103</t>
  </si>
  <si>
    <t>2170104</t>
  </si>
  <si>
    <t>2170150</t>
  </si>
  <si>
    <t>2170199</t>
  </si>
  <si>
    <t>21702</t>
  </si>
  <si>
    <t>2170201</t>
  </si>
  <si>
    <t>2170202</t>
  </si>
  <si>
    <t>2170203</t>
  </si>
  <si>
    <t>2170204</t>
  </si>
  <si>
    <t>2170205</t>
  </si>
  <si>
    <t>2170206</t>
  </si>
  <si>
    <t>2170207</t>
  </si>
  <si>
    <t>2170208</t>
  </si>
  <si>
    <t>2170299</t>
  </si>
  <si>
    <t>21703</t>
  </si>
  <si>
    <t>2170301</t>
  </si>
  <si>
    <t>2170302</t>
  </si>
  <si>
    <t>2170303</t>
  </si>
  <si>
    <t>2170304</t>
  </si>
  <si>
    <t>2170399</t>
  </si>
  <si>
    <t>21704</t>
  </si>
  <si>
    <t>2170401</t>
  </si>
  <si>
    <t>2170499</t>
  </si>
  <si>
    <t>21799</t>
  </si>
  <si>
    <t>2179999</t>
  </si>
  <si>
    <t>219</t>
  </si>
  <si>
    <t>21901</t>
  </si>
  <si>
    <t>21902</t>
  </si>
  <si>
    <t>21903</t>
  </si>
  <si>
    <t>21904</t>
  </si>
  <si>
    <t>21905</t>
  </si>
  <si>
    <t>21906</t>
  </si>
  <si>
    <t>21907</t>
  </si>
  <si>
    <t>21908</t>
  </si>
  <si>
    <t>21999</t>
  </si>
  <si>
    <t>220</t>
  </si>
  <si>
    <t>22001</t>
  </si>
  <si>
    <t>2200101</t>
  </si>
  <si>
    <t>2200102</t>
  </si>
  <si>
    <t>2200103</t>
  </si>
  <si>
    <t>2200104</t>
  </si>
  <si>
    <t>2200106</t>
  </si>
  <si>
    <t>2200107</t>
  </si>
  <si>
    <t>2200108</t>
  </si>
  <si>
    <t>2200109</t>
  </si>
  <si>
    <t>2200112</t>
  </si>
  <si>
    <t>2200113</t>
  </si>
  <si>
    <t>2200114</t>
  </si>
  <si>
    <t>2200115</t>
  </si>
  <si>
    <t>2200116</t>
  </si>
  <si>
    <t>2200119</t>
  </si>
  <si>
    <t>2200120</t>
  </si>
  <si>
    <t>2200121</t>
  </si>
  <si>
    <t>2200122</t>
  </si>
  <si>
    <t>2200123</t>
  </si>
  <si>
    <t>2200124</t>
  </si>
  <si>
    <t>2200125</t>
  </si>
  <si>
    <t>2200126</t>
  </si>
  <si>
    <t>2200127</t>
  </si>
  <si>
    <t>2200128</t>
  </si>
  <si>
    <t>2200129</t>
  </si>
  <si>
    <t>2200150</t>
  </si>
  <si>
    <t>2200199</t>
  </si>
  <si>
    <t>22005</t>
  </si>
  <si>
    <t>2200501</t>
  </si>
  <si>
    <t>2200502</t>
  </si>
  <si>
    <t>2200503</t>
  </si>
  <si>
    <t>2200504</t>
  </si>
  <si>
    <t>2200506</t>
  </si>
  <si>
    <t>2200507</t>
  </si>
  <si>
    <t>2200508</t>
  </si>
  <si>
    <t>2200509</t>
  </si>
  <si>
    <t>2200510</t>
  </si>
  <si>
    <t>2200511</t>
  </si>
  <si>
    <t>2200512</t>
  </si>
  <si>
    <t>2200513</t>
  </si>
  <si>
    <t>2200514</t>
  </si>
  <si>
    <t>2200599</t>
  </si>
  <si>
    <t>22099</t>
  </si>
  <si>
    <t>2209999</t>
  </si>
  <si>
    <t>221</t>
  </si>
  <si>
    <t>22101</t>
  </si>
  <si>
    <t>2210101</t>
  </si>
  <si>
    <t>2210102</t>
  </si>
  <si>
    <t>2210103</t>
  </si>
  <si>
    <t>2210104</t>
  </si>
  <si>
    <t>2210105</t>
  </si>
  <si>
    <t>2210106</t>
  </si>
  <si>
    <t>2210107</t>
  </si>
  <si>
    <t>2210108</t>
  </si>
  <si>
    <t>2210109</t>
  </si>
  <si>
    <t>2210199</t>
  </si>
  <si>
    <t>22102</t>
  </si>
  <si>
    <t>2210201</t>
  </si>
  <si>
    <t>2210202</t>
  </si>
  <si>
    <t>2210203</t>
  </si>
  <si>
    <t>22103</t>
  </si>
  <si>
    <t>2210301</t>
  </si>
  <si>
    <t>2210302</t>
  </si>
  <si>
    <t>2210399</t>
  </si>
  <si>
    <t>222</t>
  </si>
  <si>
    <t>22201</t>
  </si>
  <si>
    <t>2220101</t>
  </si>
  <si>
    <t>2220102</t>
  </si>
  <si>
    <t>2220103</t>
  </si>
  <si>
    <t>2220104</t>
  </si>
  <si>
    <t>2220105</t>
  </si>
  <si>
    <t>2220106</t>
  </si>
  <si>
    <t>2220107</t>
  </si>
  <si>
    <t>2220112</t>
  </si>
  <si>
    <t>2220113</t>
  </si>
  <si>
    <t>2220114</t>
  </si>
  <si>
    <t>2220115</t>
  </si>
  <si>
    <t>2220118</t>
  </si>
  <si>
    <t>2220119</t>
  </si>
  <si>
    <t>2220120</t>
  </si>
  <si>
    <t>2220121</t>
  </si>
  <si>
    <t>2220150</t>
  </si>
  <si>
    <t>2220199</t>
  </si>
  <si>
    <t>22203</t>
  </si>
  <si>
    <t>2220301</t>
  </si>
  <si>
    <t>2220303</t>
  </si>
  <si>
    <t>2220304</t>
  </si>
  <si>
    <t>2220305</t>
  </si>
  <si>
    <t>2220399</t>
  </si>
  <si>
    <t>22204</t>
  </si>
  <si>
    <t>2220401</t>
  </si>
  <si>
    <t>2220402</t>
  </si>
  <si>
    <t>2220403</t>
  </si>
  <si>
    <t>2220404</t>
  </si>
  <si>
    <t>2220499</t>
  </si>
  <si>
    <t>22205</t>
  </si>
  <si>
    <t>2220501</t>
  </si>
  <si>
    <t>2220502</t>
  </si>
  <si>
    <t>2220503</t>
  </si>
  <si>
    <t>2220504</t>
  </si>
  <si>
    <t>2220505</t>
  </si>
  <si>
    <t>2220506</t>
  </si>
  <si>
    <t>2220507</t>
  </si>
  <si>
    <t>2220508</t>
  </si>
  <si>
    <t>2220509</t>
  </si>
  <si>
    <t>2220510</t>
  </si>
  <si>
    <t>2220599</t>
  </si>
  <si>
    <t>224</t>
  </si>
  <si>
    <t>22401</t>
  </si>
  <si>
    <t>2240101</t>
  </si>
  <si>
    <t>2240102</t>
  </si>
  <si>
    <t>2240103</t>
  </si>
  <si>
    <t>2240104</t>
  </si>
  <si>
    <t>2240105</t>
  </si>
  <si>
    <t>2240106</t>
  </si>
  <si>
    <t>2240107</t>
  </si>
  <si>
    <t>2240108</t>
  </si>
  <si>
    <t>2240109</t>
  </si>
  <si>
    <t>2240150</t>
  </si>
  <si>
    <t>2240199</t>
  </si>
  <si>
    <t>22402</t>
  </si>
  <si>
    <t>2240201</t>
  </si>
  <si>
    <t>2240202</t>
  </si>
  <si>
    <t>2240203</t>
  </si>
  <si>
    <t>2240204</t>
  </si>
  <si>
    <t>2240299</t>
  </si>
  <si>
    <t>22403</t>
  </si>
  <si>
    <t>2240301</t>
  </si>
  <si>
    <t>2240302</t>
  </si>
  <si>
    <t>2240303</t>
  </si>
  <si>
    <t>2240304</t>
  </si>
  <si>
    <t>2240399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</si>
  <si>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</si>
  <si>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</si>
  <si>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</si>
  <si>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</si>
  <si>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</si>
  <si>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</si>
  <si>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</si>
  <si>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</si>
  <si>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</si>
  <si>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>2240501</t>
  </si>
  <si>
    <t>2240502</t>
  </si>
  <si>
    <t>2240503</t>
  </si>
  <si>
    <t>2240504</t>
  </si>
  <si>
    <t>2240505</t>
  </si>
  <si>
    <t>2240506</t>
  </si>
  <si>
    <t>2240507</t>
  </si>
  <si>
    <t>2240508</t>
  </si>
  <si>
    <t>2240509</t>
  </si>
  <si>
    <t>2240510</t>
  </si>
  <si>
    <t>2240550</t>
  </si>
  <si>
    <t>2240599</t>
  </si>
  <si>
    <t>22406</t>
  </si>
  <si>
    <t>2240601</t>
  </si>
  <si>
    <t>2240602</t>
  </si>
  <si>
    <t>2240699</t>
  </si>
  <si>
    <t>22407</t>
  </si>
  <si>
    <t>2240703</t>
  </si>
  <si>
    <t>2240704</t>
  </si>
  <si>
    <t>2240799</t>
  </si>
  <si>
    <t>22499</t>
  </si>
  <si>
    <t>2249999</t>
  </si>
  <si>
    <t>227</t>
  </si>
  <si>
    <t>229</t>
  </si>
  <si>
    <t>22902</t>
  </si>
  <si>
    <t>2290201</t>
  </si>
  <si>
    <t>22999</t>
  </si>
  <si>
    <t>2299999</t>
  </si>
  <si>
    <t>232</t>
  </si>
  <si>
    <t>23201</t>
  </si>
  <si>
    <t>23202</t>
  </si>
  <si>
    <t>23203</t>
  </si>
  <si>
    <t>2320301</t>
  </si>
  <si>
    <t>2320302</t>
  </si>
  <si>
    <t>2320303</t>
  </si>
  <si>
    <t>2320399</t>
  </si>
  <si>
    <t>233</t>
  </si>
  <si>
    <t>23301</t>
  </si>
  <si>
    <t>23302</t>
  </si>
  <si>
    <t>23303</t>
  </si>
  <si>
    <t>行标签</t>
  </si>
  <si>
    <t>求和项:预算审核数</t>
  </si>
  <si>
    <t xml:space="preserve"> </t>
    <phoneticPr fontId="13" type="noConversion"/>
  </si>
  <si>
    <t>鹤山市2022年雅瑶镇一般公共预算收支预算总表</t>
  </si>
  <si>
    <t>2021年决算</t>
    <phoneticPr fontId="13" type="noConversion"/>
  </si>
  <si>
    <t>2021年实绩</t>
    <phoneticPr fontId="13" type="noConversion"/>
  </si>
  <si>
    <t>2021年实绩</t>
    <phoneticPr fontId="13" type="noConversion"/>
  </si>
  <si>
    <t>14179+791=14970</t>
    <phoneticPr fontId="13" type="noConversion"/>
  </si>
  <si>
    <t>鹤山市2022年雅瑶镇一般公共预算支出预算表</t>
    <phoneticPr fontId="13" type="noConversion"/>
  </si>
  <si>
    <t>鹤山市2022年雅瑶镇一般公共预算收入预算表</t>
    <phoneticPr fontId="13" type="noConversion"/>
  </si>
  <si>
    <t>2022鹤山市年雅瑶镇一般公共预算收支预算表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</si>
</sst>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26"/>
      <color theme="1"/>
      <name val="方正小标宋_GBK"/>
      <family val="4"/>
      <charset val="134"/>
    </font>
    <font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176" fontId="2" fillId="0" borderId="4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 indent="1"/>
    </xf>
    <xf numFmtId="0" fontId="3" fillId="0" borderId="1" xfId="3" applyFont="1" applyFill="1" applyBorder="1" applyAlignment="1">
      <alignment vertical="center"/>
    </xf>
    <xf numFmtId="1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2" fillId="0" borderId="1" xfId="3" applyNumberFormat="1" applyFont="1" applyFill="1" applyBorder="1" applyAlignment="1" applyProtection="1">
      <alignment horizontal="left" vertical="center"/>
      <protection locked="0"/>
    </xf>
    <xf numFmtId="1" fontId="2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vertical="center"/>
      <protection locked="0"/>
    </xf>
    <xf numFmtId="0" fontId="4" fillId="0" borderId="0" xfId="3" applyFont="1" applyAlignment="1"/>
    <xf numFmtId="176" fontId="3" fillId="0" borderId="0" xfId="3" applyNumberFormat="1" applyFont="1" applyAlignment="1"/>
    <xf numFmtId="10" fontId="3" fillId="0" borderId="0" xfId="1" applyNumberFormat="1" applyFont="1" applyFill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/>
    </xf>
    <xf numFmtId="176" fontId="3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 wrapText="1"/>
    </xf>
    <xf numFmtId="10" fontId="4" fillId="0" borderId="0" xfId="3" applyNumberFormat="1" applyFont="1" applyAlignment="1"/>
    <xf numFmtId="0" fontId="14" fillId="0" borderId="1" xfId="3" applyFont="1" applyFill="1" applyBorder="1" applyAlignment="1">
      <alignment horizontal="left" vertical="center"/>
    </xf>
    <xf numFmtId="41" fontId="12" fillId="0" borderId="1" xfId="3" applyNumberFormat="1" applyFont="1" applyBorder="1">
      <alignment vertical="center"/>
    </xf>
    <xf numFmtId="1" fontId="4" fillId="0" borderId="1" xfId="3" applyNumberFormat="1" applyFont="1" applyFill="1" applyBorder="1" applyAlignment="1" applyProtection="1">
      <alignment horizontal="left" vertical="center"/>
      <protection locked="0"/>
    </xf>
    <xf numFmtId="1" fontId="14" fillId="0" borderId="1" xfId="3" applyNumberFormat="1" applyFont="1" applyFill="1" applyBorder="1" applyAlignment="1" applyProtection="1">
      <alignment horizontal="left" vertical="center"/>
      <protection locked="0"/>
    </xf>
    <xf numFmtId="176" fontId="4" fillId="0" borderId="0" xfId="3" applyNumberFormat="1" applyFont="1" applyAlignment="1"/>
    <xf numFmtId="0" fontId="12" fillId="0" borderId="0" xfId="3">
      <alignment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0" fontId="12" fillId="0" borderId="0" xfId="3" applyFont="1">
      <alignment vertical="center"/>
    </xf>
    <xf numFmtId="176" fontId="3" fillId="0" borderId="1" xfId="2" applyNumberFormat="1" applyFont="1" applyFill="1" applyBorder="1" applyAlignment="1">
      <alignment horizontal="right" vertical="center"/>
    </xf>
    <xf numFmtId="1" fontId="2" fillId="0" borderId="1" xfId="3" applyNumberFormat="1" applyFont="1" applyBorder="1" applyAlignment="1" applyProtection="1">
      <alignment horizontal="left" vertical="center"/>
      <protection locked="0"/>
    </xf>
    <xf numFmtId="1" fontId="3" fillId="0" borderId="1" xfId="3" applyNumberFormat="1" applyFont="1" applyBorder="1" applyAlignment="1" applyProtection="1">
      <alignment horizontal="left" vertical="center"/>
      <protection locked="0"/>
    </xf>
    <xf numFmtId="41" fontId="11" fillId="0" borderId="1" xfId="3" applyNumberFormat="1" applyFont="1" applyBorder="1">
      <alignment vertical="center"/>
    </xf>
    <xf numFmtId="0" fontId="1" fillId="0" borderId="4" xfId="3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left" vertical="center" wrapText="1"/>
    </xf>
    <xf numFmtId="176" fontId="2" fillId="0" borderId="1" xfId="2" applyNumberFormat="1" applyFont="1" applyFill="1" applyBorder="1" applyAlignment="1" applyProtection="1">
      <alignment horizontal="right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176" fontId="5" fillId="0" borderId="1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 vertical="center" wrapText="1" indent="1"/>
    </xf>
    <xf numFmtId="0" fontId="8" fillId="0" borderId="0" xfId="3" applyFont="1">
      <alignment vertical="center"/>
    </xf>
    <xf numFmtId="0" fontId="6" fillId="0" borderId="1" xfId="3" applyFont="1" applyFill="1" applyBorder="1" applyAlignment="1">
      <alignment horizontal="left" vertical="center" wrapText="1" indent="1"/>
    </xf>
    <xf numFmtId="176" fontId="1" fillId="0" borderId="1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  <xf numFmtId="176" fontId="14" fillId="0" borderId="0" xfId="3" applyNumberFormat="1" applyFont="1" applyFill="1" applyAlignment="1">
      <alignment vertical="center"/>
    </xf>
    <xf numFmtId="0" fontId="1" fillId="0" borderId="1" xfId="3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18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 indent="1"/>
    </xf>
    <xf numFmtId="0" fontId="3" fillId="0" borderId="0" xfId="3" applyFont="1" applyFill="1" applyAlignment="1">
      <alignment vertical="center"/>
    </xf>
    <xf numFmtId="49" fontId="6" fillId="0" borderId="1" xfId="3" applyNumberFormat="1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176" fontId="5" fillId="2" borderId="1" xfId="3" applyNumberFormat="1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left" vertical="center"/>
    </xf>
    <xf numFmtId="176" fontId="2" fillId="0" borderId="1" xfId="3" applyNumberFormat="1" applyFont="1" applyBorder="1" applyAlignment="1">
      <alignment horizontal="left" vertical="center"/>
    </xf>
    <xf numFmtId="176" fontId="3" fillId="0" borderId="1" xfId="2" applyNumberFormat="1" applyFont="1" applyFill="1" applyBorder="1" applyAlignment="1">
      <alignment horizontal="left" vertical="center"/>
    </xf>
    <xf numFmtId="41" fontId="4" fillId="0" borderId="1" xfId="3" applyNumberFormat="1" applyFont="1" applyBorder="1" applyAlignment="1">
      <alignment horizontal="left" vertical="center"/>
    </xf>
    <xf numFmtId="176" fontId="3" fillId="0" borderId="1" xfId="3" applyNumberFormat="1" applyFont="1" applyBorder="1" applyAlignment="1">
      <alignment horizontal="left" vertical="center"/>
    </xf>
    <xf numFmtId="176" fontId="17" fillId="0" borderId="1" xfId="3" applyNumberFormat="1" applyFont="1" applyBorder="1" applyAlignment="1">
      <alignment horizontal="left" vertical="center"/>
    </xf>
    <xf numFmtId="41" fontId="12" fillId="0" borderId="1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/>
    </xf>
    <xf numFmtId="176" fontId="3" fillId="0" borderId="1" xfId="3" applyNumberFormat="1" applyFont="1" applyBorder="1" applyAlignment="1">
      <alignment horizontal="left"/>
    </xf>
    <xf numFmtId="176" fontId="2" fillId="0" borderId="1" xfId="3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3" applyNumberFormat="1" applyFont="1" applyFill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/>
    <xf numFmtId="0" fontId="14" fillId="0" borderId="1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/>
    </xf>
    <xf numFmtId="0" fontId="15" fillId="0" borderId="0" xfId="3" applyNumberFormat="1" applyFont="1" applyFill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176" fontId="15" fillId="0" borderId="0" xfId="3" applyNumberFormat="1" applyFont="1" applyFill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/>
    </xf>
    <xf numFmtId="176" fontId="1" fillId="0" borderId="0" xfId="3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3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HZ$D.182.2495/HZ$D.182.2496/&#39044;&#31639;&#25253;&#21578;&#25253;&#34920;/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03;&#20986;&#26126;&#32454;&#26597;&#3581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1102.4949999999999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330.02460000000002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6.6180000000000003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1324.9960000000001</v>
          </cell>
        </row>
        <row r="23">
          <cell r="T23" t="str">
            <v>2050203</v>
          </cell>
          <cell r="U23">
            <v>7312398.0899999999</v>
          </cell>
          <cell r="V23">
            <v>731.23980900000004</v>
          </cell>
        </row>
        <row r="24">
          <cell r="T24" t="str">
            <v>2050204</v>
          </cell>
          <cell r="U24">
            <v>489637.5</v>
          </cell>
          <cell r="V24">
            <v>48.963749999999997</v>
          </cell>
        </row>
        <row r="25">
          <cell r="T25" t="str">
            <v>2050299</v>
          </cell>
          <cell r="U25">
            <v>20851177.800000001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27.072500000000002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57.920400000000001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306.67340000000002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268.88400000000001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2.2999999999999998</v>
          </cell>
        </row>
        <row r="56">
          <cell r="T56" t="str">
            <v>2082602</v>
          </cell>
          <cell r="U56">
            <v>6292237</v>
          </cell>
          <cell r="V56">
            <v>629.22370000000001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46.962000000000003</v>
          </cell>
        </row>
        <row r="64">
          <cell r="T64" t="str">
            <v>2101102</v>
          </cell>
          <cell r="U64">
            <v>1873320</v>
          </cell>
          <cell r="V64">
            <v>187.33199999999999</v>
          </cell>
        </row>
        <row r="65">
          <cell r="T65" t="str">
            <v>2101103</v>
          </cell>
          <cell r="U65">
            <v>3474660</v>
          </cell>
          <cell r="V65">
            <v>347.46600000000001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73.852800000000002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5.4924999999999997</v>
          </cell>
        </row>
        <row r="78">
          <cell r="T78" t="str">
            <v>2130126</v>
          </cell>
          <cell r="U78">
            <v>2565952.7999999998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0.93730000000000002</v>
          </cell>
        </row>
        <row r="81">
          <cell r="T81" t="str">
            <v>2130209</v>
          </cell>
          <cell r="U81">
            <v>387660</v>
          </cell>
          <cell r="V81">
            <v>38.765999999999998</v>
          </cell>
        </row>
        <row r="82">
          <cell r="T82" t="str">
            <v>2130234</v>
          </cell>
          <cell r="U82">
            <v>133690.74</v>
          </cell>
          <cell r="V82">
            <v>13.369073999999999</v>
          </cell>
        </row>
        <row r="83">
          <cell r="T83" t="str">
            <v>2130803</v>
          </cell>
          <cell r="U83">
            <v>402137.7</v>
          </cell>
          <cell r="V83">
            <v>40.213770000000004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416.35199999999998</v>
          </cell>
        </row>
        <row r="86">
          <cell r="T86" t="str">
            <v>2210203</v>
          </cell>
          <cell r="U86">
            <v>9242720</v>
          </cell>
          <cell r="V86">
            <v>924.27200000000005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15"/>
  <sheetViews>
    <sheetView workbookViewId="0">
      <selection activeCell="A13" sqref="A13:N13"/>
    </sheetView>
  </sheetViews>
  <sheetFormatPr defaultRowHeight="13.5"/>
  <sheetData>
    <row r="13" spans="1:14" ht="50.25" customHeight="1">
      <c r="A13" s="83" t="s">
        <v>2513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5" spans="1:14" ht="16.5" customHeight="1"/>
  </sheetData>
  <mergeCells count="1">
    <mergeCell ref="A13:N13"/>
  </mergeCells>
  <phoneticPr fontId="2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4" zoomScale="75" zoomScaleNormal="75" workbookViewId="0">
      <selection activeCell="F14" sqref="F14"/>
    </sheetView>
  </sheetViews>
  <sheetFormatPr defaultColWidth="9" defaultRowHeight="14.25"/>
  <cols>
    <col min="1" max="1" width="11.75" style="19" customWidth="1"/>
    <col min="2" max="2" width="30.75" style="19" customWidth="1"/>
    <col min="3" max="3" width="19.125" style="20" customWidth="1"/>
    <col min="4" max="4" width="18.75" style="20" customWidth="1"/>
    <col min="5" max="5" width="11.875" style="19" customWidth="1"/>
    <col min="6" max="6" width="47.25" style="19" customWidth="1"/>
    <col min="7" max="7" width="26.875" style="20" customWidth="1"/>
    <col min="8" max="8" width="20.875" style="20" customWidth="1"/>
    <col min="9" max="9" width="13.25" style="19" customWidth="1"/>
    <col min="10" max="10" width="10.5" style="19" bestFit="1" customWidth="1"/>
    <col min="11" max="14" width="9" style="19"/>
    <col min="15" max="15" width="19.125" style="19" hidden="1" customWidth="1"/>
    <col min="16" max="16" width="0" style="19" hidden="1" customWidth="1"/>
    <col min="17" max="17" width="26.875" style="19" hidden="1" customWidth="1"/>
    <col min="18" max="16384" width="9" style="19"/>
  </cols>
  <sheetData>
    <row r="1" spans="1:17" ht="27.75" customHeight="1"/>
    <row r="2" spans="1:17" ht="22.9" customHeight="1">
      <c r="A2" s="85" t="s">
        <v>2506</v>
      </c>
      <c r="B2" s="85"/>
      <c r="C2" s="85"/>
      <c r="D2" s="85"/>
      <c r="E2" s="85"/>
      <c r="F2" s="85"/>
      <c r="G2" s="85"/>
      <c r="H2" s="85"/>
    </row>
    <row r="3" spans="1:17" ht="23.25" customHeight="1">
      <c r="G3" s="21"/>
      <c r="H3" s="21" t="s">
        <v>30</v>
      </c>
    </row>
    <row r="4" spans="1:17" ht="17.649999999999999" customHeight="1">
      <c r="A4" s="86" t="s">
        <v>1056</v>
      </c>
      <c r="B4" s="87"/>
      <c r="C4" s="87"/>
      <c r="D4" s="87"/>
      <c r="E4" s="88" t="s">
        <v>1057</v>
      </c>
      <c r="F4" s="88"/>
      <c r="G4" s="88"/>
      <c r="H4" s="88"/>
    </row>
    <row r="5" spans="1:17" ht="31.9" customHeight="1">
      <c r="A5" s="22" t="s">
        <v>0</v>
      </c>
      <c r="B5" s="23" t="s">
        <v>1</v>
      </c>
      <c r="C5" s="24" t="s">
        <v>2509</v>
      </c>
      <c r="D5" s="24" t="s">
        <v>1058</v>
      </c>
      <c r="E5" s="22" t="s">
        <v>0</v>
      </c>
      <c r="F5" s="23" t="s">
        <v>1</v>
      </c>
      <c r="G5" s="24" t="s">
        <v>2509</v>
      </c>
      <c r="H5" s="24" t="s">
        <v>1058</v>
      </c>
    </row>
    <row r="6" spans="1:17" ht="24.95" customHeight="1">
      <c r="A6" s="30" t="s">
        <v>997</v>
      </c>
      <c r="B6" s="30"/>
      <c r="C6" s="71">
        <f>C7+C8</f>
        <v>9686.73</v>
      </c>
      <c r="D6" s="71">
        <f>D7+D8</f>
        <v>14184.900000000001</v>
      </c>
      <c r="E6" s="30" t="s">
        <v>2</v>
      </c>
      <c r="F6" s="26"/>
      <c r="G6" s="72">
        <f>SUM(G7:G29)</f>
        <v>14969.800000000001</v>
      </c>
      <c r="H6" s="72">
        <f>SUM(H7:H29)</f>
        <v>17362</v>
      </c>
      <c r="Q6" s="19">
        <v>1708.93</v>
      </c>
    </row>
    <row r="7" spans="1:17" ht="24.95" customHeight="1">
      <c r="A7" s="26">
        <v>101</v>
      </c>
      <c r="B7" s="26" t="s">
        <v>998</v>
      </c>
      <c r="C7" s="73">
        <f>镇一般预算收入!C5</f>
        <v>9006.73</v>
      </c>
      <c r="D7" s="73">
        <f>镇一般预算收入!D5</f>
        <v>8476.9000000000015</v>
      </c>
      <c r="E7" s="28">
        <v>201</v>
      </c>
      <c r="F7" s="74" t="str">
        <f>'[1]全市一般预算支出-功能'!B6</f>
        <v>一般公共服务支出</v>
      </c>
      <c r="G7" s="75">
        <f>'镇一般预算支出-功能'!C6</f>
        <v>1708.93</v>
      </c>
      <c r="H7" s="75">
        <f>'镇一般预算支出-功能'!D6</f>
        <v>1968</v>
      </c>
      <c r="I7" s="29"/>
      <c r="J7" s="29"/>
      <c r="Q7" s="19">
        <v>6.17</v>
      </c>
    </row>
    <row r="8" spans="1:17" ht="24.95" customHeight="1">
      <c r="A8" s="26">
        <v>103</v>
      </c>
      <c r="B8" s="26" t="s">
        <v>1013</v>
      </c>
      <c r="C8" s="75">
        <f>镇一般预算收入!C20</f>
        <v>680</v>
      </c>
      <c r="D8" s="75">
        <f>镇一般预算收入!D20</f>
        <v>5708</v>
      </c>
      <c r="E8" s="28">
        <v>203</v>
      </c>
      <c r="F8" s="74" t="s">
        <v>4</v>
      </c>
      <c r="G8" s="75">
        <f>'镇一般预算支出-功能'!C275</f>
        <v>6.17</v>
      </c>
      <c r="H8" s="75">
        <f>'镇一般预算支出-功能'!D275</f>
        <v>50</v>
      </c>
      <c r="I8" s="29"/>
      <c r="J8" s="29"/>
      <c r="Q8" s="19">
        <v>511.3</v>
      </c>
    </row>
    <row r="9" spans="1:17" ht="24.95" customHeight="1">
      <c r="A9" s="30" t="s">
        <v>1022</v>
      </c>
      <c r="B9" s="30"/>
      <c r="C9" s="72">
        <f>C10+C11+C12+C13</f>
        <v>6714</v>
      </c>
      <c r="D9" s="72">
        <f>D10+D11+D12+D13</f>
        <v>4587.8478999999998</v>
      </c>
      <c r="E9" s="28">
        <v>204</v>
      </c>
      <c r="F9" s="74" t="str">
        <f>'[1]全市一般预算支出-功能'!B310</f>
        <v>公共安全支出</v>
      </c>
      <c r="G9" s="75">
        <f>'镇一般预算支出-功能'!C294</f>
        <v>511.3</v>
      </c>
      <c r="H9" s="75">
        <f>'镇一般预算支出-功能'!D294</f>
        <v>946</v>
      </c>
      <c r="I9" s="29"/>
      <c r="J9" s="29"/>
      <c r="O9" s="19" t="s">
        <v>2510</v>
      </c>
      <c r="Q9" s="19">
        <v>5548.1200000000008</v>
      </c>
    </row>
    <row r="10" spans="1:17" ht="24.95" customHeight="1">
      <c r="A10" s="26">
        <v>11001</v>
      </c>
      <c r="B10" s="26" t="s">
        <v>1023</v>
      </c>
      <c r="C10" s="76">
        <f>镇一般预算收入!C32</f>
        <v>545</v>
      </c>
      <c r="D10" s="76">
        <f>镇一般预算收入!D32</f>
        <v>545</v>
      </c>
      <c r="E10" s="28">
        <v>205</v>
      </c>
      <c r="F10" s="74" t="str">
        <f>'[1]全市一般预算支出-功能'!B399</f>
        <v>教育支出</v>
      </c>
      <c r="G10" s="75">
        <f>'镇一般预算支出-功能'!C384</f>
        <v>5548.1200000000008</v>
      </c>
      <c r="H10" s="75">
        <f>'镇一般预算支出-功能'!D384</f>
        <v>6029</v>
      </c>
      <c r="I10" s="29"/>
      <c r="J10" s="29"/>
      <c r="Q10" s="19">
        <v>0</v>
      </c>
    </row>
    <row r="11" spans="1:17" ht="24.95" customHeight="1">
      <c r="A11" s="26">
        <v>11002</v>
      </c>
      <c r="B11" s="26" t="s">
        <v>1028</v>
      </c>
      <c r="C11" s="76">
        <f>镇一般预算收入!C38</f>
        <v>79</v>
      </c>
      <c r="D11" s="76">
        <f>镇一般预算收入!D38</f>
        <v>79</v>
      </c>
      <c r="E11" s="28">
        <v>206</v>
      </c>
      <c r="F11" s="74" t="str">
        <f>'[1]全市一般预算支出-功能'!B454</f>
        <v>科学技术支出</v>
      </c>
      <c r="G11" s="77">
        <f>'镇一般预算支出-功能'!C436</f>
        <v>0</v>
      </c>
      <c r="H11" s="77">
        <f>'镇一般预算支出-功能'!D436</f>
        <v>0</v>
      </c>
      <c r="I11" s="29"/>
      <c r="J11" s="29"/>
      <c r="Q11" s="19">
        <v>72.010000000000005</v>
      </c>
    </row>
    <row r="12" spans="1:17" ht="24.95" customHeight="1">
      <c r="A12" s="32">
        <v>11003</v>
      </c>
      <c r="B12" s="32" t="s">
        <v>1043</v>
      </c>
      <c r="C12" s="77">
        <f>镇一般预算收入!C59</f>
        <v>0</v>
      </c>
      <c r="D12" s="77">
        <f>镇一般预算收入!D59</f>
        <v>0</v>
      </c>
      <c r="E12" s="28">
        <v>207</v>
      </c>
      <c r="F12" s="74" t="str">
        <f>'[1]全市一般预算支出-功能'!B510</f>
        <v>文化旅游体育与传媒支出</v>
      </c>
      <c r="G12" s="75">
        <f>'镇一般预算支出-功能'!C492</f>
        <v>72.010000000000005</v>
      </c>
      <c r="H12" s="75">
        <f>'镇一般预算支出-功能'!D492</f>
        <v>286</v>
      </c>
      <c r="I12" s="29"/>
      <c r="J12" s="29"/>
      <c r="Q12" s="19">
        <v>2235.7799999999997</v>
      </c>
    </row>
    <row r="13" spans="1:17" ht="24.95" customHeight="1">
      <c r="A13" s="32">
        <v>11004</v>
      </c>
      <c r="B13" s="32" t="s">
        <v>1059</v>
      </c>
      <c r="C13" s="76">
        <v>6090</v>
      </c>
      <c r="D13" s="76">
        <f>镇一般预算收入!D60</f>
        <v>3963.8478999999998</v>
      </c>
      <c r="E13" s="28">
        <v>208</v>
      </c>
      <c r="F13" s="74" t="str">
        <f>'[1]全市一般预算支出-功能'!B566</f>
        <v>社会保障和就业支出</v>
      </c>
      <c r="G13" s="75">
        <f>'镇一般预算支出-功能'!C549</f>
        <v>2235.7799999999997</v>
      </c>
      <c r="H13" s="75">
        <f>'镇一般预算支出-功能'!D549</f>
        <v>3436</v>
      </c>
      <c r="I13" s="29"/>
      <c r="J13" s="29"/>
      <c r="Q13" s="19">
        <v>2682.23</v>
      </c>
    </row>
    <row r="14" spans="1:17" ht="24.95" customHeight="1">
      <c r="A14" s="33" t="s">
        <v>1044</v>
      </c>
      <c r="B14" s="33"/>
      <c r="C14" s="77">
        <f>镇一般预算收入!C67</f>
        <v>0</v>
      </c>
      <c r="D14" s="77">
        <f>镇一般预算收入!D67</f>
        <v>0</v>
      </c>
      <c r="E14" s="28">
        <v>210</v>
      </c>
      <c r="F14" s="74" t="str">
        <f>'[1]全市一般预算支出-功能'!B694</f>
        <v>卫生健康支出</v>
      </c>
      <c r="G14" s="75">
        <f>'镇一般预算支出-功能'!C677</f>
        <v>2682.23</v>
      </c>
      <c r="H14" s="75">
        <f>'镇一般预算支出-功能'!D677</f>
        <v>2123</v>
      </c>
      <c r="I14" s="29"/>
      <c r="J14" s="29"/>
      <c r="Q14" s="19">
        <v>83.05</v>
      </c>
    </row>
    <row r="15" spans="1:17" ht="24.95" customHeight="1">
      <c r="A15" s="30" t="s">
        <v>1047</v>
      </c>
      <c r="B15" s="30"/>
      <c r="C15" s="77">
        <v>165</v>
      </c>
      <c r="D15" s="77">
        <f>镇一般预算收入!D70</f>
        <v>0</v>
      </c>
      <c r="E15" s="28">
        <v>211</v>
      </c>
      <c r="F15" s="74" t="str">
        <f>'[1]全市一般预算支出-功能'!B767</f>
        <v>节能环保支出</v>
      </c>
      <c r="G15" s="77">
        <f>'镇一般预算支出-功能'!C749</f>
        <v>83.05</v>
      </c>
      <c r="H15" s="77">
        <f>'镇一般预算支出-功能'!D749</f>
        <v>31</v>
      </c>
      <c r="I15" s="29"/>
      <c r="J15" s="29"/>
      <c r="Q15" s="19">
        <v>163</v>
      </c>
    </row>
    <row r="16" spans="1:17" ht="24.95" customHeight="1">
      <c r="A16" s="30" t="s">
        <v>1049</v>
      </c>
      <c r="B16" s="30"/>
      <c r="C16" s="77">
        <f>镇一般预算收入!C72</f>
        <v>0</v>
      </c>
      <c r="D16" s="77">
        <f>镇一般预算收入!D72</f>
        <v>0</v>
      </c>
      <c r="E16" s="28">
        <v>212</v>
      </c>
      <c r="F16" s="74" t="str">
        <f>'[1]全市一般预算支出-功能'!B845</f>
        <v>城乡社区支出</v>
      </c>
      <c r="G16" s="75">
        <f>'镇一般预算支出-功能'!C828</f>
        <v>163</v>
      </c>
      <c r="H16" s="75">
        <f>'镇一般预算支出-功能'!D828</f>
        <v>300</v>
      </c>
      <c r="I16" s="29"/>
      <c r="J16" s="29"/>
      <c r="Q16" s="19">
        <v>1533.3300000000004</v>
      </c>
    </row>
    <row r="17" spans="1:17" ht="24.95" customHeight="1">
      <c r="A17" s="30" t="s">
        <v>1053</v>
      </c>
      <c r="B17" s="78"/>
      <c r="C17" s="77">
        <f>镇一般预算收入!C76</f>
        <v>0</v>
      </c>
      <c r="D17" s="77">
        <f>镇一般预算收入!D76</f>
        <v>0</v>
      </c>
      <c r="E17" s="28">
        <v>213</v>
      </c>
      <c r="F17" s="74" t="str">
        <f>'[1]全市一般预算支出-功能'!B868</f>
        <v>农林水支出</v>
      </c>
      <c r="G17" s="75">
        <f>'镇一般预算支出-功能'!C851</f>
        <v>1533.3300000000004</v>
      </c>
      <c r="H17" s="75">
        <f>'镇一般预算支出-功能'!D851</f>
        <v>1205</v>
      </c>
      <c r="I17" s="29"/>
      <c r="J17" s="29"/>
      <c r="Q17" s="19">
        <v>197.28</v>
      </c>
    </row>
    <row r="18" spans="1:17" ht="24.95" customHeight="1">
      <c r="A18" s="78"/>
      <c r="B18" s="78"/>
      <c r="C18" s="76"/>
      <c r="D18" s="76"/>
      <c r="E18" s="28">
        <v>214</v>
      </c>
      <c r="F18" s="74" t="str">
        <f>'[1]全市一般预算支出-功能'!B993</f>
        <v>交通运输支出</v>
      </c>
      <c r="G18" s="77">
        <f>'镇一般预算支出-功能'!C962</f>
        <v>197.28</v>
      </c>
      <c r="H18" s="77">
        <f>'镇一般预算支出-功能'!D962</f>
        <v>16</v>
      </c>
      <c r="I18" s="29"/>
      <c r="J18" s="29"/>
      <c r="Q18" s="19">
        <v>7.35</v>
      </c>
    </row>
    <row r="19" spans="1:17" ht="24.95" customHeight="1">
      <c r="A19" s="78"/>
      <c r="B19" s="78"/>
      <c r="C19" s="76"/>
      <c r="D19" s="76"/>
      <c r="E19" s="28">
        <v>215</v>
      </c>
      <c r="F19" s="74" t="str">
        <f>'[1]全市一般预算支出-功能'!B1057</f>
        <v>资源勘探信息等支出</v>
      </c>
      <c r="G19" s="77">
        <f>'镇一般预算支出-功能'!C1026</f>
        <v>7.35</v>
      </c>
      <c r="H19" s="77">
        <f>'镇一般预算支出-功能'!D1026</f>
        <v>0</v>
      </c>
      <c r="I19" s="29"/>
      <c r="J19" s="29"/>
      <c r="Q19" s="19">
        <v>0</v>
      </c>
    </row>
    <row r="20" spans="1:17" ht="24.95" customHeight="1">
      <c r="A20" s="78"/>
      <c r="B20" s="78"/>
      <c r="C20" s="75"/>
      <c r="D20" s="75"/>
      <c r="E20" s="28">
        <v>216</v>
      </c>
      <c r="F20" s="74" t="str">
        <f>'[1]全市一般预算支出-功能'!B1123</f>
        <v>商业服务业等支出</v>
      </c>
      <c r="G20" s="77">
        <f>'镇一般预算支出-功能'!C1089</f>
        <v>0</v>
      </c>
      <c r="H20" s="77">
        <f>'镇一般预算支出-功能'!D1089</f>
        <v>100</v>
      </c>
      <c r="I20" s="29"/>
      <c r="J20" s="29"/>
      <c r="Q20" s="19">
        <v>0</v>
      </c>
    </row>
    <row r="21" spans="1:17" ht="24.95" customHeight="1">
      <c r="A21" s="78"/>
      <c r="B21" s="78"/>
      <c r="C21" s="75"/>
      <c r="D21" s="75"/>
      <c r="E21" s="28">
        <v>217</v>
      </c>
      <c r="F21" s="74" t="str">
        <f>'[1]全市一般预算支出-功能'!B1143</f>
        <v>金融支出</v>
      </c>
      <c r="G21" s="77">
        <f>'镇一般预算支出-功能'!C1109</f>
        <v>0</v>
      </c>
      <c r="H21" s="77">
        <f>'镇一般预算支出-功能'!D1109</f>
        <v>0</v>
      </c>
      <c r="I21" s="29"/>
      <c r="J21" s="29"/>
      <c r="Q21" s="19">
        <v>0</v>
      </c>
    </row>
    <row r="22" spans="1:17" ht="24.95" customHeight="1">
      <c r="A22" s="78"/>
      <c r="B22" s="78"/>
      <c r="C22" s="75"/>
      <c r="D22" s="75"/>
      <c r="E22" s="28">
        <v>220</v>
      </c>
      <c r="F22" s="74" t="str">
        <f>'[1]全市一般预算支出-功能'!B1182</f>
        <v>自然资源海洋气象等支出</v>
      </c>
      <c r="G22" s="77">
        <f>'镇一般预算支出-功能'!C1148</f>
        <v>0</v>
      </c>
      <c r="H22" s="77">
        <f>'镇一般预算支出-功能'!D1148</f>
        <v>0</v>
      </c>
      <c r="I22" s="29"/>
      <c r="J22" s="29"/>
      <c r="Q22" s="19">
        <v>175.15</v>
      </c>
    </row>
    <row r="23" spans="1:17" ht="24.95" customHeight="1">
      <c r="A23" s="78"/>
      <c r="B23" s="78"/>
      <c r="C23" s="75"/>
      <c r="D23" s="75"/>
      <c r="E23" s="28">
        <v>221</v>
      </c>
      <c r="F23" s="74" t="str">
        <f>'[1]全市一般预算支出-功能'!B1247</f>
        <v>住房保障支出</v>
      </c>
      <c r="G23" s="75">
        <f>'镇一般预算支出-功能'!C1193</f>
        <v>175.15</v>
      </c>
      <c r="H23" s="75">
        <f>'镇一般预算支出-功能'!D1193</f>
        <v>722</v>
      </c>
      <c r="I23" s="29"/>
      <c r="J23" s="29"/>
      <c r="Q23" s="19">
        <v>0</v>
      </c>
    </row>
    <row r="24" spans="1:17" ht="24.95" customHeight="1">
      <c r="A24" s="78"/>
      <c r="B24" s="78"/>
      <c r="C24" s="75"/>
      <c r="D24" s="75"/>
      <c r="E24" s="28">
        <v>222</v>
      </c>
      <c r="F24" s="74" t="str">
        <f>'[1]全市一般预算支出-功能'!B1267</f>
        <v>粮油物资储备支出</v>
      </c>
      <c r="G24" s="77">
        <f>'镇一般预算支出-功能'!C1213</f>
        <v>0</v>
      </c>
      <c r="H24" s="77">
        <f>'镇一般预算支出-功能'!D1213</f>
        <v>0</v>
      </c>
      <c r="I24" s="29"/>
      <c r="J24" s="29"/>
      <c r="Q24" s="19">
        <v>46.1</v>
      </c>
    </row>
    <row r="25" spans="1:17" ht="24.95" customHeight="1">
      <c r="A25" s="78"/>
      <c r="B25" s="78"/>
      <c r="C25" s="75"/>
      <c r="D25" s="75"/>
      <c r="E25" s="28">
        <v>224</v>
      </c>
      <c r="F25" s="74" t="s">
        <v>21</v>
      </c>
      <c r="G25" s="77">
        <f>'镇一般预算支出-功能'!C1256</f>
        <v>46.1</v>
      </c>
      <c r="H25" s="77">
        <f>'镇一般预算支出-功能'!D1256</f>
        <v>150</v>
      </c>
      <c r="I25" s="29"/>
      <c r="J25" s="29"/>
    </row>
    <row r="26" spans="1:17" ht="24.95" customHeight="1">
      <c r="A26" s="78"/>
      <c r="B26" s="78"/>
      <c r="C26" s="75"/>
      <c r="D26" s="75"/>
      <c r="E26" s="28">
        <v>227</v>
      </c>
      <c r="F26" s="74" t="s">
        <v>22</v>
      </c>
      <c r="G26" s="77">
        <f>'镇一般预算支出-功能'!C1312</f>
        <v>0</v>
      </c>
      <c r="H26" s="77">
        <f>'镇一般预算支出-功能'!D1312</f>
        <v>0</v>
      </c>
      <c r="I26" s="29"/>
    </row>
    <row r="27" spans="1:17" ht="24.95" customHeight="1">
      <c r="A27" s="78"/>
      <c r="B27" s="78"/>
      <c r="C27" s="75"/>
      <c r="D27" s="75"/>
      <c r="E27" s="28">
        <v>229</v>
      </c>
      <c r="F27" s="74" t="s">
        <v>23</v>
      </c>
      <c r="G27" s="77">
        <f>'镇一般预算支出-功能'!C1313</f>
        <v>0</v>
      </c>
      <c r="H27" s="77">
        <f>'镇一般预算支出-功能'!D1313</f>
        <v>0</v>
      </c>
      <c r="I27" s="29"/>
    </row>
    <row r="28" spans="1:17" ht="24.95" customHeight="1">
      <c r="A28" s="78"/>
      <c r="B28" s="78"/>
      <c r="C28" s="75"/>
      <c r="D28" s="75"/>
      <c r="E28" s="28">
        <v>232</v>
      </c>
      <c r="F28" s="74" t="s">
        <v>24</v>
      </c>
      <c r="G28" s="77">
        <f>'镇一般预算支出-功能'!C1318</f>
        <v>0</v>
      </c>
      <c r="H28" s="77">
        <f>'镇一般预算支出-功能'!D1318</f>
        <v>0</v>
      </c>
      <c r="I28" s="29"/>
    </row>
    <row r="29" spans="1:17" ht="24.95" customHeight="1">
      <c r="A29" s="78"/>
      <c r="B29" s="78"/>
      <c r="C29" s="75"/>
      <c r="D29" s="75"/>
      <c r="E29" s="28">
        <v>233</v>
      </c>
      <c r="F29" s="74" t="s">
        <v>25</v>
      </c>
      <c r="G29" s="77">
        <f>'镇一般预算支出-功能'!C1326</f>
        <v>0</v>
      </c>
      <c r="H29" s="77">
        <f>'镇一般预算支出-功能'!D1326</f>
        <v>0</v>
      </c>
      <c r="I29" s="29"/>
    </row>
    <row r="30" spans="1:17" ht="24.95" customHeight="1">
      <c r="A30" s="78"/>
      <c r="B30" s="78"/>
      <c r="C30" s="75"/>
      <c r="D30" s="75"/>
      <c r="E30" s="30" t="s">
        <v>1060</v>
      </c>
      <c r="F30" s="78"/>
      <c r="G30" s="72">
        <f>'镇一般预算支出-功能'!C1330</f>
        <v>1596.1898000000001</v>
      </c>
      <c r="H30" s="72">
        <f>'镇一般预算支出-功能'!D1330</f>
        <v>1410.8935656765802</v>
      </c>
    </row>
    <row r="31" spans="1:17" ht="24.95" customHeight="1">
      <c r="A31" s="79"/>
      <c r="B31" s="79"/>
      <c r="C31" s="80"/>
      <c r="D31" s="80"/>
      <c r="E31" s="30" t="s">
        <v>26</v>
      </c>
      <c r="F31" s="78"/>
      <c r="G31" s="77">
        <f>'镇一般预算支出-功能'!C1337</f>
        <v>0</v>
      </c>
      <c r="H31" s="77">
        <f>'镇一般预算支出-功能'!D1337</f>
        <v>0</v>
      </c>
    </row>
    <row r="32" spans="1:17" ht="24.95" customHeight="1">
      <c r="A32" s="79"/>
      <c r="B32" s="79"/>
      <c r="C32" s="80"/>
      <c r="D32" s="80"/>
      <c r="E32" s="30" t="s">
        <v>27</v>
      </c>
      <c r="F32" s="78"/>
      <c r="G32" s="77"/>
      <c r="H32" s="77"/>
    </row>
    <row r="33" spans="1:8" ht="24.95" customHeight="1">
      <c r="A33" s="79"/>
      <c r="B33" s="79"/>
      <c r="C33" s="80"/>
      <c r="D33" s="80"/>
      <c r="E33" s="30" t="s">
        <v>28</v>
      </c>
      <c r="F33" s="78"/>
      <c r="G33" s="77">
        <f>'镇一般预算支出-功能'!C1342</f>
        <v>0</v>
      </c>
      <c r="H33" s="77">
        <f>'镇一般预算支出-功能'!D1342</f>
        <v>0</v>
      </c>
    </row>
    <row r="34" spans="1:8" ht="24.95" customHeight="1">
      <c r="A34" s="89" t="s">
        <v>1061</v>
      </c>
      <c r="B34" s="90"/>
      <c r="C34" s="81">
        <f>C6+C9+C14+C15+C16+C17</f>
        <v>16565.73</v>
      </c>
      <c r="D34" s="81">
        <f>D6+D9+D14+D15+D16+D17</f>
        <v>18772.747900000002</v>
      </c>
      <c r="E34" s="89" t="s">
        <v>29</v>
      </c>
      <c r="F34" s="90"/>
      <c r="G34" s="81">
        <f>G6+G30+G31+G32+G33</f>
        <v>16565.989800000003</v>
      </c>
      <c r="H34" s="81">
        <f>H6+H30+H31+H32+H33</f>
        <v>18772.893565676579</v>
      </c>
    </row>
    <row r="37" spans="1:8" hidden="1">
      <c r="F37" s="34">
        <f>H34-D34</f>
        <v>0.14566567657675478</v>
      </c>
    </row>
  </sheetData>
  <mergeCells count="5">
    <mergeCell ref="A2:H2"/>
    <mergeCell ref="A4:D4"/>
    <mergeCell ref="E4:H4"/>
    <mergeCell ref="A34:B34"/>
    <mergeCell ref="E34:F3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pane ySplit="3" topLeftCell="A10" activePane="bottomLeft" state="frozen"/>
      <selection pane="bottomLeft" activeCell="D14" sqref="D14"/>
    </sheetView>
  </sheetViews>
  <sheetFormatPr defaultColWidth="9" defaultRowHeight="13.5"/>
  <cols>
    <col min="1" max="1" width="16.75" style="35" customWidth="1"/>
    <col min="2" max="2" width="40" style="35" customWidth="1"/>
    <col min="3" max="3" width="33" style="35" customWidth="1"/>
    <col min="4" max="4" width="31.75" style="35" customWidth="1"/>
    <col min="5" max="16384" width="9" style="35"/>
  </cols>
  <sheetData>
    <row r="1" spans="1:4" ht="27.75" customHeight="1">
      <c r="A1" s="91" t="s">
        <v>2512</v>
      </c>
      <c r="B1" s="91"/>
      <c r="C1" s="91"/>
      <c r="D1" s="91"/>
    </row>
    <row r="2" spans="1:4" ht="15.75" customHeight="1">
      <c r="A2" s="2"/>
      <c r="B2" s="2"/>
      <c r="C2" s="21"/>
      <c r="D2" s="21" t="s">
        <v>30</v>
      </c>
    </row>
    <row r="3" spans="1:4" ht="18" customHeight="1">
      <c r="A3" s="3" t="s">
        <v>0</v>
      </c>
      <c r="B3" s="3" t="s">
        <v>1</v>
      </c>
      <c r="C3" s="4" t="s">
        <v>2508</v>
      </c>
      <c r="D3" s="4" t="s">
        <v>1058</v>
      </c>
    </row>
    <row r="4" spans="1:4" ht="18" customHeight="1">
      <c r="A4" s="5" t="s">
        <v>997</v>
      </c>
      <c r="B4" s="5"/>
      <c r="C4" s="36">
        <f>C5+C20</f>
        <v>9686.73</v>
      </c>
      <c r="D4" s="36">
        <f>D5+D20</f>
        <v>14184.900000000001</v>
      </c>
    </row>
    <row r="5" spans="1:4" ht="18" customHeight="1">
      <c r="A5" s="70">
        <v>101</v>
      </c>
      <c r="B5" s="5" t="s">
        <v>998</v>
      </c>
      <c r="C5" s="37">
        <f>SUM(C6:C19)</f>
        <v>9006.73</v>
      </c>
      <c r="D5" s="37">
        <f>SUM(D6:D19)</f>
        <v>8476.9000000000015</v>
      </c>
    </row>
    <row r="6" spans="1:4" ht="18" customHeight="1">
      <c r="A6" s="82">
        <v>10101</v>
      </c>
      <c r="B6" s="8" t="s">
        <v>999</v>
      </c>
      <c r="C6" s="38">
        <v>4084</v>
      </c>
      <c r="D6" s="38">
        <v>4270</v>
      </c>
    </row>
    <row r="7" spans="1:4" ht="18" customHeight="1">
      <c r="A7" s="82">
        <v>10104</v>
      </c>
      <c r="B7" s="8" t="s">
        <v>1000</v>
      </c>
      <c r="C7" s="38">
        <v>1143</v>
      </c>
      <c r="D7" s="38">
        <v>1199</v>
      </c>
    </row>
    <row r="8" spans="1:4" ht="18" customHeight="1">
      <c r="A8" s="82">
        <v>10106</v>
      </c>
      <c r="B8" s="8" t="s">
        <v>1001</v>
      </c>
      <c r="C8" s="38">
        <v>205</v>
      </c>
      <c r="D8" s="38">
        <v>135.4</v>
      </c>
    </row>
    <row r="9" spans="1:4" ht="18" customHeight="1">
      <c r="A9" s="82">
        <v>10107</v>
      </c>
      <c r="B9" s="8" t="s">
        <v>1002</v>
      </c>
      <c r="C9" s="38">
        <v>2.2999999999999998</v>
      </c>
      <c r="D9" s="38">
        <v>3</v>
      </c>
    </row>
    <row r="10" spans="1:4" ht="18" customHeight="1">
      <c r="A10" s="82">
        <v>10109</v>
      </c>
      <c r="B10" s="8" t="s">
        <v>1003</v>
      </c>
      <c r="C10" s="38">
        <v>811.62</v>
      </c>
      <c r="D10" s="38">
        <v>708.5</v>
      </c>
    </row>
    <row r="11" spans="1:4" ht="18" customHeight="1">
      <c r="A11" s="82">
        <v>10110</v>
      </c>
      <c r="B11" s="8" t="s">
        <v>1004</v>
      </c>
      <c r="C11" s="38">
        <v>672.67</v>
      </c>
      <c r="D11" s="38">
        <v>637</v>
      </c>
    </row>
    <row r="12" spans="1:4" ht="18" customHeight="1">
      <c r="A12" s="82">
        <v>10111</v>
      </c>
      <c r="B12" s="8" t="s">
        <v>1005</v>
      </c>
      <c r="C12" s="38">
        <v>404.06</v>
      </c>
      <c r="D12" s="38">
        <v>393</v>
      </c>
    </row>
    <row r="13" spans="1:4" ht="18" customHeight="1">
      <c r="A13" s="82">
        <v>10112</v>
      </c>
      <c r="B13" s="8" t="s">
        <v>1006</v>
      </c>
      <c r="C13" s="38">
        <v>422.67</v>
      </c>
      <c r="D13" s="38">
        <v>388.8</v>
      </c>
    </row>
    <row r="14" spans="1:4" ht="18" customHeight="1">
      <c r="A14" s="82">
        <v>10113</v>
      </c>
      <c r="B14" s="8" t="s">
        <v>1007</v>
      </c>
      <c r="C14" s="38">
        <v>1094.46</v>
      </c>
      <c r="D14" s="38">
        <v>707</v>
      </c>
    </row>
    <row r="15" spans="1:4" ht="18" customHeight="1">
      <c r="A15" s="82">
        <v>10114</v>
      </c>
      <c r="B15" s="8" t="s">
        <v>1008</v>
      </c>
      <c r="C15" s="38">
        <v>3.55</v>
      </c>
      <c r="D15" s="38">
        <v>6.5</v>
      </c>
    </row>
    <row r="16" spans="1:4" ht="18" customHeight="1">
      <c r="A16" s="82">
        <v>10118</v>
      </c>
      <c r="B16" s="8" t="s">
        <v>1009</v>
      </c>
      <c r="C16" s="38">
        <v>139.4</v>
      </c>
      <c r="D16" s="38"/>
    </row>
    <row r="17" spans="1:4" ht="18" customHeight="1">
      <c r="A17" s="82">
        <v>10119</v>
      </c>
      <c r="B17" s="8" t="s">
        <v>1010</v>
      </c>
      <c r="C17" s="38"/>
      <c r="D17" s="38"/>
    </row>
    <row r="18" spans="1:4" ht="18" customHeight="1">
      <c r="A18" s="82">
        <v>10121</v>
      </c>
      <c r="B18" s="8" t="s">
        <v>1011</v>
      </c>
      <c r="C18" s="38">
        <v>24</v>
      </c>
      <c r="D18" s="38">
        <v>28.7</v>
      </c>
    </row>
    <row r="19" spans="1:4" ht="18" customHeight="1">
      <c r="A19" s="82">
        <v>10199</v>
      </c>
      <c r="B19" s="8" t="s">
        <v>1012</v>
      </c>
      <c r="C19" s="38"/>
      <c r="D19" s="38"/>
    </row>
    <row r="20" spans="1:4" ht="18" customHeight="1">
      <c r="A20" s="70">
        <v>103</v>
      </c>
      <c r="B20" s="5" t="s">
        <v>1062</v>
      </c>
      <c r="C20" s="37">
        <f>SUM(C21:C29)-C22</f>
        <v>680</v>
      </c>
      <c r="D20" s="37">
        <f>SUM(D21:D29)-D22</f>
        <v>5708</v>
      </c>
    </row>
    <row r="21" spans="1:4" ht="18" customHeight="1">
      <c r="A21" s="82">
        <v>10302</v>
      </c>
      <c r="B21" s="8" t="s">
        <v>1014</v>
      </c>
      <c r="C21" s="38">
        <v>304</v>
      </c>
      <c r="D21" s="38">
        <v>308</v>
      </c>
    </row>
    <row r="22" spans="1:4" s="39" customFormat="1" ht="18" customHeight="1">
      <c r="A22" s="82">
        <v>1030203</v>
      </c>
      <c r="B22" s="9" t="s">
        <v>1063</v>
      </c>
      <c r="C22" s="38">
        <v>304</v>
      </c>
      <c r="D22" s="38">
        <v>308</v>
      </c>
    </row>
    <row r="23" spans="1:4" ht="18" customHeight="1">
      <c r="A23" s="82">
        <v>10304</v>
      </c>
      <c r="B23" s="8" t="s">
        <v>1015</v>
      </c>
      <c r="C23" s="40">
        <v>376</v>
      </c>
      <c r="D23" s="40">
        <v>200</v>
      </c>
    </row>
    <row r="24" spans="1:4" ht="18" customHeight="1">
      <c r="A24" s="82">
        <v>10305</v>
      </c>
      <c r="B24" s="8" t="s">
        <v>1016</v>
      </c>
      <c r="C24" s="40"/>
      <c r="D24" s="40">
        <v>5</v>
      </c>
    </row>
    <row r="25" spans="1:4" ht="18" customHeight="1">
      <c r="A25" s="82">
        <v>10306</v>
      </c>
      <c r="B25" s="8" t="s">
        <v>1017</v>
      </c>
      <c r="C25" s="38"/>
      <c r="D25" s="38"/>
    </row>
    <row r="26" spans="1:4" ht="18" customHeight="1">
      <c r="A26" s="82">
        <v>10307</v>
      </c>
      <c r="B26" s="8" t="s">
        <v>1018</v>
      </c>
      <c r="C26" s="40"/>
      <c r="D26" s="40">
        <v>4195</v>
      </c>
    </row>
    <row r="27" spans="1:4" ht="18" customHeight="1">
      <c r="A27" s="82">
        <v>10308</v>
      </c>
      <c r="B27" s="8" t="s">
        <v>1019</v>
      </c>
      <c r="C27" s="40"/>
      <c r="D27" s="40">
        <v>1000</v>
      </c>
    </row>
    <row r="28" spans="1:4" ht="18" customHeight="1">
      <c r="A28" s="82">
        <v>10309</v>
      </c>
      <c r="B28" s="8" t="s">
        <v>1020</v>
      </c>
      <c r="C28" s="40"/>
      <c r="D28" s="40"/>
    </row>
    <row r="29" spans="1:4" ht="18" customHeight="1">
      <c r="A29" s="82">
        <v>10399</v>
      </c>
      <c r="B29" s="8" t="s">
        <v>1021</v>
      </c>
      <c r="C29" s="40"/>
      <c r="D29" s="40"/>
    </row>
    <row r="30" spans="1:4" ht="18" customHeight="1">
      <c r="A30" s="7"/>
      <c r="B30" s="8"/>
      <c r="C30" s="40"/>
      <c r="D30" s="40"/>
    </row>
    <row r="31" spans="1:4" ht="18" customHeight="1">
      <c r="A31" s="6" t="s">
        <v>1022</v>
      </c>
      <c r="B31" s="5"/>
      <c r="C31" s="36">
        <f>C32+C38+C59+C60</f>
        <v>6713.8478999999998</v>
      </c>
      <c r="D31" s="36">
        <f>D32+D38+D59+D60</f>
        <v>4587.8478999999998</v>
      </c>
    </row>
    <row r="32" spans="1:4" ht="18" customHeight="1">
      <c r="A32" s="6">
        <v>11001</v>
      </c>
      <c r="B32" s="5" t="s">
        <v>1023</v>
      </c>
      <c r="C32" s="36">
        <f>SUM(C33:C37)</f>
        <v>545</v>
      </c>
      <c r="D32" s="36">
        <f>SUM(D33:D37)</f>
        <v>545</v>
      </c>
    </row>
    <row r="33" spans="1:4" ht="18" customHeight="1">
      <c r="A33" s="7">
        <v>1100102</v>
      </c>
      <c r="B33" s="9" t="s">
        <v>1024</v>
      </c>
      <c r="C33" s="40"/>
      <c r="D33" s="40"/>
    </row>
    <row r="34" spans="1:4" ht="18" customHeight="1">
      <c r="A34" s="7">
        <v>1100103</v>
      </c>
      <c r="B34" s="9" t="s">
        <v>1025</v>
      </c>
      <c r="C34" s="40"/>
      <c r="D34" s="40"/>
    </row>
    <row r="35" spans="1:4" ht="18" customHeight="1">
      <c r="A35" s="7">
        <v>1100104</v>
      </c>
      <c r="B35" s="9" t="s">
        <v>1026</v>
      </c>
      <c r="C35" s="40"/>
      <c r="D35" s="40"/>
    </row>
    <row r="36" spans="1:4" ht="18" customHeight="1">
      <c r="A36" s="7">
        <v>1100106</v>
      </c>
      <c r="B36" s="9" t="s">
        <v>1027</v>
      </c>
      <c r="C36" s="40"/>
      <c r="D36" s="40"/>
    </row>
    <row r="37" spans="1:4" ht="18" customHeight="1">
      <c r="A37" s="10">
        <v>1100199</v>
      </c>
      <c r="B37" s="10" t="s">
        <v>1064</v>
      </c>
      <c r="C37" s="38">
        <v>545</v>
      </c>
      <c r="D37" s="38">
        <v>545</v>
      </c>
    </row>
    <row r="38" spans="1:4" ht="18" customHeight="1">
      <c r="A38" s="6">
        <v>11002</v>
      </c>
      <c r="B38" s="5" t="s">
        <v>1028</v>
      </c>
      <c r="C38" s="36">
        <f>SUM(C39:C58)</f>
        <v>79</v>
      </c>
      <c r="D38" s="36">
        <f>SUM(D39:D58)</f>
        <v>79</v>
      </c>
    </row>
    <row r="39" spans="1:4" ht="18" customHeight="1">
      <c r="A39" s="7">
        <v>1100202</v>
      </c>
      <c r="B39" s="9" t="s">
        <v>1029</v>
      </c>
      <c r="C39" s="40"/>
      <c r="D39" s="40"/>
    </row>
    <row r="40" spans="1:4" ht="18" customHeight="1">
      <c r="A40" s="7">
        <v>1100207</v>
      </c>
      <c r="B40" s="9" t="s">
        <v>1065</v>
      </c>
      <c r="C40" s="40"/>
      <c r="D40" s="40"/>
    </row>
    <row r="41" spans="1:4" ht="18" customHeight="1">
      <c r="A41" s="11">
        <v>1100208</v>
      </c>
      <c r="B41" s="12" t="s">
        <v>1030</v>
      </c>
      <c r="C41" s="40"/>
      <c r="D41" s="40"/>
    </row>
    <row r="42" spans="1:4" ht="18" customHeight="1">
      <c r="A42" s="10">
        <v>1100214</v>
      </c>
      <c r="B42" s="13" t="s">
        <v>1031</v>
      </c>
      <c r="C42" s="40"/>
      <c r="D42" s="40"/>
    </row>
    <row r="43" spans="1:4" ht="18" customHeight="1">
      <c r="A43" s="10">
        <v>1100221</v>
      </c>
      <c r="B43" s="13" t="s">
        <v>1066</v>
      </c>
      <c r="C43" s="40"/>
      <c r="D43" s="40"/>
    </row>
    <row r="44" spans="1:4" ht="18" customHeight="1">
      <c r="A44" s="10">
        <v>1100222</v>
      </c>
      <c r="B44" s="13" t="s">
        <v>1067</v>
      </c>
      <c r="C44" s="40"/>
      <c r="D44" s="40"/>
    </row>
    <row r="45" spans="1:4" ht="18" customHeight="1">
      <c r="A45" s="10">
        <v>1100223</v>
      </c>
      <c r="B45" s="13" t="s">
        <v>1068</v>
      </c>
      <c r="C45" s="40"/>
      <c r="D45" s="40"/>
    </row>
    <row r="46" spans="1:4" ht="18" customHeight="1">
      <c r="A46" s="10">
        <v>1100224</v>
      </c>
      <c r="B46" s="13" t="s">
        <v>1069</v>
      </c>
      <c r="C46" s="40"/>
      <c r="D46" s="40"/>
    </row>
    <row r="47" spans="1:4" ht="18" customHeight="1">
      <c r="A47" s="10">
        <v>1100227</v>
      </c>
      <c r="B47" s="13" t="s">
        <v>1032</v>
      </c>
      <c r="C47" s="38">
        <v>79</v>
      </c>
      <c r="D47" s="38">
        <v>79</v>
      </c>
    </row>
    <row r="48" spans="1:4" ht="18" customHeight="1">
      <c r="A48" s="10">
        <v>1100231</v>
      </c>
      <c r="B48" s="13" t="s">
        <v>1070</v>
      </c>
      <c r="C48" s="40"/>
      <c r="D48" s="40"/>
    </row>
    <row r="49" spans="1:4" ht="18" customHeight="1">
      <c r="A49" s="10">
        <v>1100244</v>
      </c>
      <c r="B49" s="13" t="s">
        <v>1033</v>
      </c>
      <c r="C49" s="40"/>
      <c r="D49" s="40"/>
    </row>
    <row r="50" spans="1:4" ht="18" customHeight="1">
      <c r="A50" s="10">
        <v>1100245</v>
      </c>
      <c r="B50" s="13" t="s">
        <v>1034</v>
      </c>
      <c r="C50" s="40"/>
      <c r="D50" s="40"/>
    </row>
    <row r="51" spans="1:4" ht="18" customHeight="1">
      <c r="A51" s="10">
        <v>1100247</v>
      </c>
      <c r="B51" s="13" t="s">
        <v>1035</v>
      </c>
      <c r="C51" s="40"/>
      <c r="D51" s="40"/>
    </row>
    <row r="52" spans="1:4" ht="18" customHeight="1">
      <c r="A52" s="10">
        <v>1100248</v>
      </c>
      <c r="B52" s="13" t="s">
        <v>1036</v>
      </c>
      <c r="C52" s="40"/>
      <c r="D52" s="40"/>
    </row>
    <row r="53" spans="1:4" ht="18" customHeight="1">
      <c r="A53" s="10">
        <v>1100249</v>
      </c>
      <c r="B53" s="13" t="s">
        <v>1037</v>
      </c>
      <c r="C53" s="40"/>
      <c r="D53" s="40"/>
    </row>
    <row r="54" spans="1:4" ht="18" customHeight="1">
      <c r="A54" s="10">
        <v>1100250</v>
      </c>
      <c r="B54" s="13" t="s">
        <v>1038</v>
      </c>
      <c r="C54" s="40"/>
      <c r="D54" s="40"/>
    </row>
    <row r="55" spans="1:4" ht="18" customHeight="1">
      <c r="A55" s="10">
        <v>1100252</v>
      </c>
      <c r="B55" s="13" t="s">
        <v>1039</v>
      </c>
      <c r="C55" s="40"/>
      <c r="D55" s="40"/>
    </row>
    <row r="56" spans="1:4" ht="18" customHeight="1">
      <c r="A56" s="10">
        <v>1100253</v>
      </c>
      <c r="B56" s="13" t="s">
        <v>1040</v>
      </c>
      <c r="C56" s="40"/>
      <c r="D56" s="40"/>
    </row>
    <row r="57" spans="1:4" ht="18" customHeight="1">
      <c r="A57" s="10">
        <v>1100258</v>
      </c>
      <c r="B57" s="13" t="s">
        <v>1041</v>
      </c>
      <c r="C57" s="27"/>
      <c r="D57" s="27"/>
    </row>
    <row r="58" spans="1:4" ht="18" customHeight="1">
      <c r="A58" s="10">
        <v>1100299</v>
      </c>
      <c r="B58" s="13" t="s">
        <v>1042</v>
      </c>
      <c r="C58" s="27"/>
      <c r="D58" s="27"/>
    </row>
    <row r="59" spans="1:4" ht="18" customHeight="1">
      <c r="A59" s="14">
        <v>11003</v>
      </c>
      <c r="B59" s="14" t="s">
        <v>1043</v>
      </c>
      <c r="C59" s="36"/>
      <c r="D59" s="36"/>
    </row>
    <row r="60" spans="1:4" ht="18" customHeight="1">
      <c r="A60" s="41">
        <v>11004</v>
      </c>
      <c r="B60" s="41" t="s">
        <v>1059</v>
      </c>
      <c r="C60" s="36">
        <f>SUM(C61:C66)</f>
        <v>6089.8478999999998</v>
      </c>
      <c r="D60" s="36">
        <f>SUM(D61:D66)</f>
        <v>3963.8478999999998</v>
      </c>
    </row>
    <row r="61" spans="1:4" ht="18" customHeight="1">
      <c r="A61" s="42">
        <v>1100401</v>
      </c>
      <c r="B61" s="42" t="s">
        <v>1071</v>
      </c>
      <c r="C61" s="36"/>
      <c r="D61" s="36"/>
    </row>
    <row r="62" spans="1:4" ht="18" customHeight="1">
      <c r="A62" s="42">
        <v>1100402</v>
      </c>
      <c r="B62" s="42" t="s">
        <v>1072</v>
      </c>
      <c r="C62" s="36"/>
      <c r="D62" s="36"/>
    </row>
    <row r="63" spans="1:4" ht="18" customHeight="1">
      <c r="A63" s="42">
        <v>1100403</v>
      </c>
      <c r="B63" s="42" t="s">
        <v>1073</v>
      </c>
      <c r="C63" s="40">
        <v>258.84789999999998</v>
      </c>
      <c r="D63" s="40">
        <v>258.84789999999998</v>
      </c>
    </row>
    <row r="64" spans="1:4" ht="18" customHeight="1">
      <c r="A64" s="42">
        <v>1100404</v>
      </c>
      <c r="B64" s="42" t="s">
        <v>1066</v>
      </c>
      <c r="C64" s="36"/>
      <c r="D64" s="36"/>
    </row>
    <row r="65" spans="1:4" ht="18" customHeight="1">
      <c r="A65" s="42">
        <v>1100405</v>
      </c>
      <c r="B65" s="42" t="s">
        <v>1042</v>
      </c>
      <c r="C65" s="36"/>
      <c r="D65" s="36"/>
    </row>
    <row r="66" spans="1:4" ht="18" customHeight="1">
      <c r="A66" s="42">
        <v>1100499</v>
      </c>
      <c r="B66" s="42" t="s">
        <v>1074</v>
      </c>
      <c r="C66" s="27">
        <v>5831</v>
      </c>
      <c r="D66" s="27">
        <v>3705</v>
      </c>
    </row>
    <row r="67" spans="1:4" ht="18" customHeight="1">
      <c r="A67" s="14" t="s">
        <v>1044</v>
      </c>
      <c r="B67" s="14"/>
      <c r="C67" s="43">
        <f>C68</f>
        <v>0</v>
      </c>
      <c r="D67" s="43">
        <f>D68</f>
        <v>0</v>
      </c>
    </row>
    <row r="68" spans="1:4" ht="18" customHeight="1">
      <c r="A68" s="14">
        <v>1101101</v>
      </c>
      <c r="B68" s="15" t="s">
        <v>1045</v>
      </c>
      <c r="C68" s="36"/>
      <c r="D68" s="36"/>
    </row>
    <row r="69" spans="1:4" ht="18" customHeight="1">
      <c r="A69" s="10">
        <v>110110101</v>
      </c>
      <c r="B69" s="16" t="s">
        <v>1046</v>
      </c>
      <c r="C69" s="40"/>
      <c r="D69" s="40"/>
    </row>
    <row r="70" spans="1:4" ht="18" customHeight="1">
      <c r="A70" s="14" t="s">
        <v>1047</v>
      </c>
      <c r="B70" s="17"/>
      <c r="C70" s="43">
        <f>C71</f>
        <v>165</v>
      </c>
      <c r="D70" s="43">
        <f>D71</f>
        <v>0</v>
      </c>
    </row>
    <row r="71" spans="1:4" ht="18" customHeight="1">
      <c r="A71" s="14">
        <v>11008</v>
      </c>
      <c r="B71" s="18" t="s">
        <v>1048</v>
      </c>
      <c r="C71" s="40">
        <v>165</v>
      </c>
      <c r="D71" s="40"/>
    </row>
    <row r="72" spans="1:4" ht="18" customHeight="1">
      <c r="A72" s="6" t="s">
        <v>1049</v>
      </c>
      <c r="B72" s="5"/>
      <c r="C72" s="43">
        <f>C73</f>
        <v>0</v>
      </c>
      <c r="D72" s="43">
        <f>D73</f>
        <v>0</v>
      </c>
    </row>
    <row r="73" spans="1:4" ht="18" customHeight="1">
      <c r="A73" s="6">
        <v>1100901</v>
      </c>
      <c r="B73" s="5" t="s">
        <v>1050</v>
      </c>
      <c r="C73" s="43">
        <f>C74+C75</f>
        <v>0</v>
      </c>
      <c r="D73" s="43">
        <f>D74+D75</f>
        <v>0</v>
      </c>
    </row>
    <row r="74" spans="1:4" ht="18" customHeight="1">
      <c r="A74" s="7">
        <v>110090102</v>
      </c>
      <c r="B74" s="8" t="s">
        <v>1051</v>
      </c>
      <c r="C74" s="40"/>
      <c r="D74" s="40"/>
    </row>
    <row r="75" spans="1:4" ht="18" customHeight="1">
      <c r="A75" s="7">
        <v>110090199</v>
      </c>
      <c r="B75" s="8" t="s">
        <v>1052</v>
      </c>
      <c r="C75" s="40"/>
      <c r="D75" s="40"/>
    </row>
    <row r="76" spans="1:4" ht="18" customHeight="1">
      <c r="A76" s="92" t="s">
        <v>1053</v>
      </c>
      <c r="B76" s="93"/>
      <c r="C76" s="43">
        <f>C77</f>
        <v>0</v>
      </c>
      <c r="D76" s="43">
        <f>D77</f>
        <v>0</v>
      </c>
    </row>
    <row r="77" spans="1:4" ht="18" customHeight="1">
      <c r="A77" s="7">
        <v>11015</v>
      </c>
      <c r="B77" s="8" t="s">
        <v>1054</v>
      </c>
      <c r="C77" s="40"/>
      <c r="D77" s="40"/>
    </row>
    <row r="78" spans="1:4" ht="18" customHeight="1">
      <c r="A78" s="94" t="s">
        <v>1055</v>
      </c>
      <c r="B78" s="94"/>
      <c r="C78" s="36">
        <f>C4+C31+C67+C70+C72+C76</f>
        <v>16565.5779</v>
      </c>
      <c r="D78" s="36">
        <f>D4+D31+D67+D70+D72+D76</f>
        <v>18772.747900000002</v>
      </c>
    </row>
  </sheetData>
  <mergeCells count="3">
    <mergeCell ref="A1:D1"/>
    <mergeCell ref="A76:B76"/>
    <mergeCell ref="A78:B78"/>
  </mergeCells>
  <phoneticPr fontId="1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6"/>
  <sheetViews>
    <sheetView showZeros="0" zoomScaleNormal="100" workbookViewId="0">
      <pane ySplit="4" topLeftCell="A1331" activePane="bottomLeft" state="frozen"/>
      <selection pane="bottomLeft" activeCell="B1361" sqref="B1361"/>
    </sheetView>
  </sheetViews>
  <sheetFormatPr defaultColWidth="9" defaultRowHeight="13.5"/>
  <cols>
    <col min="1" max="1" width="16.875" style="35" customWidth="1"/>
    <col min="2" max="2" width="44.75" style="35" customWidth="1"/>
    <col min="3" max="3" width="26.125" style="35" customWidth="1"/>
    <col min="4" max="4" width="29.375" style="35" customWidth="1"/>
    <col min="5" max="5" width="22.75" style="35" hidden="1" customWidth="1"/>
    <col min="6" max="16384" width="9" style="35"/>
  </cols>
  <sheetData>
    <row r="1" spans="1:5" ht="39.75" customHeight="1">
      <c r="A1" s="97" t="s">
        <v>2511</v>
      </c>
      <c r="B1" s="97"/>
      <c r="C1" s="97"/>
      <c r="D1" s="97"/>
    </row>
    <row r="2" spans="1:5" ht="18.75" customHeight="1">
      <c r="A2" s="98" t="s">
        <v>1075</v>
      </c>
      <c r="B2" s="98"/>
      <c r="C2" s="98"/>
      <c r="D2" s="98"/>
    </row>
    <row r="3" spans="1:5" ht="18.75" customHeight="1">
      <c r="C3" s="21"/>
      <c r="D3" s="21" t="s">
        <v>30</v>
      </c>
      <c r="E3" s="21" t="s">
        <v>30</v>
      </c>
    </row>
    <row r="4" spans="1:5" ht="18" customHeight="1">
      <c r="A4" s="44" t="s">
        <v>0</v>
      </c>
      <c r="B4" s="44" t="s">
        <v>1</v>
      </c>
      <c r="C4" s="4" t="s">
        <v>2508</v>
      </c>
      <c r="D4" s="4" t="s">
        <v>1058</v>
      </c>
      <c r="E4" s="4" t="s">
        <v>2507</v>
      </c>
    </row>
    <row r="5" spans="1:5" ht="18" customHeight="1">
      <c r="A5" s="99" t="s">
        <v>2</v>
      </c>
      <c r="B5" s="99"/>
      <c r="C5" s="45">
        <f>C6+C235+C275+C294+C384+C436+C492+C549+C677+C749+C828+C851+C962+C1026+C1089+C1109+C1138+C1148+C1193+C1213+C1256+C1312+C1313+C1318+C1326</f>
        <v>14969.800000000001</v>
      </c>
      <c r="D5" s="45">
        <f>D6+D235+D275+D294+D384+D436+D492+D549+D677+D749+D828+D851+D962+D1026+D1089+D1109+D1138+D1148+D1193+D1213+D1256+D1312+D1313+D1318+D1326</f>
        <v>17362</v>
      </c>
      <c r="E5" s="45">
        <f>E6+E235+E275+E294+E384+E436+E492+E549+E677+E749+E828+E851+E962+E1026+E1089+E1109+E1138+E1148+E1193+E1213+E1256+E1312+E1313+E1318+E1326</f>
        <v>14178.500000000002</v>
      </c>
    </row>
    <row r="6" spans="1:5" ht="18" customHeight="1">
      <c r="A6" s="65" t="s">
        <v>1179</v>
      </c>
      <c r="B6" s="46" t="s">
        <v>3</v>
      </c>
      <c r="C6" s="47">
        <f>C7+C19+C28+C39+C50+C61+C72+C80+C89+C102+C111+C122+C134+C141+C149+C155+C162+C169+C176+C183+C190+C198+C204+C210+C217+C232</f>
        <v>1708.93</v>
      </c>
      <c r="D6" s="47">
        <f>D7+D19+D28+D39+D50+D61+D72+D80+D89+D102+D111+D122+D134+D141+D149+D155+D162+D169+D176+D183+D190+D198+D204+D210+D217+D232</f>
        <v>1968</v>
      </c>
      <c r="E6" s="47">
        <f>E7+E19+E28+E39+E50+E61+E72+E80+E89+E102+E111+E122+E134+E141+E149+E155+E162+E169+E176+E183+E190+E198+E204+E210+E217+E232</f>
        <v>1708.93</v>
      </c>
    </row>
    <row r="7" spans="1:5" ht="18" customHeight="1">
      <c r="A7" s="65" t="s">
        <v>1180</v>
      </c>
      <c r="B7" s="46" t="s">
        <v>31</v>
      </c>
      <c r="C7" s="47">
        <f>SUM(C8:C18)</f>
        <v>25</v>
      </c>
      <c r="D7" s="47">
        <f>SUM(D8:D18)</f>
        <v>20</v>
      </c>
      <c r="E7" s="47">
        <f>SUM(E8:E18)</f>
        <v>25</v>
      </c>
    </row>
    <row r="8" spans="1:5" ht="18" customHeight="1">
      <c r="A8" s="66" t="s">
        <v>1181</v>
      </c>
      <c r="B8" s="49" t="s">
        <v>32</v>
      </c>
      <c r="C8" s="50">
        <f>IFERROR(VLOOKUP(#REF!,Sheet2!#REF!,4,0),0)</f>
        <v>0</v>
      </c>
      <c r="D8" s="50">
        <f>IFERROR(VLOOKUP(A8,Sheet2!A:D,4,0),0)</f>
        <v>0</v>
      </c>
      <c r="E8" s="50">
        <f>IFERROR(VLOOKUP(B8,Sheet2!B:E,4,0),0)</f>
        <v>0</v>
      </c>
    </row>
    <row r="9" spans="1:5" ht="18" customHeight="1">
      <c r="A9" s="66" t="s">
        <v>1182</v>
      </c>
      <c r="B9" s="49" t="s">
        <v>33</v>
      </c>
      <c r="C9" s="50">
        <f>IFERROR(VLOOKUP(#REF!,Sheet2!#REF!,4,0),0)</f>
        <v>0</v>
      </c>
      <c r="D9" s="50">
        <f>IFERROR(VLOOKUP(A9,Sheet2!A:D,4,0),0)</f>
        <v>0</v>
      </c>
      <c r="E9" s="50">
        <f>IFERROR(VLOOKUP(B9,Sheet2!B:E,4,0),0)</f>
        <v>0</v>
      </c>
    </row>
    <row r="10" spans="1:5" ht="18" customHeight="1">
      <c r="A10" s="66" t="s">
        <v>1183</v>
      </c>
      <c r="B10" s="49" t="s">
        <v>34</v>
      </c>
      <c r="C10" s="50">
        <f>IFERROR(VLOOKUP(#REF!,Sheet2!#REF!,4,0),0)</f>
        <v>0</v>
      </c>
      <c r="D10" s="50">
        <f>IFERROR(VLOOKUP(A10,Sheet2!A:D,4,0),0)</f>
        <v>0</v>
      </c>
      <c r="E10" s="50">
        <f>IFERROR(VLOOKUP(B10,Sheet2!B:E,4,0),0)</f>
        <v>0</v>
      </c>
    </row>
    <row r="11" spans="1:5" ht="18" customHeight="1">
      <c r="A11" s="66" t="s">
        <v>1184</v>
      </c>
      <c r="B11" s="49" t="s">
        <v>35</v>
      </c>
      <c r="C11" s="50">
        <f>IFERROR(VLOOKUP(#REF!,Sheet2!#REF!,4,0),0)</f>
        <v>0</v>
      </c>
      <c r="D11" s="50">
        <f>IFERROR(VLOOKUP(A11,Sheet2!A:D,4,0),0)</f>
        <v>0</v>
      </c>
      <c r="E11" s="50">
        <f>IFERROR(VLOOKUP(B11,Sheet2!B:E,4,0),0)</f>
        <v>0</v>
      </c>
    </row>
    <row r="12" spans="1:5" ht="18" customHeight="1">
      <c r="A12" s="66" t="s">
        <v>1185</v>
      </c>
      <c r="B12" s="49" t="s">
        <v>36</v>
      </c>
      <c r="C12" s="50">
        <v>1</v>
      </c>
      <c r="D12" s="50">
        <f>IFERROR(VLOOKUP(A12,Sheet2!A:D,4,0),0)</f>
        <v>0</v>
      </c>
      <c r="E12" s="50">
        <v>1</v>
      </c>
    </row>
    <row r="13" spans="1:5" ht="18" customHeight="1">
      <c r="A13" s="66" t="s">
        <v>1186</v>
      </c>
      <c r="B13" s="49" t="s">
        <v>37</v>
      </c>
      <c r="C13" s="50">
        <f>IFERROR(VLOOKUP(#REF!,Sheet2!#REF!,4,0),0)</f>
        <v>0</v>
      </c>
      <c r="D13" s="50">
        <f>IFERROR(VLOOKUP(A13,Sheet2!A:D,4,0),0)</f>
        <v>0</v>
      </c>
      <c r="E13" s="50">
        <f>IFERROR(VLOOKUP(B13,Sheet2!B:E,4,0),0)</f>
        <v>0</v>
      </c>
    </row>
    <row r="14" spans="1:5" ht="18" customHeight="1">
      <c r="A14" s="66" t="s">
        <v>1187</v>
      </c>
      <c r="B14" s="49" t="s">
        <v>38</v>
      </c>
      <c r="C14" s="50">
        <f>IFERROR(VLOOKUP(#REF!,Sheet2!#REF!,4,0),0)</f>
        <v>0</v>
      </c>
      <c r="D14" s="50">
        <f>IFERROR(VLOOKUP(A14,Sheet2!A:D,4,0),0)</f>
        <v>0</v>
      </c>
      <c r="E14" s="50">
        <f>IFERROR(VLOOKUP(B14,Sheet2!B:E,4,0),0)</f>
        <v>0</v>
      </c>
    </row>
    <row r="15" spans="1:5" ht="18" customHeight="1">
      <c r="A15" s="66" t="s">
        <v>1188</v>
      </c>
      <c r="B15" s="49" t="s">
        <v>39</v>
      </c>
      <c r="C15" s="50">
        <f>IFERROR(VLOOKUP(#REF!,Sheet2!#REF!,4,0),0)</f>
        <v>0</v>
      </c>
      <c r="D15" s="50">
        <f>IFERROR(VLOOKUP(A15,Sheet2!A:D,4,0),0)</f>
        <v>0</v>
      </c>
      <c r="E15" s="50">
        <f>IFERROR(VLOOKUP(B15,Sheet2!B:E,4,0),0)</f>
        <v>0</v>
      </c>
    </row>
    <row r="16" spans="1:5" ht="18" customHeight="1">
      <c r="A16" s="66" t="s">
        <v>1189</v>
      </c>
      <c r="B16" s="49" t="s">
        <v>40</v>
      </c>
      <c r="C16" s="50">
        <f>IFERROR(VLOOKUP(#REF!,Sheet2!#REF!,4,0),0)</f>
        <v>0</v>
      </c>
      <c r="D16" s="50">
        <f>IFERROR(VLOOKUP(A16,Sheet2!A:D,4,0),0)</f>
        <v>0</v>
      </c>
      <c r="E16" s="50">
        <f>IFERROR(VLOOKUP(B16,Sheet2!B:E,4,0),0)</f>
        <v>0</v>
      </c>
    </row>
    <row r="17" spans="1:5" ht="18" customHeight="1">
      <c r="A17" s="66" t="s">
        <v>1190</v>
      </c>
      <c r="B17" s="49" t="s">
        <v>41</v>
      </c>
      <c r="C17" s="50">
        <f>IFERROR(VLOOKUP(#REF!,Sheet2!#REF!,4,0),0)</f>
        <v>0</v>
      </c>
      <c r="D17" s="50">
        <f>IFERROR(VLOOKUP(A17,Sheet2!A:D,4,0),0)</f>
        <v>0</v>
      </c>
      <c r="E17" s="50">
        <f>IFERROR(VLOOKUP(B17,Sheet2!B:E,4,0),0)</f>
        <v>0</v>
      </c>
    </row>
    <row r="18" spans="1:5" ht="18" customHeight="1">
      <c r="A18" s="66" t="s">
        <v>1191</v>
      </c>
      <c r="B18" s="49" t="s">
        <v>42</v>
      </c>
      <c r="C18" s="50">
        <v>24</v>
      </c>
      <c r="D18" s="50">
        <f>IFERROR(VLOOKUP(A18,Sheet2!A:D,4,0),0)</f>
        <v>20</v>
      </c>
      <c r="E18" s="50">
        <v>24</v>
      </c>
    </row>
    <row r="19" spans="1:5" ht="18" customHeight="1">
      <c r="A19" s="65" t="s">
        <v>1192</v>
      </c>
      <c r="B19" s="46" t="s">
        <v>43</v>
      </c>
      <c r="C19" s="47">
        <f>SUM(C20:C27)</f>
        <v>0</v>
      </c>
      <c r="D19" s="47">
        <f>SUM(D20:D27)</f>
        <v>0</v>
      </c>
      <c r="E19" s="47">
        <f>SUM(E20:E27)</f>
        <v>0</v>
      </c>
    </row>
    <row r="20" spans="1:5" ht="18" customHeight="1">
      <c r="A20" s="66" t="s">
        <v>1193</v>
      </c>
      <c r="B20" s="49" t="s">
        <v>32</v>
      </c>
      <c r="C20" s="50">
        <f>IFERROR(VLOOKUP(#REF!,Sheet2!#REF!,4,0),0)</f>
        <v>0</v>
      </c>
      <c r="D20" s="50">
        <f>IFERROR(VLOOKUP(A20,Sheet2!A:D,4,0),0)</f>
        <v>0</v>
      </c>
      <c r="E20" s="50">
        <f>IFERROR(VLOOKUP(B20,Sheet2!B:E,4,0),0)</f>
        <v>0</v>
      </c>
    </row>
    <row r="21" spans="1:5" ht="18" customHeight="1">
      <c r="A21" s="66" t="s">
        <v>1194</v>
      </c>
      <c r="B21" s="49" t="s">
        <v>33</v>
      </c>
      <c r="C21" s="50">
        <f>IFERROR(VLOOKUP(#REF!,Sheet2!#REF!,4,0),0)</f>
        <v>0</v>
      </c>
      <c r="D21" s="50">
        <f>IFERROR(VLOOKUP(A21,Sheet2!A:D,4,0),0)</f>
        <v>0</v>
      </c>
      <c r="E21" s="50">
        <f>IFERROR(VLOOKUP(B21,Sheet2!B:E,4,0),0)</f>
        <v>0</v>
      </c>
    </row>
    <row r="22" spans="1:5" ht="18" customHeight="1">
      <c r="A22" s="66" t="s">
        <v>1195</v>
      </c>
      <c r="B22" s="49" t="s">
        <v>34</v>
      </c>
      <c r="C22" s="50">
        <f>IFERROR(VLOOKUP(#REF!,Sheet2!#REF!,4,0),0)</f>
        <v>0</v>
      </c>
      <c r="D22" s="50">
        <f>IFERROR(VLOOKUP(A22,Sheet2!A:D,4,0),0)</f>
        <v>0</v>
      </c>
      <c r="E22" s="50">
        <f>IFERROR(VLOOKUP(B22,Sheet2!B:E,4,0),0)</f>
        <v>0</v>
      </c>
    </row>
    <row r="23" spans="1:5" ht="18" customHeight="1">
      <c r="A23" s="66" t="s">
        <v>1196</v>
      </c>
      <c r="B23" s="49" t="s">
        <v>44</v>
      </c>
      <c r="C23" s="50">
        <f>IFERROR(VLOOKUP(#REF!,Sheet2!#REF!,4,0),0)</f>
        <v>0</v>
      </c>
      <c r="D23" s="50">
        <f>IFERROR(VLOOKUP(A23,Sheet2!A:D,4,0),0)</f>
        <v>0</v>
      </c>
      <c r="E23" s="50">
        <f>IFERROR(VLOOKUP(B23,Sheet2!B:E,4,0),0)</f>
        <v>0</v>
      </c>
    </row>
    <row r="24" spans="1:5" ht="18" customHeight="1">
      <c r="A24" s="66" t="s">
        <v>1197</v>
      </c>
      <c r="B24" s="49" t="s">
        <v>45</v>
      </c>
      <c r="C24" s="50">
        <f>IFERROR(VLOOKUP(#REF!,Sheet2!#REF!,4,0),0)</f>
        <v>0</v>
      </c>
      <c r="D24" s="50">
        <f>IFERROR(VLOOKUP(A24,Sheet2!A:D,4,0),0)</f>
        <v>0</v>
      </c>
      <c r="E24" s="50">
        <f>IFERROR(VLOOKUP(B24,Sheet2!B:E,4,0),0)</f>
        <v>0</v>
      </c>
    </row>
    <row r="25" spans="1:5" ht="18" customHeight="1">
      <c r="A25" s="66" t="s">
        <v>1198</v>
      </c>
      <c r="B25" s="49" t="s">
        <v>46</v>
      </c>
      <c r="C25" s="50">
        <f>IFERROR(VLOOKUP(#REF!,Sheet2!#REF!,4,0),0)</f>
        <v>0</v>
      </c>
      <c r="D25" s="50">
        <f>IFERROR(VLOOKUP(A25,Sheet2!A:D,4,0),0)</f>
        <v>0</v>
      </c>
      <c r="E25" s="50">
        <f>IFERROR(VLOOKUP(B25,Sheet2!B:E,4,0),0)</f>
        <v>0</v>
      </c>
    </row>
    <row r="26" spans="1:5" ht="18" customHeight="1">
      <c r="A26" s="66" t="s">
        <v>1199</v>
      </c>
      <c r="B26" s="49" t="s">
        <v>41</v>
      </c>
      <c r="C26" s="50">
        <f>IFERROR(VLOOKUP(#REF!,Sheet2!#REF!,4,0),0)</f>
        <v>0</v>
      </c>
      <c r="D26" s="50">
        <f>IFERROR(VLOOKUP(A26,Sheet2!A:D,4,0),0)</f>
        <v>0</v>
      </c>
      <c r="E26" s="50">
        <f>IFERROR(VLOOKUP(B26,Sheet2!B:E,4,0),0)</f>
        <v>0</v>
      </c>
    </row>
    <row r="27" spans="1:5" ht="18" customHeight="1">
      <c r="A27" s="66" t="s">
        <v>1200</v>
      </c>
      <c r="B27" s="49" t="s">
        <v>47</v>
      </c>
      <c r="C27" s="50">
        <f>IFERROR(VLOOKUP(#REF!,Sheet2!#REF!,4,0),0)</f>
        <v>0</v>
      </c>
      <c r="D27" s="50">
        <f>IFERROR(VLOOKUP(A27,Sheet2!A:D,4,0),0)</f>
        <v>0</v>
      </c>
      <c r="E27" s="50">
        <f>IFERROR(VLOOKUP(B27,Sheet2!B:E,4,0),0)</f>
        <v>0</v>
      </c>
    </row>
    <row r="28" spans="1:5" ht="18" customHeight="1">
      <c r="A28" s="65" t="s">
        <v>1201</v>
      </c>
      <c r="B28" s="46" t="s">
        <v>48</v>
      </c>
      <c r="C28" s="47">
        <f>SUM(C29:C38)</f>
        <v>1382</v>
      </c>
      <c r="D28" s="47">
        <f>SUM(D29:D38)</f>
        <v>1849</v>
      </c>
      <c r="E28" s="47">
        <f>SUM(E29:E38)</f>
        <v>1382</v>
      </c>
    </row>
    <row r="29" spans="1:5" ht="18" customHeight="1">
      <c r="A29" s="66" t="s">
        <v>1202</v>
      </c>
      <c r="B29" s="49" t="s">
        <v>32</v>
      </c>
      <c r="C29" s="50">
        <v>1161</v>
      </c>
      <c r="D29" s="50">
        <f>IFERROR(VLOOKUP(A29,Sheet2!A:D,4,0),0)</f>
        <v>1098</v>
      </c>
      <c r="E29" s="50">
        <v>1161</v>
      </c>
    </row>
    <row r="30" spans="1:5" ht="18" customHeight="1">
      <c r="A30" s="66" t="s">
        <v>1203</v>
      </c>
      <c r="B30" s="49" t="s">
        <v>33</v>
      </c>
      <c r="C30" s="50">
        <v>25</v>
      </c>
      <c r="D30" s="50">
        <f>IFERROR(VLOOKUP(A30,Sheet2!A:D,4,0),0)</f>
        <v>289</v>
      </c>
      <c r="E30" s="50">
        <v>25</v>
      </c>
    </row>
    <row r="31" spans="1:5" ht="18" customHeight="1">
      <c r="A31" s="66" t="s">
        <v>1204</v>
      </c>
      <c r="B31" s="49" t="s">
        <v>34</v>
      </c>
      <c r="C31" s="50">
        <f>IFERROR(VLOOKUP(#REF!,Sheet2!#REF!,4,0),0)</f>
        <v>0</v>
      </c>
      <c r="D31" s="50">
        <f>IFERROR(VLOOKUP(A31,Sheet2!A:D,4,0),0)</f>
        <v>0</v>
      </c>
      <c r="E31" s="50">
        <f>IFERROR(VLOOKUP(B31,Sheet2!B:E,4,0),0)</f>
        <v>0</v>
      </c>
    </row>
    <row r="32" spans="1:5" ht="18" customHeight="1">
      <c r="A32" s="66" t="s">
        <v>1205</v>
      </c>
      <c r="B32" s="49" t="s">
        <v>49</v>
      </c>
      <c r="C32" s="50">
        <f>IFERROR(VLOOKUP(#REF!,Sheet2!#REF!,4,0),0)</f>
        <v>0</v>
      </c>
      <c r="D32" s="50">
        <f>IFERROR(VLOOKUP(A32,Sheet2!A:D,4,0),0)</f>
        <v>0</v>
      </c>
      <c r="E32" s="50">
        <f>IFERROR(VLOOKUP(B32,Sheet2!B:E,4,0),0)</f>
        <v>0</v>
      </c>
    </row>
    <row r="33" spans="1:5" ht="18" customHeight="1">
      <c r="A33" s="66" t="s">
        <v>1206</v>
      </c>
      <c r="B33" s="49" t="s">
        <v>50</v>
      </c>
      <c r="C33" s="50">
        <f>IFERROR(VLOOKUP(#REF!,Sheet2!#REF!,4,0),0)</f>
        <v>0</v>
      </c>
      <c r="D33" s="50">
        <f>IFERROR(VLOOKUP(A33,Sheet2!A:D,4,0),0)</f>
        <v>0</v>
      </c>
      <c r="E33" s="50">
        <f>IFERROR(VLOOKUP(B33,Sheet2!B:E,4,0),0)</f>
        <v>0</v>
      </c>
    </row>
    <row r="34" spans="1:5" ht="18" customHeight="1">
      <c r="A34" s="66" t="s">
        <v>1207</v>
      </c>
      <c r="B34" s="49" t="s">
        <v>51</v>
      </c>
      <c r="C34" s="50">
        <f>IFERROR(VLOOKUP(#REF!,Sheet2!#REF!,4,0),0)</f>
        <v>0</v>
      </c>
      <c r="D34" s="50">
        <f>IFERROR(VLOOKUP(A34,Sheet2!A:D,4,0),0)</f>
        <v>0</v>
      </c>
      <c r="E34" s="50">
        <f>IFERROR(VLOOKUP(B34,Sheet2!B:E,4,0),0)</f>
        <v>0</v>
      </c>
    </row>
    <row r="35" spans="1:5" ht="18" customHeight="1">
      <c r="A35" s="66" t="s">
        <v>1208</v>
      </c>
      <c r="B35" s="49" t="s">
        <v>52</v>
      </c>
      <c r="C35" s="50">
        <v>10</v>
      </c>
      <c r="D35" s="50">
        <f>IFERROR(VLOOKUP(A35,Sheet2!A:D,4,0),0)</f>
        <v>0</v>
      </c>
      <c r="E35" s="50">
        <v>10</v>
      </c>
    </row>
    <row r="36" spans="1:5" ht="18" customHeight="1">
      <c r="A36" s="66" t="s">
        <v>1209</v>
      </c>
      <c r="B36" s="49" t="s">
        <v>53</v>
      </c>
      <c r="C36" s="50">
        <f>IFERROR(VLOOKUP(#REF!,Sheet2!#REF!,4,0),0)</f>
        <v>0</v>
      </c>
      <c r="D36" s="50">
        <f>IFERROR(VLOOKUP(A36,Sheet2!A:D,4,0),0)</f>
        <v>0</v>
      </c>
      <c r="E36" s="50">
        <f>IFERROR(VLOOKUP(B36,Sheet2!B:E,4,0),0)</f>
        <v>0</v>
      </c>
    </row>
    <row r="37" spans="1:5" ht="18" customHeight="1">
      <c r="A37" s="66" t="s">
        <v>1210</v>
      </c>
      <c r="B37" s="49" t="s">
        <v>41</v>
      </c>
      <c r="C37" s="50">
        <v>151</v>
      </c>
      <c r="D37" s="50">
        <f>IFERROR(VLOOKUP(A37,Sheet2!A:D,4,0),0)</f>
        <v>291</v>
      </c>
      <c r="E37" s="50">
        <v>151</v>
      </c>
    </row>
    <row r="38" spans="1:5" ht="18" customHeight="1">
      <c r="A38" s="66" t="s">
        <v>1211</v>
      </c>
      <c r="B38" s="49" t="s">
        <v>54</v>
      </c>
      <c r="C38" s="50">
        <v>35</v>
      </c>
      <c r="D38" s="50">
        <f>IFERROR(VLOOKUP(A38,Sheet2!A:D,4,0),0)</f>
        <v>171</v>
      </c>
      <c r="E38" s="50">
        <v>35</v>
      </c>
    </row>
    <row r="39" spans="1:5" ht="18" customHeight="1">
      <c r="A39" s="65" t="s">
        <v>1212</v>
      </c>
      <c r="B39" s="46" t="s">
        <v>55</v>
      </c>
      <c r="C39" s="47">
        <f>SUM(C40:C49)</f>
        <v>0</v>
      </c>
      <c r="D39" s="47">
        <f>SUM(D40:D49)</f>
        <v>0</v>
      </c>
      <c r="E39" s="47">
        <f>SUM(E40:E49)</f>
        <v>0</v>
      </c>
    </row>
    <row r="40" spans="1:5" ht="18" customHeight="1">
      <c r="A40" s="66" t="s">
        <v>1213</v>
      </c>
      <c r="B40" s="49" t="s">
        <v>32</v>
      </c>
      <c r="C40" s="50">
        <f>IFERROR(VLOOKUP(#REF!,Sheet2!#REF!,4,0),0)</f>
        <v>0</v>
      </c>
      <c r="D40" s="50">
        <f>IFERROR(VLOOKUP(A40,Sheet2!A:D,4,0),0)</f>
        <v>0</v>
      </c>
      <c r="E40" s="50">
        <f>IFERROR(VLOOKUP(B40,Sheet2!B:E,4,0),0)</f>
        <v>0</v>
      </c>
    </row>
    <row r="41" spans="1:5" ht="18" customHeight="1">
      <c r="A41" s="66" t="s">
        <v>1214</v>
      </c>
      <c r="B41" s="49" t="s">
        <v>33</v>
      </c>
      <c r="C41" s="50">
        <f>IFERROR(VLOOKUP(#REF!,Sheet2!#REF!,4,0),0)</f>
        <v>0</v>
      </c>
      <c r="D41" s="50">
        <f>IFERROR(VLOOKUP(A41,Sheet2!A:D,4,0),0)</f>
        <v>0</v>
      </c>
      <c r="E41" s="50">
        <f>IFERROR(VLOOKUP(B41,Sheet2!B:E,4,0),0)</f>
        <v>0</v>
      </c>
    </row>
    <row r="42" spans="1:5" ht="18" customHeight="1">
      <c r="A42" s="66" t="s">
        <v>1215</v>
      </c>
      <c r="B42" s="49" t="s">
        <v>34</v>
      </c>
      <c r="C42" s="50">
        <f>IFERROR(VLOOKUP(#REF!,Sheet2!#REF!,4,0),0)</f>
        <v>0</v>
      </c>
      <c r="D42" s="50">
        <f>IFERROR(VLOOKUP(A42,Sheet2!A:D,4,0),0)</f>
        <v>0</v>
      </c>
      <c r="E42" s="50">
        <f>IFERROR(VLOOKUP(B42,Sheet2!B:E,4,0),0)</f>
        <v>0</v>
      </c>
    </row>
    <row r="43" spans="1:5" ht="18" customHeight="1">
      <c r="A43" s="66" t="s">
        <v>1216</v>
      </c>
      <c r="B43" s="49" t="s">
        <v>56</v>
      </c>
      <c r="C43" s="50">
        <f>IFERROR(VLOOKUP(#REF!,Sheet2!#REF!,4,0),0)</f>
        <v>0</v>
      </c>
      <c r="D43" s="50">
        <f>IFERROR(VLOOKUP(A43,Sheet2!A:D,4,0),0)</f>
        <v>0</v>
      </c>
      <c r="E43" s="50">
        <f>IFERROR(VLOOKUP(B43,Sheet2!B:E,4,0),0)</f>
        <v>0</v>
      </c>
    </row>
    <row r="44" spans="1:5" ht="18" customHeight="1">
      <c r="A44" s="66" t="s">
        <v>1217</v>
      </c>
      <c r="B44" s="49" t="s">
        <v>57</v>
      </c>
      <c r="C44" s="50">
        <f>IFERROR(VLOOKUP(#REF!,Sheet2!#REF!,4,0),0)</f>
        <v>0</v>
      </c>
      <c r="D44" s="50">
        <f>IFERROR(VLOOKUP(A44,Sheet2!A:D,4,0),0)</f>
        <v>0</v>
      </c>
      <c r="E44" s="50">
        <f>IFERROR(VLOOKUP(B44,Sheet2!B:E,4,0),0)</f>
        <v>0</v>
      </c>
    </row>
    <row r="45" spans="1:5" ht="18" customHeight="1">
      <c r="A45" s="66" t="s">
        <v>1218</v>
      </c>
      <c r="B45" s="49" t="s">
        <v>58</v>
      </c>
      <c r="C45" s="50">
        <f>IFERROR(VLOOKUP(#REF!,Sheet2!#REF!,4,0),0)</f>
        <v>0</v>
      </c>
      <c r="D45" s="50">
        <f>IFERROR(VLOOKUP(A45,Sheet2!A:D,4,0),0)</f>
        <v>0</v>
      </c>
      <c r="E45" s="50">
        <f>IFERROR(VLOOKUP(B45,Sheet2!B:E,4,0),0)</f>
        <v>0</v>
      </c>
    </row>
    <row r="46" spans="1:5" ht="18" customHeight="1">
      <c r="A46" s="66" t="s">
        <v>1219</v>
      </c>
      <c r="B46" s="49" t="s">
        <v>59</v>
      </c>
      <c r="C46" s="50">
        <f>IFERROR(VLOOKUP(#REF!,Sheet2!#REF!,4,0),0)</f>
        <v>0</v>
      </c>
      <c r="D46" s="50">
        <f>IFERROR(VLOOKUP(A46,Sheet2!A:D,4,0),0)</f>
        <v>0</v>
      </c>
      <c r="E46" s="50">
        <f>IFERROR(VLOOKUP(B46,Sheet2!B:E,4,0),0)</f>
        <v>0</v>
      </c>
    </row>
    <row r="47" spans="1:5" ht="18" customHeight="1">
      <c r="A47" s="66" t="s">
        <v>1220</v>
      </c>
      <c r="B47" s="49" t="s">
        <v>60</v>
      </c>
      <c r="C47" s="50">
        <f>IFERROR(VLOOKUP(#REF!,Sheet2!#REF!,4,0),0)</f>
        <v>0</v>
      </c>
      <c r="D47" s="50">
        <f>IFERROR(VLOOKUP(A47,Sheet2!A:D,4,0),0)</f>
        <v>0</v>
      </c>
      <c r="E47" s="50">
        <f>IFERROR(VLOOKUP(B47,Sheet2!B:E,4,0),0)</f>
        <v>0</v>
      </c>
    </row>
    <row r="48" spans="1:5" ht="18" customHeight="1">
      <c r="A48" s="66" t="s">
        <v>1221</v>
      </c>
      <c r="B48" s="49" t="s">
        <v>41</v>
      </c>
      <c r="C48" s="50">
        <f>IFERROR(VLOOKUP(#REF!,Sheet2!#REF!,4,0),0)</f>
        <v>0</v>
      </c>
      <c r="D48" s="50">
        <f>IFERROR(VLOOKUP(A48,Sheet2!A:D,4,0),0)</f>
        <v>0</v>
      </c>
      <c r="E48" s="50">
        <f>IFERROR(VLOOKUP(B48,Sheet2!B:E,4,0),0)</f>
        <v>0</v>
      </c>
    </row>
    <row r="49" spans="1:5" ht="18" customHeight="1">
      <c r="A49" s="66" t="s">
        <v>1222</v>
      </c>
      <c r="B49" s="49" t="s">
        <v>61</v>
      </c>
      <c r="C49" s="50">
        <f>IFERROR(VLOOKUP(#REF!,Sheet2!#REF!,4,0),0)</f>
        <v>0</v>
      </c>
      <c r="D49" s="50">
        <f>IFERROR(VLOOKUP(A49,Sheet2!A:D,4,0),0)</f>
        <v>0</v>
      </c>
      <c r="E49" s="50">
        <f>IFERROR(VLOOKUP(B49,Sheet2!B:E,4,0),0)</f>
        <v>0</v>
      </c>
    </row>
    <row r="50" spans="1:5" ht="18" customHeight="1">
      <c r="A50" s="65" t="s">
        <v>1223</v>
      </c>
      <c r="B50" s="46" t="s">
        <v>62</v>
      </c>
      <c r="C50" s="47">
        <f>SUM(C51:C60)</f>
        <v>19</v>
      </c>
      <c r="D50" s="47">
        <f>SUM(D51:D60)</f>
        <v>0</v>
      </c>
      <c r="E50" s="47">
        <f>SUM(E51:E60)</f>
        <v>19</v>
      </c>
    </row>
    <row r="51" spans="1:5" ht="18" customHeight="1">
      <c r="A51" s="66" t="s">
        <v>1224</v>
      </c>
      <c r="B51" s="49" t="s">
        <v>32</v>
      </c>
      <c r="C51" s="50">
        <f>IFERROR(VLOOKUP(#REF!,Sheet2!#REF!,4,0),0)</f>
        <v>0</v>
      </c>
      <c r="D51" s="50">
        <f>IFERROR(VLOOKUP(A51,Sheet2!A:D,4,0),0)</f>
        <v>0</v>
      </c>
      <c r="E51" s="50">
        <f>IFERROR(VLOOKUP(B51,Sheet2!B:E,4,0),0)</f>
        <v>0</v>
      </c>
    </row>
    <row r="52" spans="1:5" ht="18" customHeight="1">
      <c r="A52" s="66" t="s">
        <v>1225</v>
      </c>
      <c r="B52" s="49" t="s">
        <v>33</v>
      </c>
      <c r="C52" s="50">
        <f>IFERROR(VLOOKUP(#REF!,Sheet2!#REF!,4,0),0)</f>
        <v>0</v>
      </c>
      <c r="D52" s="50">
        <f>IFERROR(VLOOKUP(A52,Sheet2!A:D,4,0),0)</f>
        <v>0</v>
      </c>
      <c r="E52" s="50">
        <f>IFERROR(VLOOKUP(B52,Sheet2!B:E,4,0),0)</f>
        <v>0</v>
      </c>
    </row>
    <row r="53" spans="1:5" ht="18" customHeight="1">
      <c r="A53" s="66" t="s">
        <v>1226</v>
      </c>
      <c r="B53" s="49" t="s">
        <v>34</v>
      </c>
      <c r="C53" s="50">
        <f>IFERROR(VLOOKUP(#REF!,Sheet2!#REF!,4,0),0)</f>
        <v>0</v>
      </c>
      <c r="D53" s="50">
        <f>IFERROR(VLOOKUP(A53,Sheet2!A:D,4,0),0)</f>
        <v>0</v>
      </c>
      <c r="E53" s="50">
        <f>IFERROR(VLOOKUP(B53,Sheet2!B:E,4,0),0)</f>
        <v>0</v>
      </c>
    </row>
    <row r="54" spans="1:5" ht="18" customHeight="1">
      <c r="A54" s="66" t="s">
        <v>1227</v>
      </c>
      <c r="B54" s="49" t="s">
        <v>63</v>
      </c>
      <c r="C54" s="50">
        <f>IFERROR(VLOOKUP(#REF!,Sheet2!#REF!,4,0),0)</f>
        <v>0</v>
      </c>
      <c r="D54" s="50">
        <f>IFERROR(VLOOKUP(A54,Sheet2!A:D,4,0),0)</f>
        <v>0</v>
      </c>
      <c r="E54" s="50">
        <f>IFERROR(VLOOKUP(B54,Sheet2!B:E,4,0),0)</f>
        <v>0</v>
      </c>
    </row>
    <row r="55" spans="1:5" ht="18" customHeight="1">
      <c r="A55" s="66" t="s">
        <v>1228</v>
      </c>
      <c r="B55" s="49" t="s">
        <v>64</v>
      </c>
      <c r="C55" s="50">
        <f>IFERROR(VLOOKUP(#REF!,Sheet2!#REF!,4,0),0)</f>
        <v>0</v>
      </c>
      <c r="D55" s="50">
        <f>IFERROR(VLOOKUP(A55,Sheet2!A:D,4,0),0)</f>
        <v>0</v>
      </c>
      <c r="E55" s="50">
        <f>IFERROR(VLOOKUP(B55,Sheet2!B:E,4,0),0)</f>
        <v>0</v>
      </c>
    </row>
    <row r="56" spans="1:5" ht="18" customHeight="1">
      <c r="A56" s="66" t="s">
        <v>1229</v>
      </c>
      <c r="B56" s="49" t="s">
        <v>65</v>
      </c>
      <c r="C56" s="50">
        <f>IFERROR(VLOOKUP(#REF!,Sheet2!#REF!,4,0),0)</f>
        <v>0</v>
      </c>
      <c r="D56" s="50">
        <f>IFERROR(VLOOKUP(A56,Sheet2!A:D,4,0),0)</f>
        <v>0</v>
      </c>
      <c r="E56" s="50">
        <f>IFERROR(VLOOKUP(B56,Sheet2!B:E,4,0),0)</f>
        <v>0</v>
      </c>
    </row>
    <row r="57" spans="1:5" ht="18" customHeight="1">
      <c r="A57" s="66" t="s">
        <v>1230</v>
      </c>
      <c r="B57" s="49" t="s">
        <v>66</v>
      </c>
      <c r="C57" s="50">
        <v>19</v>
      </c>
      <c r="D57" s="50">
        <f>IFERROR(VLOOKUP(A57,Sheet2!A:D,4,0),0)</f>
        <v>0</v>
      </c>
      <c r="E57" s="50">
        <v>19</v>
      </c>
    </row>
    <row r="58" spans="1:5" ht="18" customHeight="1">
      <c r="A58" s="66" t="s">
        <v>1231</v>
      </c>
      <c r="B58" s="49" t="s">
        <v>67</v>
      </c>
      <c r="C58" s="50">
        <f>IFERROR(VLOOKUP(#REF!,Sheet2!#REF!,4,0),0)</f>
        <v>0</v>
      </c>
      <c r="D58" s="50">
        <f>IFERROR(VLOOKUP(A58,Sheet2!A:D,4,0),0)</f>
        <v>0</v>
      </c>
      <c r="E58" s="50">
        <f>IFERROR(VLOOKUP(B58,Sheet2!B:E,4,0),0)</f>
        <v>0</v>
      </c>
    </row>
    <row r="59" spans="1:5" ht="18" customHeight="1">
      <c r="A59" s="66" t="s">
        <v>1232</v>
      </c>
      <c r="B59" s="49" t="s">
        <v>41</v>
      </c>
      <c r="C59" s="50">
        <f>IFERROR(VLOOKUP(#REF!,Sheet2!#REF!,4,0),0)</f>
        <v>0</v>
      </c>
      <c r="D59" s="50">
        <f>IFERROR(VLOOKUP(A59,Sheet2!A:D,4,0),0)</f>
        <v>0</v>
      </c>
      <c r="E59" s="50">
        <f>IFERROR(VLOOKUP(B59,Sheet2!B:E,4,0),0)</f>
        <v>0</v>
      </c>
    </row>
    <row r="60" spans="1:5" ht="18" customHeight="1">
      <c r="A60" s="66" t="s">
        <v>1233</v>
      </c>
      <c r="B60" s="49" t="s">
        <v>68</v>
      </c>
      <c r="C60" s="50">
        <f>IFERROR(VLOOKUP(#REF!,Sheet2!#REF!,4,0),0)</f>
        <v>0</v>
      </c>
      <c r="D60" s="50">
        <f>IFERROR(VLOOKUP(A60,Sheet2!A:D,4,0),0)</f>
        <v>0</v>
      </c>
      <c r="E60" s="50">
        <f>IFERROR(VLOOKUP(B60,Sheet2!B:E,4,0),0)</f>
        <v>0</v>
      </c>
    </row>
    <row r="61" spans="1:5" ht="18" customHeight="1">
      <c r="A61" s="65" t="s">
        <v>1234</v>
      </c>
      <c r="B61" s="46" t="s">
        <v>69</v>
      </c>
      <c r="C61" s="47">
        <f>SUM(C62:C71)</f>
        <v>87</v>
      </c>
      <c r="D61" s="47">
        <f>SUM(D62:D71)</f>
        <v>61</v>
      </c>
      <c r="E61" s="47">
        <f>SUM(E62:E71)</f>
        <v>87</v>
      </c>
    </row>
    <row r="62" spans="1:5" ht="18" customHeight="1">
      <c r="A62" s="66" t="s">
        <v>1235</v>
      </c>
      <c r="B62" s="49" t="s">
        <v>32</v>
      </c>
      <c r="C62" s="50">
        <v>47</v>
      </c>
      <c r="D62" s="50">
        <f>IFERROR(VLOOKUP(A62,Sheet2!A:D,4,0),0)</f>
        <v>58</v>
      </c>
      <c r="E62" s="50">
        <v>47</v>
      </c>
    </row>
    <row r="63" spans="1:5" ht="18" customHeight="1">
      <c r="A63" s="66" t="s">
        <v>1236</v>
      </c>
      <c r="B63" s="49" t="s">
        <v>33</v>
      </c>
      <c r="C63" s="50">
        <v>2</v>
      </c>
      <c r="D63" s="50">
        <f>IFERROR(VLOOKUP(A63,Sheet2!A:D,4,0),0)</f>
        <v>0</v>
      </c>
      <c r="E63" s="50">
        <v>2</v>
      </c>
    </row>
    <row r="64" spans="1:5" ht="18" customHeight="1">
      <c r="A64" s="66" t="s">
        <v>1237</v>
      </c>
      <c r="B64" s="49" t="s">
        <v>34</v>
      </c>
      <c r="C64" s="50">
        <v>38</v>
      </c>
      <c r="D64" s="50">
        <f>IFERROR(VLOOKUP(A64,Sheet2!A:D,4,0),0)</f>
        <v>0</v>
      </c>
      <c r="E64" s="50">
        <v>38</v>
      </c>
    </row>
    <row r="65" spans="1:5" ht="18" customHeight="1">
      <c r="A65" s="66" t="s">
        <v>1238</v>
      </c>
      <c r="B65" s="49" t="s">
        <v>70</v>
      </c>
      <c r="C65" s="50">
        <f>IFERROR(VLOOKUP(#REF!,Sheet2!#REF!,4,0),0)</f>
        <v>0</v>
      </c>
      <c r="D65" s="50">
        <f>IFERROR(VLOOKUP(A65,Sheet2!A:D,4,0),0)</f>
        <v>0</v>
      </c>
      <c r="E65" s="50">
        <f>IFERROR(VLOOKUP(B65,Sheet2!B:E,4,0),0)</f>
        <v>0</v>
      </c>
    </row>
    <row r="66" spans="1:5" ht="18" customHeight="1">
      <c r="A66" s="66" t="s">
        <v>1239</v>
      </c>
      <c r="B66" s="49" t="s">
        <v>71</v>
      </c>
      <c r="C66" s="50">
        <f>IFERROR(VLOOKUP(#REF!,Sheet2!#REF!,4,0),0)</f>
        <v>0</v>
      </c>
      <c r="D66" s="50">
        <f>IFERROR(VLOOKUP(A66,Sheet2!A:D,4,0),0)</f>
        <v>0</v>
      </c>
      <c r="E66" s="50">
        <f>IFERROR(VLOOKUP(B66,Sheet2!B:E,4,0),0)</f>
        <v>0</v>
      </c>
    </row>
    <row r="67" spans="1:5" ht="18" customHeight="1">
      <c r="A67" s="66" t="s">
        <v>1240</v>
      </c>
      <c r="B67" s="49" t="s">
        <v>72</v>
      </c>
      <c r="C67" s="50">
        <f>IFERROR(VLOOKUP(#REF!,Sheet2!#REF!,4,0),0)</f>
        <v>0</v>
      </c>
      <c r="D67" s="50">
        <f>IFERROR(VLOOKUP(A67,Sheet2!A:D,4,0),0)</f>
        <v>0</v>
      </c>
      <c r="E67" s="50">
        <f>IFERROR(VLOOKUP(B67,Sheet2!B:E,4,0),0)</f>
        <v>0</v>
      </c>
    </row>
    <row r="68" spans="1:5" ht="18" customHeight="1">
      <c r="A68" s="66" t="s">
        <v>1241</v>
      </c>
      <c r="B68" s="49" t="s">
        <v>73</v>
      </c>
      <c r="C68" s="50">
        <f>IFERROR(VLOOKUP(#REF!,Sheet2!#REF!,4,0),0)</f>
        <v>0</v>
      </c>
      <c r="D68" s="50">
        <f>IFERROR(VLOOKUP(A68,Sheet2!A:D,4,0),0)</f>
        <v>0</v>
      </c>
      <c r="E68" s="50">
        <f>IFERROR(VLOOKUP(B68,Sheet2!B:E,4,0),0)</f>
        <v>0</v>
      </c>
    </row>
    <row r="69" spans="1:5" ht="18" customHeight="1">
      <c r="A69" s="66" t="s">
        <v>1242</v>
      </c>
      <c r="B69" s="49" t="s">
        <v>74</v>
      </c>
      <c r="C69" s="50">
        <f>IFERROR(VLOOKUP(#REF!,Sheet2!#REF!,4,0),0)</f>
        <v>0</v>
      </c>
      <c r="D69" s="50">
        <f>IFERROR(VLOOKUP(A69,Sheet2!A:D,4,0),0)</f>
        <v>0</v>
      </c>
      <c r="E69" s="50">
        <f>IFERROR(VLOOKUP(B69,Sheet2!B:E,4,0),0)</f>
        <v>0</v>
      </c>
    </row>
    <row r="70" spans="1:5" ht="18" customHeight="1">
      <c r="A70" s="66" t="s">
        <v>1243</v>
      </c>
      <c r="B70" s="49" t="s">
        <v>41</v>
      </c>
      <c r="C70" s="50">
        <f>IFERROR(VLOOKUP(#REF!,Sheet2!#REF!,4,0),0)</f>
        <v>0</v>
      </c>
      <c r="D70" s="50">
        <f>IFERROR(VLOOKUP(A70,Sheet2!A:D,4,0),0)</f>
        <v>0</v>
      </c>
      <c r="E70" s="50">
        <f>IFERROR(VLOOKUP(B70,Sheet2!B:E,4,0),0)</f>
        <v>0</v>
      </c>
    </row>
    <row r="71" spans="1:5" ht="18" customHeight="1">
      <c r="A71" s="66" t="s">
        <v>1244</v>
      </c>
      <c r="B71" s="49" t="s">
        <v>75</v>
      </c>
      <c r="C71" s="50">
        <f>IFERROR(VLOOKUP(#REF!,Sheet2!#REF!,4,0),0)</f>
        <v>0</v>
      </c>
      <c r="D71" s="50">
        <f>IFERROR(VLOOKUP(A71,Sheet2!A:D,4,0),0)</f>
        <v>3</v>
      </c>
      <c r="E71" s="50">
        <f>IFERROR(VLOOKUP(B71,Sheet2!B:E,4,0),0)</f>
        <v>0</v>
      </c>
    </row>
    <row r="72" spans="1:5" ht="18" customHeight="1">
      <c r="A72" s="65" t="s">
        <v>1245</v>
      </c>
      <c r="B72" s="46" t="s">
        <v>76</v>
      </c>
      <c r="C72" s="47">
        <f>SUM(C73:C79)</f>
        <v>0</v>
      </c>
      <c r="D72" s="47">
        <f>SUM(D73:D79)</f>
        <v>0</v>
      </c>
      <c r="E72" s="47">
        <f>SUM(E73:E79)</f>
        <v>0</v>
      </c>
    </row>
    <row r="73" spans="1:5" ht="18" customHeight="1">
      <c r="A73" s="66" t="s">
        <v>1246</v>
      </c>
      <c r="B73" s="49" t="s">
        <v>32</v>
      </c>
      <c r="C73" s="50">
        <f>IFERROR(VLOOKUP(#REF!,Sheet2!#REF!,4,0),0)</f>
        <v>0</v>
      </c>
      <c r="D73" s="50">
        <f>IFERROR(VLOOKUP(A73,Sheet2!A:D,4,0),0)</f>
        <v>0</v>
      </c>
      <c r="E73" s="50">
        <f>IFERROR(VLOOKUP(B73,Sheet2!B:E,4,0),0)</f>
        <v>0</v>
      </c>
    </row>
    <row r="74" spans="1:5" ht="18" customHeight="1">
      <c r="A74" s="66" t="s">
        <v>1247</v>
      </c>
      <c r="B74" s="49" t="s">
        <v>33</v>
      </c>
      <c r="C74" s="50">
        <f>IFERROR(VLOOKUP(#REF!,Sheet2!#REF!,4,0),0)</f>
        <v>0</v>
      </c>
      <c r="D74" s="50">
        <f>IFERROR(VLOOKUP(A74,Sheet2!A:D,4,0),0)</f>
        <v>0</v>
      </c>
      <c r="E74" s="50">
        <f>IFERROR(VLOOKUP(B74,Sheet2!B:E,4,0),0)</f>
        <v>0</v>
      </c>
    </row>
    <row r="75" spans="1:5" ht="18" customHeight="1">
      <c r="A75" s="66" t="s">
        <v>1248</v>
      </c>
      <c r="B75" s="49" t="s">
        <v>34</v>
      </c>
      <c r="C75" s="50">
        <f>IFERROR(VLOOKUP(#REF!,Sheet2!#REF!,4,0),0)</f>
        <v>0</v>
      </c>
      <c r="D75" s="50">
        <f>IFERROR(VLOOKUP(A75,Sheet2!A:D,4,0),0)</f>
        <v>0</v>
      </c>
      <c r="E75" s="50">
        <f>IFERROR(VLOOKUP(B75,Sheet2!B:E,4,0),0)</f>
        <v>0</v>
      </c>
    </row>
    <row r="76" spans="1:5" ht="18" customHeight="1">
      <c r="A76" s="66" t="s">
        <v>1249</v>
      </c>
      <c r="B76" s="49" t="s">
        <v>73</v>
      </c>
      <c r="C76" s="50">
        <f>IFERROR(VLOOKUP(#REF!,Sheet2!#REF!,4,0),0)</f>
        <v>0</v>
      </c>
      <c r="D76" s="50">
        <f>IFERROR(VLOOKUP(A76,Sheet2!A:D,4,0),0)</f>
        <v>0</v>
      </c>
      <c r="E76" s="50">
        <f>IFERROR(VLOOKUP(B76,Sheet2!B:E,4,0),0)</f>
        <v>0</v>
      </c>
    </row>
    <row r="77" spans="1:5" ht="18" customHeight="1">
      <c r="A77" s="66" t="s">
        <v>1250</v>
      </c>
      <c r="B77" s="49" t="s">
        <v>77</v>
      </c>
      <c r="C77" s="50">
        <f>IFERROR(VLOOKUP(#REF!,Sheet2!#REF!,4,0),0)</f>
        <v>0</v>
      </c>
      <c r="D77" s="50">
        <f>IFERROR(VLOOKUP(A77,Sheet2!A:D,4,0),0)</f>
        <v>0</v>
      </c>
      <c r="E77" s="50">
        <f>IFERROR(VLOOKUP(B77,Sheet2!B:E,4,0),0)</f>
        <v>0</v>
      </c>
    </row>
    <row r="78" spans="1:5" ht="18" customHeight="1">
      <c r="A78" s="66" t="s">
        <v>1251</v>
      </c>
      <c r="B78" s="49" t="s">
        <v>41</v>
      </c>
      <c r="C78" s="50">
        <f>IFERROR(VLOOKUP(#REF!,Sheet2!#REF!,4,0),0)</f>
        <v>0</v>
      </c>
      <c r="D78" s="50">
        <f>IFERROR(VLOOKUP(A78,Sheet2!A:D,4,0),0)</f>
        <v>0</v>
      </c>
      <c r="E78" s="50">
        <f>IFERROR(VLOOKUP(B78,Sheet2!B:E,4,0),0)</f>
        <v>0</v>
      </c>
    </row>
    <row r="79" spans="1:5" ht="18" customHeight="1">
      <c r="A79" s="66" t="s">
        <v>1252</v>
      </c>
      <c r="B79" s="49" t="s">
        <v>78</v>
      </c>
      <c r="C79" s="50">
        <f>IFERROR(VLOOKUP(#REF!,Sheet2!#REF!,4,0),0)</f>
        <v>0</v>
      </c>
      <c r="D79" s="50">
        <f>IFERROR(VLOOKUP(A79,Sheet2!A:D,4,0),0)</f>
        <v>0</v>
      </c>
      <c r="E79" s="50">
        <f>IFERROR(VLOOKUP(B79,Sheet2!B:E,4,0),0)</f>
        <v>0</v>
      </c>
    </row>
    <row r="80" spans="1:5" ht="18" customHeight="1">
      <c r="A80" s="65" t="s">
        <v>1253</v>
      </c>
      <c r="B80" s="46" t="s">
        <v>79</v>
      </c>
      <c r="C80" s="47">
        <f>SUM(C81:C88)</f>
        <v>0</v>
      </c>
      <c r="D80" s="47">
        <f>SUM(D81:D88)</f>
        <v>0</v>
      </c>
      <c r="E80" s="47">
        <f>SUM(E81:E88)</f>
        <v>0</v>
      </c>
    </row>
    <row r="81" spans="1:5" ht="18" customHeight="1">
      <c r="A81" s="66" t="s">
        <v>1254</v>
      </c>
      <c r="B81" s="49" t="s">
        <v>32</v>
      </c>
      <c r="C81" s="50">
        <f>IFERROR(VLOOKUP(#REF!,Sheet2!#REF!,4,0),0)</f>
        <v>0</v>
      </c>
      <c r="D81" s="50">
        <f>IFERROR(VLOOKUP(A81,Sheet2!A:D,4,0),0)</f>
        <v>0</v>
      </c>
      <c r="E81" s="50">
        <f>IFERROR(VLOOKUP(B81,Sheet2!B:E,4,0),0)</f>
        <v>0</v>
      </c>
    </row>
    <row r="82" spans="1:5" ht="18" customHeight="1">
      <c r="A82" s="66" t="s">
        <v>1255</v>
      </c>
      <c r="B82" s="49" t="s">
        <v>33</v>
      </c>
      <c r="C82" s="50">
        <f>IFERROR(VLOOKUP(#REF!,Sheet2!#REF!,4,0),0)</f>
        <v>0</v>
      </c>
      <c r="D82" s="50">
        <f>IFERROR(VLOOKUP(A82,Sheet2!A:D,4,0),0)</f>
        <v>0</v>
      </c>
      <c r="E82" s="50">
        <f>IFERROR(VLOOKUP(B82,Sheet2!B:E,4,0),0)</f>
        <v>0</v>
      </c>
    </row>
    <row r="83" spans="1:5" ht="18" customHeight="1">
      <c r="A83" s="66" t="s">
        <v>1256</v>
      </c>
      <c r="B83" s="49" t="s">
        <v>34</v>
      </c>
      <c r="C83" s="50">
        <f>IFERROR(VLOOKUP(#REF!,Sheet2!#REF!,4,0),0)</f>
        <v>0</v>
      </c>
      <c r="D83" s="50">
        <f>IFERROR(VLOOKUP(A83,Sheet2!A:D,4,0),0)</f>
        <v>0</v>
      </c>
      <c r="E83" s="50">
        <f>IFERROR(VLOOKUP(B83,Sheet2!B:E,4,0),0)</f>
        <v>0</v>
      </c>
    </row>
    <row r="84" spans="1:5" ht="18" customHeight="1">
      <c r="A84" s="66" t="s">
        <v>1257</v>
      </c>
      <c r="B84" s="49" t="s">
        <v>80</v>
      </c>
      <c r="C84" s="50">
        <f>IFERROR(VLOOKUP(#REF!,Sheet2!#REF!,4,0),0)</f>
        <v>0</v>
      </c>
      <c r="D84" s="50">
        <f>IFERROR(VLOOKUP(A84,Sheet2!A:D,4,0),0)</f>
        <v>0</v>
      </c>
      <c r="E84" s="50">
        <f>IFERROR(VLOOKUP(B84,Sheet2!B:E,4,0),0)</f>
        <v>0</v>
      </c>
    </row>
    <row r="85" spans="1:5" ht="18" customHeight="1">
      <c r="A85" s="66" t="s">
        <v>1258</v>
      </c>
      <c r="B85" s="49" t="s">
        <v>81</v>
      </c>
      <c r="C85" s="50">
        <f>IFERROR(VLOOKUP(#REF!,Sheet2!#REF!,4,0),0)</f>
        <v>0</v>
      </c>
      <c r="D85" s="50">
        <f>IFERROR(VLOOKUP(A85,Sheet2!A:D,4,0),0)</f>
        <v>0</v>
      </c>
      <c r="E85" s="50">
        <f>IFERROR(VLOOKUP(B85,Sheet2!B:E,4,0),0)</f>
        <v>0</v>
      </c>
    </row>
    <row r="86" spans="1:5" ht="18" customHeight="1">
      <c r="A86" s="66" t="s">
        <v>1259</v>
      </c>
      <c r="B86" s="49" t="s">
        <v>73</v>
      </c>
      <c r="C86" s="50">
        <f>IFERROR(VLOOKUP(#REF!,Sheet2!#REF!,4,0),0)</f>
        <v>0</v>
      </c>
      <c r="D86" s="50">
        <f>IFERROR(VLOOKUP(A86,Sheet2!A:D,4,0),0)</f>
        <v>0</v>
      </c>
      <c r="E86" s="50">
        <f>IFERROR(VLOOKUP(B86,Sheet2!B:E,4,0),0)</f>
        <v>0</v>
      </c>
    </row>
    <row r="87" spans="1:5" ht="18" customHeight="1">
      <c r="A87" s="66" t="s">
        <v>1260</v>
      </c>
      <c r="B87" s="49" t="s">
        <v>41</v>
      </c>
      <c r="C87" s="50">
        <f>IFERROR(VLOOKUP(#REF!,Sheet2!#REF!,4,0),0)</f>
        <v>0</v>
      </c>
      <c r="D87" s="50">
        <f>IFERROR(VLOOKUP(A87,Sheet2!A:D,4,0),0)</f>
        <v>0</v>
      </c>
      <c r="E87" s="50">
        <f>IFERROR(VLOOKUP(B87,Sheet2!B:E,4,0),0)</f>
        <v>0</v>
      </c>
    </row>
    <row r="88" spans="1:5" ht="18" customHeight="1">
      <c r="A88" s="66" t="s">
        <v>1261</v>
      </c>
      <c r="B88" s="49" t="s">
        <v>82</v>
      </c>
      <c r="C88" s="50">
        <f>IFERROR(VLOOKUP(#REF!,Sheet2!#REF!,4,0),0)</f>
        <v>0</v>
      </c>
      <c r="D88" s="50">
        <f>IFERROR(VLOOKUP(A88,Sheet2!A:D,4,0),0)</f>
        <v>0</v>
      </c>
      <c r="E88" s="50">
        <f>IFERROR(VLOOKUP(B88,Sheet2!B:E,4,0),0)</f>
        <v>0</v>
      </c>
    </row>
    <row r="89" spans="1:5" ht="18" customHeight="1">
      <c r="A89" s="65" t="s">
        <v>1262</v>
      </c>
      <c r="B89" s="46" t="s">
        <v>83</v>
      </c>
      <c r="C89" s="47">
        <f>SUM(C90:C101)</f>
        <v>0</v>
      </c>
      <c r="D89" s="47">
        <f>SUM(D90:D101)</f>
        <v>0</v>
      </c>
      <c r="E89" s="47">
        <f>SUM(E90:E101)</f>
        <v>0</v>
      </c>
    </row>
    <row r="90" spans="1:5" ht="18" customHeight="1">
      <c r="A90" s="66" t="s">
        <v>1263</v>
      </c>
      <c r="B90" s="49" t="s">
        <v>32</v>
      </c>
      <c r="C90" s="50">
        <f>IFERROR(VLOOKUP(#REF!,Sheet2!#REF!,4,0),0)</f>
        <v>0</v>
      </c>
      <c r="D90" s="50">
        <f>IFERROR(VLOOKUP(A90,Sheet2!A:D,4,0),0)</f>
        <v>0</v>
      </c>
      <c r="E90" s="50">
        <f>IFERROR(VLOOKUP(B90,Sheet2!B:E,4,0),0)</f>
        <v>0</v>
      </c>
    </row>
    <row r="91" spans="1:5" ht="18" customHeight="1">
      <c r="A91" s="66" t="s">
        <v>1264</v>
      </c>
      <c r="B91" s="49" t="s">
        <v>33</v>
      </c>
      <c r="C91" s="50">
        <f>IFERROR(VLOOKUP(#REF!,Sheet2!#REF!,4,0),0)</f>
        <v>0</v>
      </c>
      <c r="D91" s="50">
        <f>IFERROR(VLOOKUP(A91,Sheet2!A:D,4,0),0)</f>
        <v>0</v>
      </c>
      <c r="E91" s="50">
        <f>IFERROR(VLOOKUP(B91,Sheet2!B:E,4,0),0)</f>
        <v>0</v>
      </c>
    </row>
    <row r="92" spans="1:5" ht="18" customHeight="1">
      <c r="A92" s="66" t="s">
        <v>1265</v>
      </c>
      <c r="B92" s="49" t="s">
        <v>34</v>
      </c>
      <c r="C92" s="50">
        <f>IFERROR(VLOOKUP(#REF!,Sheet2!#REF!,4,0),0)</f>
        <v>0</v>
      </c>
      <c r="D92" s="50">
        <f>IFERROR(VLOOKUP(A92,Sheet2!A:D,4,0),0)</f>
        <v>0</v>
      </c>
      <c r="E92" s="50">
        <f>IFERROR(VLOOKUP(B92,Sheet2!B:E,4,0),0)</f>
        <v>0</v>
      </c>
    </row>
    <row r="93" spans="1:5" ht="18" customHeight="1">
      <c r="A93" s="66" t="s">
        <v>1266</v>
      </c>
      <c r="B93" s="49" t="s">
        <v>84</v>
      </c>
      <c r="C93" s="50">
        <f>IFERROR(VLOOKUP(#REF!,Sheet2!#REF!,4,0),0)</f>
        <v>0</v>
      </c>
      <c r="D93" s="50">
        <f>IFERROR(VLOOKUP(A93,Sheet2!A:D,4,0),0)</f>
        <v>0</v>
      </c>
      <c r="E93" s="50">
        <f>IFERROR(VLOOKUP(B93,Sheet2!B:E,4,0),0)</f>
        <v>0</v>
      </c>
    </row>
    <row r="94" spans="1:5" ht="18" customHeight="1">
      <c r="A94" s="66" t="s">
        <v>1267</v>
      </c>
      <c r="B94" s="49" t="s">
        <v>85</v>
      </c>
      <c r="C94" s="50">
        <f>IFERROR(VLOOKUP(#REF!,Sheet2!#REF!,4,0),0)</f>
        <v>0</v>
      </c>
      <c r="D94" s="50">
        <f>IFERROR(VLOOKUP(A94,Sheet2!A:D,4,0),0)</f>
        <v>0</v>
      </c>
      <c r="E94" s="50">
        <f>IFERROR(VLOOKUP(B94,Sheet2!B:E,4,0),0)</f>
        <v>0</v>
      </c>
    </row>
    <row r="95" spans="1:5" ht="18" customHeight="1">
      <c r="A95" s="66" t="s">
        <v>1268</v>
      </c>
      <c r="B95" s="49" t="s">
        <v>73</v>
      </c>
      <c r="C95" s="50">
        <f>IFERROR(VLOOKUP(#REF!,Sheet2!#REF!,4,0),0)</f>
        <v>0</v>
      </c>
      <c r="D95" s="50">
        <f>IFERROR(VLOOKUP(A95,Sheet2!A:D,4,0),0)</f>
        <v>0</v>
      </c>
      <c r="E95" s="50">
        <f>IFERROR(VLOOKUP(B95,Sheet2!B:E,4,0),0)</f>
        <v>0</v>
      </c>
    </row>
    <row r="96" spans="1:5" ht="18" customHeight="1">
      <c r="A96" s="66" t="s">
        <v>1269</v>
      </c>
      <c r="B96" s="49" t="s">
        <v>86</v>
      </c>
      <c r="C96" s="50">
        <f>IFERROR(VLOOKUP(#REF!,Sheet2!#REF!,4,0),0)</f>
        <v>0</v>
      </c>
      <c r="D96" s="50">
        <f>IFERROR(VLOOKUP(A96,Sheet2!A:D,4,0),0)</f>
        <v>0</v>
      </c>
      <c r="E96" s="50">
        <f>IFERROR(VLOOKUP(B96,Sheet2!B:E,4,0),0)</f>
        <v>0</v>
      </c>
    </row>
    <row r="97" spans="1:5" ht="18" customHeight="1">
      <c r="A97" s="66" t="s">
        <v>1270</v>
      </c>
      <c r="B97" s="49" t="s">
        <v>87</v>
      </c>
      <c r="C97" s="50">
        <f>IFERROR(VLOOKUP(#REF!,Sheet2!#REF!,4,0),0)</f>
        <v>0</v>
      </c>
      <c r="D97" s="50">
        <f>IFERROR(VLOOKUP(A97,Sheet2!A:D,4,0),0)</f>
        <v>0</v>
      </c>
      <c r="E97" s="50">
        <f>IFERROR(VLOOKUP(B97,Sheet2!B:E,4,0),0)</f>
        <v>0</v>
      </c>
    </row>
    <row r="98" spans="1:5" ht="18" customHeight="1">
      <c r="A98" s="66" t="s">
        <v>1271</v>
      </c>
      <c r="B98" s="49" t="s">
        <v>88</v>
      </c>
      <c r="C98" s="50">
        <f>IFERROR(VLOOKUP(#REF!,Sheet2!#REF!,4,0),0)</f>
        <v>0</v>
      </c>
      <c r="D98" s="50">
        <f>IFERROR(VLOOKUP(A98,Sheet2!A:D,4,0),0)</f>
        <v>0</v>
      </c>
      <c r="E98" s="50">
        <f>IFERROR(VLOOKUP(B98,Sheet2!B:E,4,0),0)</f>
        <v>0</v>
      </c>
    </row>
    <row r="99" spans="1:5" ht="18" customHeight="1">
      <c r="A99" s="66" t="s">
        <v>1272</v>
      </c>
      <c r="B99" s="49" t="s">
        <v>89</v>
      </c>
      <c r="C99" s="50">
        <f>IFERROR(VLOOKUP(#REF!,Sheet2!#REF!,4,0),0)</f>
        <v>0</v>
      </c>
      <c r="D99" s="50">
        <f>IFERROR(VLOOKUP(A99,Sheet2!A:D,4,0),0)</f>
        <v>0</v>
      </c>
      <c r="E99" s="50">
        <f>IFERROR(VLOOKUP(B99,Sheet2!B:E,4,0),0)</f>
        <v>0</v>
      </c>
    </row>
    <row r="100" spans="1:5" ht="18" customHeight="1">
      <c r="A100" s="66" t="s">
        <v>1273</v>
      </c>
      <c r="B100" s="49" t="s">
        <v>41</v>
      </c>
      <c r="C100" s="50">
        <f>IFERROR(VLOOKUP(#REF!,Sheet2!#REF!,4,0),0)</f>
        <v>0</v>
      </c>
      <c r="D100" s="50">
        <f>IFERROR(VLOOKUP(A100,Sheet2!A:D,4,0),0)</f>
        <v>0</v>
      </c>
      <c r="E100" s="50">
        <f>IFERROR(VLOOKUP(B100,Sheet2!B:E,4,0),0)</f>
        <v>0</v>
      </c>
    </row>
    <row r="101" spans="1:5" ht="18" customHeight="1">
      <c r="A101" s="66" t="s">
        <v>1274</v>
      </c>
      <c r="B101" s="49" t="s">
        <v>90</v>
      </c>
      <c r="C101" s="50">
        <f>IFERROR(VLOOKUP(#REF!,Sheet2!#REF!,4,0),0)</f>
        <v>0</v>
      </c>
      <c r="D101" s="50">
        <f>IFERROR(VLOOKUP(A101,Sheet2!A:D,4,0),0)</f>
        <v>0</v>
      </c>
      <c r="E101" s="50">
        <f>IFERROR(VLOOKUP(B101,Sheet2!B:E,4,0),0)</f>
        <v>0</v>
      </c>
    </row>
    <row r="102" spans="1:5" ht="18" customHeight="1">
      <c r="A102" s="65" t="s">
        <v>1275</v>
      </c>
      <c r="B102" s="46" t="s">
        <v>91</v>
      </c>
      <c r="C102" s="47">
        <f>SUM(C103:C110)</f>
        <v>1</v>
      </c>
      <c r="D102" s="47">
        <f>SUM(D103:D110)</f>
        <v>5</v>
      </c>
      <c r="E102" s="47">
        <f>SUM(E103:E110)</f>
        <v>1</v>
      </c>
    </row>
    <row r="103" spans="1:5" ht="18" customHeight="1">
      <c r="A103" s="66" t="s">
        <v>1276</v>
      </c>
      <c r="B103" s="49" t="s">
        <v>32</v>
      </c>
      <c r="C103" s="50">
        <f>IFERROR(VLOOKUP(#REF!,Sheet2!#REF!,4,0),0)</f>
        <v>0</v>
      </c>
      <c r="D103" s="50">
        <f>IFERROR(VLOOKUP(A103,Sheet2!A:D,4,0),0)</f>
        <v>0</v>
      </c>
      <c r="E103" s="50">
        <f>IFERROR(VLOOKUP(B103,Sheet2!B:E,4,0),0)</f>
        <v>0</v>
      </c>
    </row>
    <row r="104" spans="1:5" ht="18" customHeight="1">
      <c r="A104" s="66" t="s">
        <v>1277</v>
      </c>
      <c r="B104" s="49" t="s">
        <v>33</v>
      </c>
      <c r="C104" s="50">
        <f>IFERROR(VLOOKUP(#REF!,Sheet2!#REF!,4,0),0)</f>
        <v>0</v>
      </c>
      <c r="D104" s="50">
        <f>IFERROR(VLOOKUP(A104,Sheet2!A:D,4,0),0)</f>
        <v>0</v>
      </c>
      <c r="E104" s="50">
        <f>IFERROR(VLOOKUP(B104,Sheet2!B:E,4,0),0)</f>
        <v>0</v>
      </c>
    </row>
    <row r="105" spans="1:5" ht="18" customHeight="1">
      <c r="A105" s="66" t="s">
        <v>1278</v>
      </c>
      <c r="B105" s="49" t="s">
        <v>34</v>
      </c>
      <c r="C105" s="50">
        <f>IFERROR(VLOOKUP(#REF!,Sheet2!#REF!,4,0),0)</f>
        <v>0</v>
      </c>
      <c r="D105" s="50">
        <f>IFERROR(VLOOKUP(A105,Sheet2!A:D,4,0),0)</f>
        <v>0</v>
      </c>
      <c r="E105" s="50">
        <f>IFERROR(VLOOKUP(B105,Sheet2!B:E,4,0),0)</f>
        <v>0</v>
      </c>
    </row>
    <row r="106" spans="1:5" ht="18" customHeight="1">
      <c r="A106" s="66" t="s">
        <v>1279</v>
      </c>
      <c r="B106" s="49" t="s">
        <v>92</v>
      </c>
      <c r="C106" s="50">
        <f>IFERROR(VLOOKUP(#REF!,Sheet2!#REF!,4,0),0)</f>
        <v>0</v>
      </c>
      <c r="D106" s="50">
        <f>IFERROR(VLOOKUP(A106,Sheet2!A:D,4,0),0)</f>
        <v>0</v>
      </c>
      <c r="E106" s="50">
        <f>IFERROR(VLOOKUP(B106,Sheet2!B:E,4,0),0)</f>
        <v>0</v>
      </c>
    </row>
    <row r="107" spans="1:5" ht="18" customHeight="1">
      <c r="A107" s="66" t="s">
        <v>1280</v>
      </c>
      <c r="B107" s="49" t="s">
        <v>93</v>
      </c>
      <c r="C107" s="50">
        <f>IFERROR(VLOOKUP(#REF!,Sheet2!#REF!,4,0),0)</f>
        <v>0</v>
      </c>
      <c r="D107" s="50">
        <f>IFERROR(VLOOKUP(A107,Sheet2!A:D,4,0),0)</f>
        <v>0</v>
      </c>
      <c r="E107" s="50">
        <f>IFERROR(VLOOKUP(B107,Sheet2!B:E,4,0),0)</f>
        <v>0</v>
      </c>
    </row>
    <row r="108" spans="1:5" ht="18" customHeight="1">
      <c r="A108" s="66" t="s">
        <v>1281</v>
      </c>
      <c r="B108" s="49" t="s">
        <v>94</v>
      </c>
      <c r="C108" s="50">
        <f>IFERROR(VLOOKUP(#REF!,Sheet2!#REF!,4,0),0)</f>
        <v>0</v>
      </c>
      <c r="D108" s="50">
        <f>IFERROR(VLOOKUP(A108,Sheet2!A:D,4,0),0)</f>
        <v>0</v>
      </c>
      <c r="E108" s="50">
        <f>IFERROR(VLOOKUP(B108,Sheet2!B:E,4,0),0)</f>
        <v>0</v>
      </c>
    </row>
    <row r="109" spans="1:5" ht="18" customHeight="1">
      <c r="A109" s="66" t="s">
        <v>1282</v>
      </c>
      <c r="B109" s="49" t="s">
        <v>41</v>
      </c>
      <c r="C109" s="50">
        <f>IFERROR(VLOOKUP(#REF!,Sheet2!#REF!,4,0),0)</f>
        <v>0</v>
      </c>
      <c r="D109" s="50">
        <f>IFERROR(VLOOKUP(A109,Sheet2!A:D,4,0),0)</f>
        <v>0</v>
      </c>
      <c r="E109" s="50">
        <f>IFERROR(VLOOKUP(B109,Sheet2!B:E,4,0),0)</f>
        <v>0</v>
      </c>
    </row>
    <row r="110" spans="1:5" ht="18" customHeight="1">
      <c r="A110" s="66" t="s">
        <v>1283</v>
      </c>
      <c r="B110" s="49" t="s">
        <v>95</v>
      </c>
      <c r="C110" s="50">
        <v>1</v>
      </c>
      <c r="D110" s="50">
        <f>IFERROR(VLOOKUP(A110,Sheet2!A:D,4,0),0)</f>
        <v>5</v>
      </c>
      <c r="E110" s="50">
        <v>1</v>
      </c>
    </row>
    <row r="111" spans="1:5" ht="18" customHeight="1">
      <c r="A111" s="65" t="s">
        <v>1284</v>
      </c>
      <c r="B111" s="46" t="s">
        <v>96</v>
      </c>
      <c r="C111" s="47">
        <f>SUM(C112:C121)</f>
        <v>1</v>
      </c>
      <c r="D111" s="47">
        <f>SUM(D112:D121)</f>
        <v>0</v>
      </c>
      <c r="E111" s="47">
        <f>SUM(E112:E121)</f>
        <v>1</v>
      </c>
    </row>
    <row r="112" spans="1:5" ht="18" customHeight="1">
      <c r="A112" s="66" t="s">
        <v>1285</v>
      </c>
      <c r="B112" s="49" t="s">
        <v>32</v>
      </c>
      <c r="C112" s="50">
        <f>IFERROR(VLOOKUP(#REF!,Sheet2!#REF!,4,0),0)</f>
        <v>0</v>
      </c>
      <c r="D112" s="50">
        <f>IFERROR(VLOOKUP(A112,Sheet2!A:D,4,0),0)</f>
        <v>0</v>
      </c>
      <c r="E112" s="50">
        <f>IFERROR(VLOOKUP(B112,Sheet2!B:E,4,0),0)</f>
        <v>0</v>
      </c>
    </row>
    <row r="113" spans="1:5" ht="18" customHeight="1">
      <c r="A113" s="66" t="s">
        <v>1286</v>
      </c>
      <c r="B113" s="49" t="s">
        <v>33</v>
      </c>
      <c r="C113" s="50">
        <f>IFERROR(VLOOKUP(#REF!,Sheet2!#REF!,4,0),0)</f>
        <v>0</v>
      </c>
      <c r="D113" s="50">
        <f>IFERROR(VLOOKUP(A113,Sheet2!A:D,4,0),0)</f>
        <v>0</v>
      </c>
      <c r="E113" s="50">
        <f>IFERROR(VLOOKUP(B113,Sheet2!B:E,4,0),0)</f>
        <v>0</v>
      </c>
    </row>
    <row r="114" spans="1:5" ht="18" customHeight="1">
      <c r="A114" s="66" t="s">
        <v>1287</v>
      </c>
      <c r="B114" s="49" t="s">
        <v>34</v>
      </c>
      <c r="C114" s="50">
        <f>IFERROR(VLOOKUP(#REF!,Sheet2!#REF!,4,0),0)</f>
        <v>0</v>
      </c>
      <c r="D114" s="50">
        <f>IFERROR(VLOOKUP(A114,Sheet2!A:D,4,0),0)</f>
        <v>0</v>
      </c>
      <c r="E114" s="50">
        <f>IFERROR(VLOOKUP(B114,Sheet2!B:E,4,0),0)</f>
        <v>0</v>
      </c>
    </row>
    <row r="115" spans="1:5" ht="18" customHeight="1">
      <c r="A115" s="66" t="s">
        <v>1288</v>
      </c>
      <c r="B115" s="49" t="s">
        <v>97</v>
      </c>
      <c r="C115" s="50">
        <f>IFERROR(VLOOKUP(#REF!,Sheet2!#REF!,4,0),0)</f>
        <v>0</v>
      </c>
      <c r="D115" s="50">
        <f>IFERROR(VLOOKUP(A115,Sheet2!A:D,4,0),0)</f>
        <v>0</v>
      </c>
      <c r="E115" s="50">
        <f>IFERROR(VLOOKUP(B115,Sheet2!B:E,4,0),0)</f>
        <v>0</v>
      </c>
    </row>
    <row r="116" spans="1:5" ht="18" customHeight="1">
      <c r="A116" s="66" t="s">
        <v>1289</v>
      </c>
      <c r="B116" s="49" t="s">
        <v>98</v>
      </c>
      <c r="C116" s="50">
        <f>IFERROR(VLOOKUP(#REF!,Sheet2!#REF!,4,0),0)</f>
        <v>0</v>
      </c>
      <c r="D116" s="50">
        <f>IFERROR(VLOOKUP(A116,Sheet2!A:D,4,0),0)</f>
        <v>0</v>
      </c>
      <c r="E116" s="50">
        <f>IFERROR(VLOOKUP(B116,Sheet2!B:E,4,0),0)</f>
        <v>0</v>
      </c>
    </row>
    <row r="117" spans="1:5" ht="18" customHeight="1">
      <c r="A117" s="66" t="s">
        <v>1290</v>
      </c>
      <c r="B117" s="49" t="s">
        <v>99</v>
      </c>
      <c r="C117" s="50">
        <f>IFERROR(VLOOKUP(#REF!,Sheet2!#REF!,4,0),0)</f>
        <v>0</v>
      </c>
      <c r="D117" s="50">
        <f>IFERROR(VLOOKUP(A117,Sheet2!A:D,4,0),0)</f>
        <v>0</v>
      </c>
      <c r="E117" s="50">
        <f>IFERROR(VLOOKUP(B117,Sheet2!B:E,4,0),0)</f>
        <v>0</v>
      </c>
    </row>
    <row r="118" spans="1:5" ht="18" customHeight="1">
      <c r="A118" s="66" t="s">
        <v>1291</v>
      </c>
      <c r="B118" s="49" t="s">
        <v>100</v>
      </c>
      <c r="C118" s="50">
        <f>IFERROR(VLOOKUP(#REF!,Sheet2!#REF!,4,0),0)</f>
        <v>0</v>
      </c>
      <c r="D118" s="50">
        <f>IFERROR(VLOOKUP(A118,Sheet2!A:D,4,0),0)</f>
        <v>0</v>
      </c>
      <c r="E118" s="50">
        <f>IFERROR(VLOOKUP(B118,Sheet2!B:E,4,0),0)</f>
        <v>0</v>
      </c>
    </row>
    <row r="119" spans="1:5" ht="18" customHeight="1">
      <c r="A119" s="66" t="s">
        <v>1292</v>
      </c>
      <c r="B119" s="49" t="s">
        <v>101</v>
      </c>
      <c r="C119" s="50">
        <f>IFERROR(VLOOKUP(#REF!,Sheet2!#REF!,4,0),0)</f>
        <v>0</v>
      </c>
      <c r="D119" s="50">
        <f>IFERROR(VLOOKUP(A119,Sheet2!A:D,4,0),0)</f>
        <v>0</v>
      </c>
      <c r="E119" s="50">
        <f>IFERROR(VLOOKUP(B119,Sheet2!B:E,4,0),0)</f>
        <v>0</v>
      </c>
    </row>
    <row r="120" spans="1:5" ht="18" customHeight="1">
      <c r="A120" s="66" t="s">
        <v>1293</v>
      </c>
      <c r="B120" s="49" t="s">
        <v>41</v>
      </c>
      <c r="C120" s="50">
        <f>IFERROR(VLOOKUP(#REF!,Sheet2!#REF!,4,0),0)</f>
        <v>0</v>
      </c>
      <c r="D120" s="50">
        <f>IFERROR(VLOOKUP(A120,Sheet2!A:D,4,0),0)</f>
        <v>0</v>
      </c>
      <c r="E120" s="50">
        <f>IFERROR(VLOOKUP(B120,Sheet2!B:E,4,0),0)</f>
        <v>0</v>
      </c>
    </row>
    <row r="121" spans="1:5" ht="18" customHeight="1">
      <c r="A121" s="66" t="s">
        <v>1294</v>
      </c>
      <c r="B121" s="49" t="s">
        <v>102</v>
      </c>
      <c r="C121" s="50">
        <v>1</v>
      </c>
      <c r="D121" s="50">
        <f>IFERROR(VLOOKUP(A121,Sheet2!A:D,4,0),0)</f>
        <v>0</v>
      </c>
      <c r="E121" s="50">
        <v>1</v>
      </c>
    </row>
    <row r="122" spans="1:5" ht="18" customHeight="1">
      <c r="A122" s="65" t="s">
        <v>1295</v>
      </c>
      <c r="B122" s="46" t="s">
        <v>103</v>
      </c>
      <c r="C122" s="47">
        <f>SUM(C123:C133)</f>
        <v>0</v>
      </c>
      <c r="D122" s="47">
        <f>SUM(D123:D133)</f>
        <v>0</v>
      </c>
      <c r="E122" s="47">
        <f>SUM(E123:E133)</f>
        <v>0</v>
      </c>
    </row>
    <row r="123" spans="1:5" ht="18" customHeight="1">
      <c r="A123" s="66" t="s">
        <v>1296</v>
      </c>
      <c r="B123" s="49" t="s">
        <v>32</v>
      </c>
      <c r="C123" s="50">
        <f>IFERROR(VLOOKUP(#REF!,Sheet2!#REF!,4,0),0)</f>
        <v>0</v>
      </c>
      <c r="D123" s="50">
        <f>IFERROR(VLOOKUP(A123,Sheet2!A:D,4,0),0)</f>
        <v>0</v>
      </c>
      <c r="E123" s="50">
        <f>IFERROR(VLOOKUP(B123,Sheet2!B:E,4,0),0)</f>
        <v>0</v>
      </c>
    </row>
    <row r="124" spans="1:5" ht="18" customHeight="1">
      <c r="A124" s="66" t="s">
        <v>1297</v>
      </c>
      <c r="B124" s="49" t="s">
        <v>33</v>
      </c>
      <c r="C124" s="50">
        <f>IFERROR(VLOOKUP(#REF!,Sheet2!#REF!,4,0),0)</f>
        <v>0</v>
      </c>
      <c r="D124" s="50">
        <f>IFERROR(VLOOKUP(A124,Sheet2!A:D,4,0),0)</f>
        <v>0</v>
      </c>
      <c r="E124" s="50">
        <f>IFERROR(VLOOKUP(B124,Sheet2!B:E,4,0),0)</f>
        <v>0</v>
      </c>
    </row>
    <row r="125" spans="1:5" ht="18" customHeight="1">
      <c r="A125" s="66" t="s">
        <v>1298</v>
      </c>
      <c r="B125" s="49" t="s">
        <v>34</v>
      </c>
      <c r="C125" s="50">
        <f>IFERROR(VLOOKUP(#REF!,Sheet2!#REF!,4,0),0)</f>
        <v>0</v>
      </c>
      <c r="D125" s="50">
        <f>IFERROR(VLOOKUP(A125,Sheet2!A:D,4,0),0)</f>
        <v>0</v>
      </c>
      <c r="E125" s="50">
        <f>IFERROR(VLOOKUP(B125,Sheet2!B:E,4,0),0)</f>
        <v>0</v>
      </c>
    </row>
    <row r="126" spans="1:5" ht="18" customHeight="1">
      <c r="A126" s="66" t="s">
        <v>1299</v>
      </c>
      <c r="B126" s="49" t="s">
        <v>104</v>
      </c>
      <c r="C126" s="50">
        <f>IFERROR(VLOOKUP(#REF!,Sheet2!#REF!,4,0),0)</f>
        <v>0</v>
      </c>
      <c r="D126" s="50">
        <f>IFERROR(VLOOKUP(A126,Sheet2!A:D,4,0),0)</f>
        <v>0</v>
      </c>
      <c r="E126" s="50">
        <f>IFERROR(VLOOKUP(B126,Sheet2!B:E,4,0),0)</f>
        <v>0</v>
      </c>
    </row>
    <row r="127" spans="1:5" ht="18" customHeight="1">
      <c r="A127" s="66" t="s">
        <v>1300</v>
      </c>
      <c r="B127" s="49" t="s">
        <v>105</v>
      </c>
      <c r="C127" s="50">
        <f>IFERROR(VLOOKUP(#REF!,Sheet2!#REF!,4,0),0)</f>
        <v>0</v>
      </c>
      <c r="D127" s="50">
        <f>IFERROR(VLOOKUP(A127,Sheet2!A:D,4,0),0)</f>
        <v>0</v>
      </c>
      <c r="E127" s="50">
        <f>IFERROR(VLOOKUP(B127,Sheet2!B:E,4,0),0)</f>
        <v>0</v>
      </c>
    </row>
    <row r="128" spans="1:5" ht="18" customHeight="1">
      <c r="A128" s="66" t="s">
        <v>1301</v>
      </c>
      <c r="B128" s="49" t="s">
        <v>106</v>
      </c>
      <c r="C128" s="50">
        <f>IFERROR(VLOOKUP(#REF!,Sheet2!#REF!,4,0),0)</f>
        <v>0</v>
      </c>
      <c r="D128" s="50">
        <f>IFERROR(VLOOKUP(A128,Sheet2!A:D,4,0),0)</f>
        <v>0</v>
      </c>
      <c r="E128" s="50">
        <f>IFERROR(VLOOKUP(B128,Sheet2!B:E,4,0),0)</f>
        <v>0</v>
      </c>
    </row>
    <row r="129" spans="1:5" ht="18" customHeight="1">
      <c r="A129" s="66" t="s">
        <v>1302</v>
      </c>
      <c r="B129" s="49" t="s">
        <v>107</v>
      </c>
      <c r="C129" s="50">
        <f>IFERROR(VLOOKUP(#REF!,Sheet2!#REF!,4,0),0)</f>
        <v>0</v>
      </c>
      <c r="D129" s="50">
        <f>IFERROR(VLOOKUP(A129,Sheet2!A:D,4,0),0)</f>
        <v>0</v>
      </c>
      <c r="E129" s="50">
        <f>IFERROR(VLOOKUP(B129,Sheet2!B:E,4,0),0)</f>
        <v>0</v>
      </c>
    </row>
    <row r="130" spans="1:5" ht="18" customHeight="1">
      <c r="A130" s="66" t="s">
        <v>1303</v>
      </c>
      <c r="B130" s="49" t="s">
        <v>108</v>
      </c>
      <c r="C130" s="50">
        <f>IFERROR(VLOOKUP(#REF!,Sheet2!#REF!,4,0),0)</f>
        <v>0</v>
      </c>
      <c r="D130" s="50">
        <f>IFERROR(VLOOKUP(A130,Sheet2!A:D,4,0),0)</f>
        <v>0</v>
      </c>
      <c r="E130" s="50">
        <f>IFERROR(VLOOKUP(B130,Sheet2!B:E,4,0),0)</f>
        <v>0</v>
      </c>
    </row>
    <row r="131" spans="1:5" ht="18" customHeight="1">
      <c r="A131" s="66" t="s">
        <v>1304</v>
      </c>
      <c r="B131" s="49" t="s">
        <v>109</v>
      </c>
      <c r="C131" s="50">
        <f>IFERROR(VLOOKUP(#REF!,Sheet2!#REF!,4,0),0)</f>
        <v>0</v>
      </c>
      <c r="D131" s="50">
        <f>IFERROR(VLOOKUP(A131,Sheet2!A:D,4,0),0)</f>
        <v>0</v>
      </c>
      <c r="E131" s="50">
        <f>IFERROR(VLOOKUP(B131,Sheet2!B:E,4,0),0)</f>
        <v>0</v>
      </c>
    </row>
    <row r="132" spans="1:5" ht="18" customHeight="1">
      <c r="A132" s="66" t="s">
        <v>1305</v>
      </c>
      <c r="B132" s="49" t="s">
        <v>41</v>
      </c>
      <c r="C132" s="50">
        <f>IFERROR(VLOOKUP(#REF!,Sheet2!#REF!,4,0),0)</f>
        <v>0</v>
      </c>
      <c r="D132" s="50">
        <f>IFERROR(VLOOKUP(A132,Sheet2!A:D,4,0),0)</f>
        <v>0</v>
      </c>
      <c r="E132" s="50">
        <f>IFERROR(VLOOKUP(B132,Sheet2!B:E,4,0),0)</f>
        <v>0</v>
      </c>
    </row>
    <row r="133" spans="1:5" ht="18" customHeight="1">
      <c r="A133" s="66" t="s">
        <v>1306</v>
      </c>
      <c r="B133" s="49" t="s">
        <v>110</v>
      </c>
      <c r="C133" s="50">
        <f>IFERROR(VLOOKUP(#REF!,Sheet2!#REF!,4,0),0)</f>
        <v>0</v>
      </c>
      <c r="D133" s="50">
        <f>IFERROR(VLOOKUP(A133,Sheet2!A:D,4,0),0)</f>
        <v>0</v>
      </c>
      <c r="E133" s="50">
        <f>IFERROR(VLOOKUP(B133,Sheet2!B:E,4,0),0)</f>
        <v>0</v>
      </c>
    </row>
    <row r="134" spans="1:5" ht="18" customHeight="1">
      <c r="A134" s="65" t="s">
        <v>1307</v>
      </c>
      <c r="B134" s="46" t="s">
        <v>111</v>
      </c>
      <c r="C134" s="47">
        <f>SUM(C135:C140)</f>
        <v>0</v>
      </c>
      <c r="D134" s="47">
        <f>SUM(D135:D140)</f>
        <v>0</v>
      </c>
      <c r="E134" s="47">
        <f>SUM(E135:E140)</f>
        <v>0</v>
      </c>
    </row>
    <row r="135" spans="1:5" ht="18" customHeight="1">
      <c r="A135" s="66" t="s">
        <v>1308</v>
      </c>
      <c r="B135" s="49" t="s">
        <v>32</v>
      </c>
      <c r="C135" s="50">
        <f>IFERROR(VLOOKUP(#REF!,Sheet2!#REF!,4,0),0)</f>
        <v>0</v>
      </c>
      <c r="D135" s="50">
        <f>IFERROR(VLOOKUP(A135,Sheet2!A:D,4,0),0)</f>
        <v>0</v>
      </c>
      <c r="E135" s="50">
        <f>IFERROR(VLOOKUP(B135,Sheet2!B:E,4,0),0)</f>
        <v>0</v>
      </c>
    </row>
    <row r="136" spans="1:5" ht="18" customHeight="1">
      <c r="A136" s="66" t="s">
        <v>1309</v>
      </c>
      <c r="B136" s="49" t="s">
        <v>33</v>
      </c>
      <c r="C136" s="50">
        <f>IFERROR(VLOOKUP(#REF!,Sheet2!#REF!,4,0),0)</f>
        <v>0</v>
      </c>
      <c r="D136" s="50">
        <f>IFERROR(VLOOKUP(A136,Sheet2!A:D,4,0),0)</f>
        <v>0</v>
      </c>
      <c r="E136" s="50">
        <f>IFERROR(VLOOKUP(B136,Sheet2!B:E,4,0),0)</f>
        <v>0</v>
      </c>
    </row>
    <row r="137" spans="1:5" ht="18" customHeight="1">
      <c r="A137" s="66" t="s">
        <v>1310</v>
      </c>
      <c r="B137" s="49" t="s">
        <v>34</v>
      </c>
      <c r="C137" s="50">
        <f>IFERROR(VLOOKUP(#REF!,Sheet2!#REF!,4,0),0)</f>
        <v>0</v>
      </c>
      <c r="D137" s="50">
        <f>IFERROR(VLOOKUP(A137,Sheet2!A:D,4,0),0)</f>
        <v>0</v>
      </c>
      <c r="E137" s="50">
        <f>IFERROR(VLOOKUP(B137,Sheet2!B:E,4,0),0)</f>
        <v>0</v>
      </c>
    </row>
    <row r="138" spans="1:5" ht="18" customHeight="1">
      <c r="A138" s="66" t="s">
        <v>1311</v>
      </c>
      <c r="B138" s="49" t="s">
        <v>112</v>
      </c>
      <c r="C138" s="50">
        <f>IFERROR(VLOOKUP(#REF!,Sheet2!#REF!,4,0),0)</f>
        <v>0</v>
      </c>
      <c r="D138" s="50">
        <f>IFERROR(VLOOKUP(A138,Sheet2!A:D,4,0),0)</f>
        <v>0</v>
      </c>
      <c r="E138" s="50">
        <f>IFERROR(VLOOKUP(B138,Sheet2!B:E,4,0),0)</f>
        <v>0</v>
      </c>
    </row>
    <row r="139" spans="1:5" ht="18" customHeight="1">
      <c r="A139" s="66" t="s">
        <v>1312</v>
      </c>
      <c r="B139" s="49" t="s">
        <v>41</v>
      </c>
      <c r="C139" s="50">
        <f>IFERROR(VLOOKUP(#REF!,Sheet2!#REF!,4,0),0)</f>
        <v>0</v>
      </c>
      <c r="D139" s="50">
        <f>IFERROR(VLOOKUP(A139,Sheet2!A:D,4,0),0)</f>
        <v>0</v>
      </c>
      <c r="E139" s="50">
        <f>IFERROR(VLOOKUP(B139,Sheet2!B:E,4,0),0)</f>
        <v>0</v>
      </c>
    </row>
    <row r="140" spans="1:5" ht="18" customHeight="1">
      <c r="A140" s="66" t="s">
        <v>1313</v>
      </c>
      <c r="B140" s="49" t="s">
        <v>113</v>
      </c>
      <c r="C140" s="50">
        <f>IFERROR(VLOOKUP(#REF!,Sheet2!#REF!,4,0),0)</f>
        <v>0</v>
      </c>
      <c r="D140" s="50">
        <f>IFERROR(VLOOKUP(A140,Sheet2!A:D,4,0),0)</f>
        <v>0</v>
      </c>
      <c r="E140" s="50">
        <f>IFERROR(VLOOKUP(B140,Sheet2!B:E,4,0),0)</f>
        <v>0</v>
      </c>
    </row>
    <row r="141" spans="1:5" ht="18" customHeight="1">
      <c r="A141" s="65" t="s">
        <v>1314</v>
      </c>
      <c r="B141" s="46" t="s">
        <v>114</v>
      </c>
      <c r="C141" s="47">
        <f>SUM(C142:C148)</f>
        <v>0</v>
      </c>
      <c r="D141" s="47">
        <f>SUM(D142:D148)</f>
        <v>0</v>
      </c>
      <c r="E141" s="47">
        <f>SUM(E142:E148)</f>
        <v>0</v>
      </c>
    </row>
    <row r="142" spans="1:5" ht="18" customHeight="1">
      <c r="A142" s="66" t="s">
        <v>1315</v>
      </c>
      <c r="B142" s="49" t="s">
        <v>32</v>
      </c>
      <c r="C142" s="50">
        <f>IFERROR(VLOOKUP(#REF!,Sheet2!#REF!,4,0),0)</f>
        <v>0</v>
      </c>
      <c r="D142" s="50">
        <f>IFERROR(VLOOKUP(A142,Sheet2!A:D,4,0),0)</f>
        <v>0</v>
      </c>
      <c r="E142" s="50">
        <f>IFERROR(VLOOKUP(B142,Sheet2!B:E,4,0),0)</f>
        <v>0</v>
      </c>
    </row>
    <row r="143" spans="1:5" ht="18" customHeight="1">
      <c r="A143" s="66" t="s">
        <v>1316</v>
      </c>
      <c r="B143" s="49" t="s">
        <v>33</v>
      </c>
      <c r="C143" s="50">
        <f>IFERROR(VLOOKUP(#REF!,Sheet2!#REF!,4,0),0)</f>
        <v>0</v>
      </c>
      <c r="D143" s="50">
        <f>IFERROR(VLOOKUP(A143,Sheet2!A:D,4,0),0)</f>
        <v>0</v>
      </c>
      <c r="E143" s="50">
        <f>IFERROR(VLOOKUP(B143,Sheet2!B:E,4,0),0)</f>
        <v>0</v>
      </c>
    </row>
    <row r="144" spans="1:5" ht="18" customHeight="1">
      <c r="A144" s="66" t="s">
        <v>1317</v>
      </c>
      <c r="B144" s="49" t="s">
        <v>34</v>
      </c>
      <c r="C144" s="50">
        <f>IFERROR(VLOOKUP(#REF!,Sheet2!#REF!,4,0),0)</f>
        <v>0</v>
      </c>
      <c r="D144" s="50">
        <f>IFERROR(VLOOKUP(A144,Sheet2!A:D,4,0),0)</f>
        <v>0</v>
      </c>
      <c r="E144" s="50">
        <f>IFERROR(VLOOKUP(B144,Sheet2!B:E,4,0),0)</f>
        <v>0</v>
      </c>
    </row>
    <row r="145" spans="1:5" ht="18" customHeight="1">
      <c r="A145" s="66" t="s">
        <v>1318</v>
      </c>
      <c r="B145" s="49" t="s">
        <v>115</v>
      </c>
      <c r="C145" s="50">
        <f>IFERROR(VLOOKUP(#REF!,Sheet2!#REF!,4,0),0)</f>
        <v>0</v>
      </c>
      <c r="D145" s="50">
        <f>IFERROR(VLOOKUP(A145,Sheet2!A:D,4,0),0)</f>
        <v>0</v>
      </c>
      <c r="E145" s="50">
        <f>IFERROR(VLOOKUP(B145,Sheet2!B:E,4,0),0)</f>
        <v>0</v>
      </c>
    </row>
    <row r="146" spans="1:5" ht="18" customHeight="1">
      <c r="A146" s="66" t="s">
        <v>1319</v>
      </c>
      <c r="B146" s="49" t="s">
        <v>116</v>
      </c>
      <c r="C146" s="50">
        <f>IFERROR(VLOOKUP(#REF!,Sheet2!#REF!,4,0),0)</f>
        <v>0</v>
      </c>
      <c r="D146" s="50">
        <f>IFERROR(VLOOKUP(A146,Sheet2!A:D,4,0),0)</f>
        <v>0</v>
      </c>
      <c r="E146" s="50">
        <f>IFERROR(VLOOKUP(B146,Sheet2!B:E,4,0),0)</f>
        <v>0</v>
      </c>
    </row>
    <row r="147" spans="1:5" ht="18" customHeight="1">
      <c r="A147" s="66" t="s">
        <v>1320</v>
      </c>
      <c r="B147" s="49" t="s">
        <v>41</v>
      </c>
      <c r="C147" s="50">
        <f>IFERROR(VLOOKUP(#REF!,Sheet2!#REF!,4,0),0)</f>
        <v>0</v>
      </c>
      <c r="D147" s="50">
        <f>IFERROR(VLOOKUP(A147,Sheet2!A:D,4,0),0)</f>
        <v>0</v>
      </c>
      <c r="E147" s="50">
        <f>IFERROR(VLOOKUP(B147,Sheet2!B:E,4,0),0)</f>
        <v>0</v>
      </c>
    </row>
    <row r="148" spans="1:5" ht="18" customHeight="1">
      <c r="A148" s="66" t="s">
        <v>1321</v>
      </c>
      <c r="B148" s="49" t="s">
        <v>117</v>
      </c>
      <c r="C148" s="50">
        <f>IFERROR(VLOOKUP(#REF!,Sheet2!#REF!,4,0),0)</f>
        <v>0</v>
      </c>
      <c r="D148" s="50">
        <f>IFERROR(VLOOKUP(A148,Sheet2!A:D,4,0),0)</f>
        <v>0</v>
      </c>
      <c r="E148" s="50">
        <f>IFERROR(VLOOKUP(B148,Sheet2!B:E,4,0),0)</f>
        <v>0</v>
      </c>
    </row>
    <row r="149" spans="1:5" ht="18" customHeight="1">
      <c r="A149" s="65" t="s">
        <v>1322</v>
      </c>
      <c r="B149" s="46" t="s">
        <v>118</v>
      </c>
      <c r="C149" s="47">
        <f>SUM(C150:C154)</f>
        <v>0</v>
      </c>
      <c r="D149" s="47">
        <f>SUM(D150:D154)</f>
        <v>0</v>
      </c>
      <c r="E149" s="47">
        <f>SUM(E150:E154)</f>
        <v>0</v>
      </c>
    </row>
    <row r="150" spans="1:5" ht="18" customHeight="1">
      <c r="A150" s="66" t="s">
        <v>1323</v>
      </c>
      <c r="B150" s="49" t="s">
        <v>32</v>
      </c>
      <c r="C150" s="50">
        <f>IFERROR(VLOOKUP(#REF!,Sheet2!#REF!,4,0),0)</f>
        <v>0</v>
      </c>
      <c r="D150" s="50">
        <f>IFERROR(VLOOKUP(A150,Sheet2!A:D,4,0),0)</f>
        <v>0</v>
      </c>
      <c r="E150" s="50">
        <f>IFERROR(VLOOKUP(B150,Sheet2!B:E,4,0),0)</f>
        <v>0</v>
      </c>
    </row>
    <row r="151" spans="1:5" ht="18" customHeight="1">
      <c r="A151" s="66" t="s">
        <v>1324</v>
      </c>
      <c r="B151" s="49" t="s">
        <v>33</v>
      </c>
      <c r="C151" s="50">
        <f>IFERROR(VLOOKUP(#REF!,Sheet2!#REF!,4,0),0)</f>
        <v>0</v>
      </c>
      <c r="D151" s="50">
        <f>IFERROR(VLOOKUP(A151,Sheet2!A:D,4,0),0)</f>
        <v>0</v>
      </c>
      <c r="E151" s="50">
        <f>IFERROR(VLOOKUP(B151,Sheet2!B:E,4,0),0)</f>
        <v>0</v>
      </c>
    </row>
    <row r="152" spans="1:5" ht="18" customHeight="1">
      <c r="A152" s="66" t="s">
        <v>1325</v>
      </c>
      <c r="B152" s="49" t="s">
        <v>34</v>
      </c>
      <c r="C152" s="50">
        <f>IFERROR(VLOOKUP(#REF!,Sheet2!#REF!,4,0),0)</f>
        <v>0</v>
      </c>
      <c r="D152" s="50">
        <f>IFERROR(VLOOKUP(A152,Sheet2!A:D,4,0),0)</f>
        <v>0</v>
      </c>
      <c r="E152" s="50">
        <f>IFERROR(VLOOKUP(B152,Sheet2!B:E,4,0),0)</f>
        <v>0</v>
      </c>
    </row>
    <row r="153" spans="1:5" ht="18" customHeight="1">
      <c r="A153" s="66" t="s">
        <v>1326</v>
      </c>
      <c r="B153" s="49" t="s">
        <v>119</v>
      </c>
      <c r="C153" s="50">
        <f>IFERROR(VLOOKUP(#REF!,Sheet2!#REF!,4,0),0)</f>
        <v>0</v>
      </c>
      <c r="D153" s="50">
        <f>IFERROR(VLOOKUP(A153,Sheet2!A:D,4,0),0)</f>
        <v>0</v>
      </c>
      <c r="E153" s="50">
        <f>IFERROR(VLOOKUP(B153,Sheet2!B:E,4,0),0)</f>
        <v>0</v>
      </c>
    </row>
    <row r="154" spans="1:5" ht="18" customHeight="1">
      <c r="A154" s="66" t="s">
        <v>1327</v>
      </c>
      <c r="B154" s="49" t="s">
        <v>120</v>
      </c>
      <c r="C154" s="50">
        <f>IFERROR(VLOOKUP(#REF!,Sheet2!#REF!,4,0),0)</f>
        <v>0</v>
      </c>
      <c r="D154" s="50">
        <f>IFERROR(VLOOKUP(A154,Sheet2!A:D,4,0),0)</f>
        <v>0</v>
      </c>
      <c r="E154" s="50">
        <f>IFERROR(VLOOKUP(B154,Sheet2!B:E,4,0),0)</f>
        <v>0</v>
      </c>
    </row>
    <row r="155" spans="1:5" ht="18" customHeight="1">
      <c r="A155" s="65" t="s">
        <v>1328</v>
      </c>
      <c r="B155" s="46" t="s">
        <v>121</v>
      </c>
      <c r="C155" s="47">
        <f>SUM(C156:C161)</f>
        <v>0</v>
      </c>
      <c r="D155" s="47">
        <f>SUM(D156:D161)</f>
        <v>0</v>
      </c>
      <c r="E155" s="47">
        <f>SUM(E156:E161)</f>
        <v>0</v>
      </c>
    </row>
    <row r="156" spans="1:5" ht="18" customHeight="1">
      <c r="A156" s="66" t="s">
        <v>1329</v>
      </c>
      <c r="B156" s="49" t="s">
        <v>32</v>
      </c>
      <c r="C156" s="50">
        <f>IFERROR(VLOOKUP(#REF!,Sheet2!#REF!,4,0),0)</f>
        <v>0</v>
      </c>
      <c r="D156" s="50">
        <f>IFERROR(VLOOKUP(A156,Sheet2!A:D,4,0),0)</f>
        <v>0</v>
      </c>
      <c r="E156" s="50">
        <f>IFERROR(VLOOKUP(B156,Sheet2!B:E,4,0),0)</f>
        <v>0</v>
      </c>
    </row>
    <row r="157" spans="1:5" ht="18" customHeight="1">
      <c r="A157" s="66" t="s">
        <v>1330</v>
      </c>
      <c r="B157" s="49" t="s">
        <v>33</v>
      </c>
      <c r="C157" s="50">
        <f>IFERROR(VLOOKUP(#REF!,Sheet2!#REF!,4,0),0)</f>
        <v>0</v>
      </c>
      <c r="D157" s="50">
        <f>IFERROR(VLOOKUP(A157,Sheet2!A:D,4,0),0)</f>
        <v>0</v>
      </c>
      <c r="E157" s="50">
        <f>IFERROR(VLOOKUP(B157,Sheet2!B:E,4,0),0)</f>
        <v>0</v>
      </c>
    </row>
    <row r="158" spans="1:5" ht="18" customHeight="1">
      <c r="A158" s="66" t="s">
        <v>1331</v>
      </c>
      <c r="B158" s="49" t="s">
        <v>34</v>
      </c>
      <c r="C158" s="50">
        <f>IFERROR(VLOOKUP(#REF!,Sheet2!#REF!,4,0),0)</f>
        <v>0</v>
      </c>
      <c r="D158" s="50">
        <f>IFERROR(VLOOKUP(A158,Sheet2!A:D,4,0),0)</f>
        <v>0</v>
      </c>
      <c r="E158" s="50">
        <f>IFERROR(VLOOKUP(B158,Sheet2!B:E,4,0),0)</f>
        <v>0</v>
      </c>
    </row>
    <row r="159" spans="1:5" ht="18" customHeight="1">
      <c r="A159" s="66" t="s">
        <v>1332</v>
      </c>
      <c r="B159" s="49" t="s">
        <v>46</v>
      </c>
      <c r="C159" s="50">
        <f>IFERROR(VLOOKUP(#REF!,Sheet2!#REF!,4,0),0)</f>
        <v>0</v>
      </c>
      <c r="D159" s="50">
        <f>IFERROR(VLOOKUP(A159,Sheet2!A:D,4,0),0)</f>
        <v>0</v>
      </c>
      <c r="E159" s="50">
        <f>IFERROR(VLOOKUP(B159,Sheet2!B:E,4,0),0)</f>
        <v>0</v>
      </c>
    </row>
    <row r="160" spans="1:5" ht="18" customHeight="1">
      <c r="A160" s="66" t="s">
        <v>1333</v>
      </c>
      <c r="B160" s="49" t="s">
        <v>41</v>
      </c>
      <c r="C160" s="50">
        <f>IFERROR(VLOOKUP(#REF!,Sheet2!#REF!,4,0),0)</f>
        <v>0</v>
      </c>
      <c r="D160" s="50">
        <f>IFERROR(VLOOKUP(A160,Sheet2!A:D,4,0),0)</f>
        <v>0</v>
      </c>
      <c r="E160" s="50">
        <f>IFERROR(VLOOKUP(B160,Sheet2!B:E,4,0),0)</f>
        <v>0</v>
      </c>
    </row>
    <row r="161" spans="1:5" ht="18" customHeight="1">
      <c r="A161" s="66" t="s">
        <v>1334</v>
      </c>
      <c r="B161" s="49" t="s">
        <v>122</v>
      </c>
      <c r="C161" s="50">
        <f>IFERROR(VLOOKUP(#REF!,Sheet2!#REF!,4,0),0)</f>
        <v>0</v>
      </c>
      <c r="D161" s="50">
        <f>IFERROR(VLOOKUP(A161,Sheet2!A:D,4,0),0)</f>
        <v>0</v>
      </c>
      <c r="E161" s="50">
        <f>IFERROR(VLOOKUP(B161,Sheet2!B:E,4,0),0)</f>
        <v>0</v>
      </c>
    </row>
    <row r="162" spans="1:5" ht="18" customHeight="1">
      <c r="A162" s="65" t="s">
        <v>1335</v>
      </c>
      <c r="B162" s="46" t="s">
        <v>123</v>
      </c>
      <c r="C162" s="47">
        <f>SUM(C163:C168)</f>
        <v>3.82</v>
      </c>
      <c r="D162" s="47">
        <f>SUM(D163:D168)</f>
        <v>32</v>
      </c>
      <c r="E162" s="47">
        <f>SUM(E163:E168)</f>
        <v>3.82</v>
      </c>
    </row>
    <row r="163" spans="1:5" ht="18" customHeight="1">
      <c r="A163" s="66" t="s">
        <v>1336</v>
      </c>
      <c r="B163" s="49" t="s">
        <v>32</v>
      </c>
      <c r="C163" s="50">
        <f>IFERROR(VLOOKUP(#REF!,Sheet2!#REF!,4,0),0)</f>
        <v>0</v>
      </c>
      <c r="D163" s="50">
        <f>IFERROR(VLOOKUP(A163,Sheet2!A:D,4,0),0)</f>
        <v>0</v>
      </c>
      <c r="E163" s="50">
        <f>IFERROR(VLOOKUP(B163,Sheet2!B:E,4,0),0)</f>
        <v>0</v>
      </c>
    </row>
    <row r="164" spans="1:5" ht="18" customHeight="1">
      <c r="A164" s="66" t="s">
        <v>1337</v>
      </c>
      <c r="B164" s="49" t="s">
        <v>33</v>
      </c>
      <c r="C164" s="50">
        <f>IFERROR(VLOOKUP(#REF!,Sheet2!#REF!,4,0),0)</f>
        <v>0</v>
      </c>
      <c r="D164" s="50">
        <f>IFERROR(VLOOKUP(A164,Sheet2!A:D,4,0),0)</f>
        <v>0</v>
      </c>
      <c r="E164" s="50">
        <f>IFERROR(VLOOKUP(B164,Sheet2!B:E,4,0),0)</f>
        <v>0</v>
      </c>
    </row>
    <row r="165" spans="1:5" ht="18" customHeight="1">
      <c r="A165" s="66" t="s">
        <v>1338</v>
      </c>
      <c r="B165" s="49" t="s">
        <v>34</v>
      </c>
      <c r="C165" s="50">
        <f>IFERROR(VLOOKUP(#REF!,Sheet2!#REF!,4,0),0)</f>
        <v>0</v>
      </c>
      <c r="D165" s="50">
        <f>IFERROR(VLOOKUP(A165,Sheet2!A:D,4,0),0)</f>
        <v>0</v>
      </c>
      <c r="E165" s="50">
        <f>IFERROR(VLOOKUP(B165,Sheet2!B:E,4,0),0)</f>
        <v>0</v>
      </c>
    </row>
    <row r="166" spans="1:5" ht="18" customHeight="1">
      <c r="A166" s="66" t="s">
        <v>1339</v>
      </c>
      <c r="B166" s="49" t="s">
        <v>124</v>
      </c>
      <c r="C166" s="50">
        <f>IFERROR(VLOOKUP(#REF!,Sheet2!#REF!,4,0),0)</f>
        <v>0</v>
      </c>
      <c r="D166" s="50">
        <f>IFERROR(VLOOKUP(A166,Sheet2!A:D,4,0),0)</f>
        <v>0</v>
      </c>
      <c r="E166" s="50">
        <f>IFERROR(VLOOKUP(B166,Sheet2!B:E,4,0),0)</f>
        <v>0</v>
      </c>
    </row>
    <row r="167" spans="1:5" ht="18" customHeight="1">
      <c r="A167" s="66" t="s">
        <v>1340</v>
      </c>
      <c r="B167" s="49" t="s">
        <v>41</v>
      </c>
      <c r="C167" s="50">
        <f>IFERROR(VLOOKUP(#REF!,Sheet2!#REF!,4,0),0)</f>
        <v>0</v>
      </c>
      <c r="D167" s="50">
        <f>IFERROR(VLOOKUP(A167,Sheet2!A:D,4,0),0)</f>
        <v>0</v>
      </c>
      <c r="E167" s="50">
        <f>IFERROR(VLOOKUP(B167,Sheet2!B:E,4,0),0)</f>
        <v>0</v>
      </c>
    </row>
    <row r="168" spans="1:5" ht="18" customHeight="1">
      <c r="A168" s="66" t="s">
        <v>1341</v>
      </c>
      <c r="B168" s="49" t="s">
        <v>125</v>
      </c>
      <c r="C168" s="50">
        <v>3.82</v>
      </c>
      <c r="D168" s="50">
        <f>IFERROR(VLOOKUP(A168,Sheet2!A:D,4,0),0)</f>
        <v>32</v>
      </c>
      <c r="E168" s="50">
        <v>3.82</v>
      </c>
    </row>
    <row r="169" spans="1:5" ht="18" customHeight="1">
      <c r="A169" s="65" t="s">
        <v>1342</v>
      </c>
      <c r="B169" s="46" t="s">
        <v>126</v>
      </c>
      <c r="C169" s="47">
        <f>SUM(C170:C175)</f>
        <v>30.9</v>
      </c>
      <c r="D169" s="47">
        <f>SUM(D170:D175)</f>
        <v>0</v>
      </c>
      <c r="E169" s="47">
        <f>SUM(E170:E175)</f>
        <v>30.9</v>
      </c>
    </row>
    <row r="170" spans="1:5" ht="18" customHeight="1">
      <c r="A170" s="66" t="s">
        <v>1343</v>
      </c>
      <c r="B170" s="49" t="s">
        <v>32</v>
      </c>
      <c r="C170" s="50">
        <f>IFERROR(VLOOKUP(#REF!,Sheet2!#REF!,4,0),0)</f>
        <v>0</v>
      </c>
      <c r="D170" s="50">
        <f>IFERROR(VLOOKUP(A170,Sheet2!A:D,4,0),0)</f>
        <v>0</v>
      </c>
      <c r="E170" s="50">
        <f>IFERROR(VLOOKUP(B170,Sheet2!B:E,4,0),0)</f>
        <v>0</v>
      </c>
    </row>
    <row r="171" spans="1:5" ht="18" customHeight="1">
      <c r="A171" s="66" t="s">
        <v>1344</v>
      </c>
      <c r="B171" s="49" t="s">
        <v>33</v>
      </c>
      <c r="C171" s="50">
        <f>IFERROR(VLOOKUP(#REF!,Sheet2!#REF!,4,0),0)</f>
        <v>0</v>
      </c>
      <c r="D171" s="50">
        <f>IFERROR(VLOOKUP(A171,Sheet2!A:D,4,0),0)</f>
        <v>0</v>
      </c>
      <c r="E171" s="50">
        <f>IFERROR(VLOOKUP(B171,Sheet2!B:E,4,0),0)</f>
        <v>0</v>
      </c>
    </row>
    <row r="172" spans="1:5" ht="18" customHeight="1">
      <c r="A172" s="66" t="s">
        <v>1345</v>
      </c>
      <c r="B172" s="49" t="s">
        <v>34</v>
      </c>
      <c r="C172" s="50">
        <f>IFERROR(VLOOKUP(#REF!,Sheet2!#REF!,4,0),0)</f>
        <v>0</v>
      </c>
      <c r="D172" s="50">
        <f>IFERROR(VLOOKUP(A172,Sheet2!A:D,4,0),0)</f>
        <v>0</v>
      </c>
      <c r="E172" s="50">
        <f>IFERROR(VLOOKUP(B172,Sheet2!B:E,4,0),0)</f>
        <v>0</v>
      </c>
    </row>
    <row r="173" spans="1:5" ht="18" customHeight="1">
      <c r="A173" s="66" t="s">
        <v>1346</v>
      </c>
      <c r="B173" s="49" t="s">
        <v>127</v>
      </c>
      <c r="C173" s="50">
        <f>IFERROR(VLOOKUP(#REF!,Sheet2!#REF!,4,0),0)</f>
        <v>0</v>
      </c>
      <c r="D173" s="50">
        <f>IFERROR(VLOOKUP(A173,Sheet2!A:D,4,0),0)</f>
        <v>0</v>
      </c>
      <c r="E173" s="50">
        <f>IFERROR(VLOOKUP(B173,Sheet2!B:E,4,0),0)</f>
        <v>0</v>
      </c>
    </row>
    <row r="174" spans="1:5" ht="18" customHeight="1">
      <c r="A174" s="66" t="s">
        <v>1347</v>
      </c>
      <c r="B174" s="49" t="s">
        <v>41</v>
      </c>
      <c r="C174" s="50">
        <f>IFERROR(VLOOKUP(#REF!,Sheet2!#REF!,4,0),0)</f>
        <v>0</v>
      </c>
      <c r="D174" s="50">
        <f>IFERROR(VLOOKUP(A174,Sheet2!A:D,4,0),0)</f>
        <v>0</v>
      </c>
      <c r="E174" s="50">
        <f>IFERROR(VLOOKUP(B174,Sheet2!B:E,4,0),0)</f>
        <v>0</v>
      </c>
    </row>
    <row r="175" spans="1:5" ht="18" customHeight="1">
      <c r="A175" s="66" t="s">
        <v>1348</v>
      </c>
      <c r="B175" s="49" t="s">
        <v>128</v>
      </c>
      <c r="C175" s="50">
        <v>30.9</v>
      </c>
      <c r="D175" s="50">
        <f>IFERROR(VLOOKUP(A175,Sheet2!A:D,4,0),0)</f>
        <v>0</v>
      </c>
      <c r="E175" s="50">
        <v>30.9</v>
      </c>
    </row>
    <row r="176" spans="1:5" ht="18" customHeight="1">
      <c r="A176" s="65" t="s">
        <v>1349</v>
      </c>
      <c r="B176" s="46" t="s">
        <v>129</v>
      </c>
      <c r="C176" s="47">
        <f>SUM(C177:C182)</f>
        <v>125.87</v>
      </c>
      <c r="D176" s="47">
        <f>SUM(D177:D182)</f>
        <v>0</v>
      </c>
      <c r="E176" s="47">
        <f>SUM(E177:E182)</f>
        <v>125.87</v>
      </c>
    </row>
    <row r="177" spans="1:5" ht="18" customHeight="1">
      <c r="A177" s="66" t="s">
        <v>1350</v>
      </c>
      <c r="B177" s="49" t="s">
        <v>32</v>
      </c>
      <c r="C177" s="50">
        <f>IFERROR(VLOOKUP(#REF!,Sheet2!#REF!,4,0),0)</f>
        <v>0</v>
      </c>
      <c r="D177" s="50">
        <f>IFERROR(VLOOKUP(A177,Sheet2!A:D,4,0),0)</f>
        <v>0</v>
      </c>
      <c r="E177" s="50">
        <f>IFERROR(VLOOKUP(B177,Sheet2!B:E,4,0),0)</f>
        <v>0</v>
      </c>
    </row>
    <row r="178" spans="1:5" ht="18" customHeight="1">
      <c r="A178" s="66" t="s">
        <v>1351</v>
      </c>
      <c r="B178" s="49" t="s">
        <v>33</v>
      </c>
      <c r="C178" s="50">
        <f>IFERROR(VLOOKUP(#REF!,Sheet2!#REF!,4,0),0)</f>
        <v>0</v>
      </c>
      <c r="D178" s="50">
        <f>IFERROR(VLOOKUP(A178,Sheet2!A:D,4,0),0)</f>
        <v>0</v>
      </c>
      <c r="E178" s="50">
        <f>IFERROR(VLOOKUP(B178,Sheet2!B:E,4,0),0)</f>
        <v>0</v>
      </c>
    </row>
    <row r="179" spans="1:5" ht="18" customHeight="1">
      <c r="A179" s="66" t="s">
        <v>1352</v>
      </c>
      <c r="B179" s="49" t="s">
        <v>34</v>
      </c>
      <c r="C179" s="50">
        <f>IFERROR(VLOOKUP(#REF!,Sheet2!#REF!,4,0),0)</f>
        <v>0</v>
      </c>
      <c r="D179" s="50">
        <f>IFERROR(VLOOKUP(A179,Sheet2!A:D,4,0),0)</f>
        <v>0</v>
      </c>
      <c r="E179" s="50">
        <f>IFERROR(VLOOKUP(B179,Sheet2!B:E,4,0),0)</f>
        <v>0</v>
      </c>
    </row>
    <row r="180" spans="1:5" ht="18" customHeight="1">
      <c r="A180" s="66" t="s">
        <v>1353</v>
      </c>
      <c r="B180" s="49" t="s">
        <v>130</v>
      </c>
      <c r="C180" s="50">
        <v>2.4</v>
      </c>
      <c r="D180" s="50">
        <f>IFERROR(VLOOKUP(A180,Sheet2!A:D,4,0),0)</f>
        <v>0</v>
      </c>
      <c r="E180" s="50">
        <v>2.4</v>
      </c>
    </row>
    <row r="181" spans="1:5" ht="18" customHeight="1">
      <c r="A181" s="66" t="s">
        <v>1354</v>
      </c>
      <c r="B181" s="49" t="s">
        <v>41</v>
      </c>
      <c r="C181" s="50">
        <f>IFERROR(VLOOKUP(#REF!,Sheet2!#REF!,4,0),0)</f>
        <v>0</v>
      </c>
      <c r="D181" s="50">
        <f>IFERROR(VLOOKUP(A181,Sheet2!A:D,4,0),0)</f>
        <v>0</v>
      </c>
      <c r="E181" s="50">
        <f>IFERROR(VLOOKUP(B181,Sheet2!B:E,4,0),0)</f>
        <v>0</v>
      </c>
    </row>
    <row r="182" spans="1:5" ht="18" customHeight="1">
      <c r="A182" s="66" t="s">
        <v>1355</v>
      </c>
      <c r="B182" s="49" t="s">
        <v>131</v>
      </c>
      <c r="C182" s="50">
        <v>123.47</v>
      </c>
      <c r="D182" s="50">
        <f>IFERROR(VLOOKUP(A182,Sheet2!A:D,4,0),0)</f>
        <v>0</v>
      </c>
      <c r="E182" s="50">
        <v>123.47</v>
      </c>
    </row>
    <row r="183" spans="1:5" ht="18" customHeight="1">
      <c r="A183" s="65" t="s">
        <v>1356</v>
      </c>
      <c r="B183" s="46" t="s">
        <v>132</v>
      </c>
      <c r="C183" s="47">
        <f>SUM(C184:C189)</f>
        <v>1.8</v>
      </c>
      <c r="D183" s="47">
        <f>SUM(D184:D189)</f>
        <v>0</v>
      </c>
      <c r="E183" s="47">
        <f>SUM(E184:E189)</f>
        <v>1.8</v>
      </c>
    </row>
    <row r="184" spans="1:5" ht="18" customHeight="1">
      <c r="A184" s="66" t="s">
        <v>1357</v>
      </c>
      <c r="B184" s="49" t="s">
        <v>32</v>
      </c>
      <c r="C184" s="50">
        <f>IFERROR(VLOOKUP(#REF!,Sheet2!#REF!,4,0),0)</f>
        <v>0</v>
      </c>
      <c r="D184" s="50">
        <f>IFERROR(VLOOKUP(A184,Sheet2!A:D,4,0),0)</f>
        <v>0</v>
      </c>
      <c r="E184" s="50">
        <f>IFERROR(VLOOKUP(B184,Sheet2!B:E,4,0),0)</f>
        <v>0</v>
      </c>
    </row>
    <row r="185" spans="1:5" ht="18" customHeight="1">
      <c r="A185" s="66" t="s">
        <v>1358</v>
      </c>
      <c r="B185" s="49" t="s">
        <v>33</v>
      </c>
      <c r="C185" s="50">
        <f>IFERROR(VLOOKUP(#REF!,Sheet2!#REF!,4,0),0)</f>
        <v>0</v>
      </c>
      <c r="D185" s="50">
        <f>IFERROR(VLOOKUP(A185,Sheet2!A:D,4,0),0)</f>
        <v>0</v>
      </c>
      <c r="E185" s="50">
        <f>IFERROR(VLOOKUP(B185,Sheet2!B:E,4,0),0)</f>
        <v>0</v>
      </c>
    </row>
    <row r="186" spans="1:5" ht="18" customHeight="1">
      <c r="A186" s="66" t="s">
        <v>1359</v>
      </c>
      <c r="B186" s="49" t="s">
        <v>34</v>
      </c>
      <c r="C186" s="50">
        <f>IFERROR(VLOOKUP(#REF!,Sheet2!#REF!,4,0),0)</f>
        <v>0</v>
      </c>
      <c r="D186" s="50">
        <f>IFERROR(VLOOKUP(A186,Sheet2!A:D,4,0),0)</f>
        <v>0</v>
      </c>
      <c r="E186" s="50">
        <f>IFERROR(VLOOKUP(B186,Sheet2!B:E,4,0),0)</f>
        <v>0</v>
      </c>
    </row>
    <row r="187" spans="1:5" ht="18" customHeight="1">
      <c r="A187" s="66" t="s">
        <v>1360</v>
      </c>
      <c r="B187" s="49" t="s">
        <v>133</v>
      </c>
      <c r="C187" s="50">
        <f>IFERROR(VLOOKUP(#REF!,Sheet2!#REF!,4,0),0)</f>
        <v>0</v>
      </c>
      <c r="D187" s="50">
        <f>IFERROR(VLOOKUP(A187,Sheet2!A:D,4,0),0)</f>
        <v>0</v>
      </c>
      <c r="E187" s="50">
        <f>IFERROR(VLOOKUP(B187,Sheet2!B:E,4,0),0)</f>
        <v>0</v>
      </c>
    </row>
    <row r="188" spans="1:5" ht="18" customHeight="1">
      <c r="A188" s="66" t="s">
        <v>1361</v>
      </c>
      <c r="B188" s="49" t="s">
        <v>41</v>
      </c>
      <c r="C188" s="50">
        <f>IFERROR(VLOOKUP(#REF!,Sheet2!#REF!,4,0),0)</f>
        <v>0</v>
      </c>
      <c r="D188" s="50">
        <f>IFERROR(VLOOKUP(A188,Sheet2!A:D,4,0),0)</f>
        <v>0</v>
      </c>
      <c r="E188" s="50">
        <f>IFERROR(VLOOKUP(B188,Sheet2!B:E,4,0),0)</f>
        <v>0</v>
      </c>
    </row>
    <row r="189" spans="1:5" ht="18" customHeight="1">
      <c r="A189" s="66" t="s">
        <v>1362</v>
      </c>
      <c r="B189" s="49" t="s">
        <v>134</v>
      </c>
      <c r="C189" s="50">
        <v>1.8</v>
      </c>
      <c r="D189" s="50">
        <f>IFERROR(VLOOKUP(A189,Sheet2!A:D,4,0),0)</f>
        <v>0</v>
      </c>
      <c r="E189" s="50">
        <v>1.8</v>
      </c>
    </row>
    <row r="190" spans="1:5" ht="18" customHeight="1">
      <c r="A190" s="65" t="s">
        <v>1363</v>
      </c>
      <c r="B190" s="46" t="s">
        <v>135</v>
      </c>
      <c r="C190" s="47">
        <f>SUM(C191:C197)</f>
        <v>0</v>
      </c>
      <c r="D190" s="47">
        <f>SUM(D191:D197)</f>
        <v>1</v>
      </c>
      <c r="E190" s="47">
        <f>SUM(E191:E197)</f>
        <v>0</v>
      </c>
    </row>
    <row r="191" spans="1:5" ht="18" customHeight="1">
      <c r="A191" s="66" t="s">
        <v>1364</v>
      </c>
      <c r="B191" s="49" t="s">
        <v>32</v>
      </c>
      <c r="C191" s="50">
        <f>IFERROR(VLOOKUP(#REF!,Sheet2!#REF!,4,0),0)</f>
        <v>0</v>
      </c>
      <c r="D191" s="50">
        <f>IFERROR(VLOOKUP(A191,Sheet2!A:D,4,0),0)</f>
        <v>0</v>
      </c>
      <c r="E191" s="50">
        <f>IFERROR(VLOOKUP(B191,Sheet2!B:E,4,0),0)</f>
        <v>0</v>
      </c>
    </row>
    <row r="192" spans="1:5" ht="18" customHeight="1">
      <c r="A192" s="66" t="s">
        <v>1365</v>
      </c>
      <c r="B192" s="49" t="s">
        <v>33</v>
      </c>
      <c r="C192" s="50">
        <f>IFERROR(VLOOKUP(#REF!,Sheet2!#REF!,4,0),0)</f>
        <v>0</v>
      </c>
      <c r="D192" s="50">
        <f>IFERROR(VLOOKUP(A192,Sheet2!A:D,4,0),0)</f>
        <v>0</v>
      </c>
      <c r="E192" s="50">
        <f>IFERROR(VLOOKUP(B192,Sheet2!B:E,4,0),0)</f>
        <v>0</v>
      </c>
    </row>
    <row r="193" spans="1:5" ht="18" customHeight="1">
      <c r="A193" s="66" t="s">
        <v>1366</v>
      </c>
      <c r="B193" s="49" t="s">
        <v>34</v>
      </c>
      <c r="C193" s="50">
        <f>IFERROR(VLOOKUP(#REF!,Sheet2!#REF!,4,0),0)</f>
        <v>0</v>
      </c>
      <c r="D193" s="50">
        <f>IFERROR(VLOOKUP(A193,Sheet2!A:D,4,0),0)</f>
        <v>0</v>
      </c>
      <c r="E193" s="50">
        <f>IFERROR(VLOOKUP(B193,Sheet2!B:E,4,0),0)</f>
        <v>0</v>
      </c>
    </row>
    <row r="194" spans="1:5" ht="18" customHeight="1">
      <c r="A194" s="66" t="s">
        <v>1367</v>
      </c>
      <c r="B194" s="49" t="s">
        <v>136</v>
      </c>
      <c r="C194" s="50">
        <f>IFERROR(VLOOKUP(#REF!,Sheet2!#REF!,4,0),0)</f>
        <v>0</v>
      </c>
      <c r="D194" s="50">
        <f>IFERROR(VLOOKUP(A194,Sheet2!A:D,4,0),0)</f>
        <v>0</v>
      </c>
      <c r="E194" s="50">
        <f>IFERROR(VLOOKUP(B194,Sheet2!B:E,4,0),0)</f>
        <v>0</v>
      </c>
    </row>
    <row r="195" spans="1:5" ht="18" customHeight="1">
      <c r="A195" s="66" t="s">
        <v>1368</v>
      </c>
      <c r="B195" s="49" t="s">
        <v>137</v>
      </c>
      <c r="C195" s="50">
        <f>IFERROR(VLOOKUP(#REF!,Sheet2!#REF!,4,0),0)</f>
        <v>0</v>
      </c>
      <c r="D195" s="50">
        <f>IFERROR(VLOOKUP(A195,Sheet2!A:D,4,0),0)</f>
        <v>0</v>
      </c>
      <c r="E195" s="50">
        <f>IFERROR(VLOOKUP(B195,Sheet2!B:E,4,0),0)</f>
        <v>0</v>
      </c>
    </row>
    <row r="196" spans="1:5" ht="18" customHeight="1">
      <c r="A196" s="66" t="s">
        <v>1369</v>
      </c>
      <c r="B196" s="49" t="s">
        <v>41</v>
      </c>
      <c r="C196" s="50">
        <f>IFERROR(VLOOKUP(#REF!,Sheet2!#REF!,4,0),0)</f>
        <v>0</v>
      </c>
      <c r="D196" s="50">
        <f>IFERROR(VLOOKUP(A196,Sheet2!A:D,4,0),0)</f>
        <v>0</v>
      </c>
      <c r="E196" s="50">
        <f>IFERROR(VLOOKUP(B196,Sheet2!B:E,4,0),0)</f>
        <v>0</v>
      </c>
    </row>
    <row r="197" spans="1:5" ht="18" customHeight="1">
      <c r="A197" s="66" t="s">
        <v>1370</v>
      </c>
      <c r="B197" s="49" t="s">
        <v>138</v>
      </c>
      <c r="C197" s="50">
        <f>IFERROR(VLOOKUP(#REF!,Sheet2!#REF!,4,0),0)</f>
        <v>0</v>
      </c>
      <c r="D197" s="50">
        <f>IFERROR(VLOOKUP(A197,Sheet2!A:D,4,0),0)</f>
        <v>1</v>
      </c>
      <c r="E197" s="50">
        <f>IFERROR(VLOOKUP(B197,Sheet2!B:E,4,0),0)</f>
        <v>0</v>
      </c>
    </row>
    <row r="198" spans="1:5" ht="18" customHeight="1">
      <c r="A198" s="65" t="s">
        <v>1371</v>
      </c>
      <c r="B198" s="46" t="s">
        <v>139</v>
      </c>
      <c r="C198" s="47">
        <f>SUM(C199:C203)</f>
        <v>0</v>
      </c>
      <c r="D198" s="47">
        <f>SUM(D199:D203)</f>
        <v>0</v>
      </c>
      <c r="E198" s="47">
        <f>SUM(E199:E203)</f>
        <v>0</v>
      </c>
    </row>
    <row r="199" spans="1:5" ht="18" customHeight="1">
      <c r="A199" s="66" t="s">
        <v>1372</v>
      </c>
      <c r="B199" s="49" t="s">
        <v>32</v>
      </c>
      <c r="C199" s="50">
        <f>IFERROR(VLOOKUP(#REF!,Sheet2!#REF!,4,0),0)</f>
        <v>0</v>
      </c>
      <c r="D199" s="50">
        <f>IFERROR(VLOOKUP(A199,Sheet2!A:D,4,0),0)</f>
        <v>0</v>
      </c>
      <c r="E199" s="50">
        <f>IFERROR(VLOOKUP(B199,Sheet2!B:E,4,0),0)</f>
        <v>0</v>
      </c>
    </row>
    <row r="200" spans="1:5" ht="18" customHeight="1">
      <c r="A200" s="66" t="s">
        <v>1373</v>
      </c>
      <c r="B200" s="49" t="s">
        <v>33</v>
      </c>
      <c r="C200" s="50">
        <f>IFERROR(VLOOKUP(#REF!,Sheet2!#REF!,4,0),0)</f>
        <v>0</v>
      </c>
      <c r="D200" s="50">
        <f>IFERROR(VLOOKUP(A200,Sheet2!A:D,4,0),0)</f>
        <v>0</v>
      </c>
      <c r="E200" s="50">
        <f>IFERROR(VLOOKUP(B200,Sheet2!B:E,4,0),0)</f>
        <v>0</v>
      </c>
    </row>
    <row r="201" spans="1:5" ht="18" customHeight="1">
      <c r="A201" s="66" t="s">
        <v>1374</v>
      </c>
      <c r="B201" s="49" t="s">
        <v>34</v>
      </c>
      <c r="C201" s="50">
        <f>IFERROR(VLOOKUP(#REF!,Sheet2!#REF!,4,0),0)</f>
        <v>0</v>
      </c>
      <c r="D201" s="50">
        <f>IFERROR(VLOOKUP(A201,Sheet2!A:D,4,0),0)</f>
        <v>0</v>
      </c>
      <c r="E201" s="50">
        <f>IFERROR(VLOOKUP(B201,Sheet2!B:E,4,0),0)</f>
        <v>0</v>
      </c>
    </row>
    <row r="202" spans="1:5" ht="18" customHeight="1">
      <c r="A202" s="66" t="s">
        <v>1375</v>
      </c>
      <c r="B202" s="49" t="s">
        <v>41</v>
      </c>
      <c r="C202" s="50">
        <f>IFERROR(VLOOKUP(#REF!,Sheet2!#REF!,4,0),0)</f>
        <v>0</v>
      </c>
      <c r="D202" s="50">
        <f>IFERROR(VLOOKUP(A202,Sheet2!A:D,4,0),0)</f>
        <v>0</v>
      </c>
      <c r="E202" s="50">
        <f>IFERROR(VLOOKUP(B202,Sheet2!B:E,4,0),0)</f>
        <v>0</v>
      </c>
    </row>
    <row r="203" spans="1:5" ht="18" customHeight="1">
      <c r="A203" s="66" t="s">
        <v>1376</v>
      </c>
      <c r="B203" s="49" t="s">
        <v>140</v>
      </c>
      <c r="C203" s="50">
        <f>IFERROR(VLOOKUP(#REF!,Sheet2!#REF!,4,0),0)</f>
        <v>0</v>
      </c>
      <c r="D203" s="50">
        <f>IFERROR(VLOOKUP(A203,Sheet2!A:D,4,0),0)</f>
        <v>0</v>
      </c>
      <c r="E203" s="50">
        <f>IFERROR(VLOOKUP(B203,Sheet2!B:E,4,0),0)</f>
        <v>0</v>
      </c>
    </row>
    <row r="204" spans="1:5" ht="18" customHeight="1">
      <c r="A204" s="65" t="s">
        <v>1377</v>
      </c>
      <c r="B204" s="46" t="s">
        <v>141</v>
      </c>
      <c r="C204" s="47">
        <f>SUM(C205:C209)</f>
        <v>0</v>
      </c>
      <c r="D204" s="47">
        <f>SUM(D205:D209)</f>
        <v>0</v>
      </c>
      <c r="E204" s="47">
        <f>SUM(E205:E209)</f>
        <v>0</v>
      </c>
    </row>
    <row r="205" spans="1:5" ht="18" customHeight="1">
      <c r="A205" s="66" t="s">
        <v>1378</v>
      </c>
      <c r="B205" s="49" t="s">
        <v>32</v>
      </c>
      <c r="C205" s="50">
        <f>IFERROR(VLOOKUP(#REF!,Sheet2!#REF!,4,0),0)</f>
        <v>0</v>
      </c>
      <c r="D205" s="50">
        <f>IFERROR(VLOOKUP(A205,Sheet2!A:D,4,0),0)</f>
        <v>0</v>
      </c>
      <c r="E205" s="50">
        <f>IFERROR(VLOOKUP(B205,Sheet2!B:E,4,0),0)</f>
        <v>0</v>
      </c>
    </row>
    <row r="206" spans="1:5" ht="18" customHeight="1">
      <c r="A206" s="66" t="s">
        <v>1379</v>
      </c>
      <c r="B206" s="49" t="s">
        <v>33</v>
      </c>
      <c r="C206" s="50">
        <f>IFERROR(VLOOKUP(#REF!,Sheet2!#REF!,4,0),0)</f>
        <v>0</v>
      </c>
      <c r="D206" s="50">
        <f>IFERROR(VLOOKUP(A206,Sheet2!A:D,4,0),0)</f>
        <v>0</v>
      </c>
      <c r="E206" s="50">
        <f>IFERROR(VLOOKUP(B206,Sheet2!B:E,4,0),0)</f>
        <v>0</v>
      </c>
    </row>
    <row r="207" spans="1:5" ht="18" customHeight="1">
      <c r="A207" s="66" t="s">
        <v>1380</v>
      </c>
      <c r="B207" s="49" t="s">
        <v>34</v>
      </c>
      <c r="C207" s="50">
        <f>IFERROR(VLOOKUP(#REF!,Sheet2!#REF!,4,0),0)</f>
        <v>0</v>
      </c>
      <c r="D207" s="50">
        <f>IFERROR(VLOOKUP(A207,Sheet2!A:D,4,0),0)</f>
        <v>0</v>
      </c>
      <c r="E207" s="50">
        <f>IFERROR(VLOOKUP(B207,Sheet2!B:E,4,0),0)</f>
        <v>0</v>
      </c>
    </row>
    <row r="208" spans="1:5" ht="18" customHeight="1">
      <c r="A208" s="66" t="s">
        <v>1381</v>
      </c>
      <c r="B208" s="49" t="s">
        <v>41</v>
      </c>
      <c r="C208" s="50">
        <f>IFERROR(VLOOKUP(#REF!,Sheet2!#REF!,4,0),0)</f>
        <v>0</v>
      </c>
      <c r="D208" s="50">
        <f>IFERROR(VLOOKUP(A208,Sheet2!A:D,4,0),0)</f>
        <v>0</v>
      </c>
      <c r="E208" s="50">
        <f>IFERROR(VLOOKUP(B208,Sheet2!B:E,4,0),0)</f>
        <v>0</v>
      </c>
    </row>
    <row r="209" spans="1:5" ht="18" customHeight="1">
      <c r="A209" s="66" t="s">
        <v>1382</v>
      </c>
      <c r="B209" s="49" t="s">
        <v>142</v>
      </c>
      <c r="C209" s="50">
        <f>IFERROR(VLOOKUP(#REF!,Sheet2!#REF!,4,0),0)</f>
        <v>0</v>
      </c>
      <c r="D209" s="50">
        <f>IFERROR(VLOOKUP(A209,Sheet2!A:D,4,0),0)</f>
        <v>0</v>
      </c>
      <c r="E209" s="50">
        <f>IFERROR(VLOOKUP(B209,Sheet2!B:E,4,0),0)</f>
        <v>0</v>
      </c>
    </row>
    <row r="210" spans="1:5" ht="18" customHeight="1">
      <c r="A210" s="65" t="s">
        <v>1383</v>
      </c>
      <c r="B210" s="46" t="s">
        <v>143</v>
      </c>
      <c r="C210" s="47">
        <f>SUM(C211:C216)</f>
        <v>0</v>
      </c>
      <c r="D210" s="47">
        <f>SUM(D211:D216)</f>
        <v>0</v>
      </c>
      <c r="E210" s="47">
        <f>SUM(E211:E216)</f>
        <v>0</v>
      </c>
    </row>
    <row r="211" spans="1:5" ht="18" customHeight="1">
      <c r="A211" s="66" t="s">
        <v>1384</v>
      </c>
      <c r="B211" s="49" t="s">
        <v>32</v>
      </c>
      <c r="C211" s="50">
        <f>IFERROR(VLOOKUP(#REF!,Sheet2!#REF!,4,0),0)</f>
        <v>0</v>
      </c>
      <c r="D211" s="50">
        <f>IFERROR(VLOOKUP(A211,Sheet2!A:D,4,0),0)</f>
        <v>0</v>
      </c>
      <c r="E211" s="50">
        <f>IFERROR(VLOOKUP(B211,Sheet2!B:E,4,0),0)</f>
        <v>0</v>
      </c>
    </row>
    <row r="212" spans="1:5" ht="18" customHeight="1">
      <c r="A212" s="66" t="s">
        <v>1385</v>
      </c>
      <c r="B212" s="49" t="s">
        <v>33</v>
      </c>
      <c r="C212" s="50">
        <f>IFERROR(VLOOKUP(#REF!,Sheet2!#REF!,4,0),0)</f>
        <v>0</v>
      </c>
      <c r="D212" s="50">
        <f>IFERROR(VLOOKUP(A212,Sheet2!A:D,4,0),0)</f>
        <v>0</v>
      </c>
      <c r="E212" s="50">
        <f>IFERROR(VLOOKUP(B212,Sheet2!B:E,4,0),0)</f>
        <v>0</v>
      </c>
    </row>
    <row r="213" spans="1:5" ht="18" customHeight="1">
      <c r="A213" s="66" t="s">
        <v>1386</v>
      </c>
      <c r="B213" s="49" t="s">
        <v>34</v>
      </c>
      <c r="C213" s="50">
        <f>IFERROR(VLOOKUP(#REF!,Sheet2!#REF!,4,0),0)</f>
        <v>0</v>
      </c>
      <c r="D213" s="50">
        <f>IFERROR(VLOOKUP(A213,Sheet2!A:D,4,0),0)</f>
        <v>0</v>
      </c>
      <c r="E213" s="50">
        <f>IFERROR(VLOOKUP(B213,Sheet2!B:E,4,0),0)</f>
        <v>0</v>
      </c>
    </row>
    <row r="214" spans="1:5" ht="18" customHeight="1">
      <c r="A214" s="66" t="s">
        <v>1387</v>
      </c>
      <c r="B214" s="49" t="s">
        <v>144</v>
      </c>
      <c r="C214" s="50">
        <f>IFERROR(VLOOKUP(#REF!,Sheet2!#REF!,4,0),0)</f>
        <v>0</v>
      </c>
      <c r="D214" s="50">
        <f>IFERROR(VLOOKUP(A214,Sheet2!A:D,4,0),0)</f>
        <v>0</v>
      </c>
      <c r="E214" s="50">
        <f>IFERROR(VLOOKUP(B214,Sheet2!B:E,4,0),0)</f>
        <v>0</v>
      </c>
    </row>
    <row r="215" spans="1:5" ht="18" customHeight="1">
      <c r="A215" s="66" t="s">
        <v>1388</v>
      </c>
      <c r="B215" s="49" t="s">
        <v>41</v>
      </c>
      <c r="C215" s="50">
        <f>IFERROR(VLOOKUP(#REF!,Sheet2!#REF!,4,0),0)</f>
        <v>0</v>
      </c>
      <c r="D215" s="50">
        <f>IFERROR(VLOOKUP(A215,Sheet2!A:D,4,0),0)</f>
        <v>0</v>
      </c>
      <c r="E215" s="50">
        <f>IFERROR(VLOOKUP(B215,Sheet2!B:E,4,0),0)</f>
        <v>0</v>
      </c>
    </row>
    <row r="216" spans="1:5" ht="18" customHeight="1">
      <c r="A216" s="66" t="s">
        <v>1389</v>
      </c>
      <c r="B216" s="49" t="s">
        <v>145</v>
      </c>
      <c r="C216" s="50">
        <f>IFERROR(VLOOKUP(#REF!,Sheet2!#REF!,4,0),0)</f>
        <v>0</v>
      </c>
      <c r="D216" s="50">
        <f>IFERROR(VLOOKUP(A216,Sheet2!A:D,4,0),0)</f>
        <v>0</v>
      </c>
      <c r="E216" s="50">
        <f>IFERROR(VLOOKUP(B216,Sheet2!B:E,4,0),0)</f>
        <v>0</v>
      </c>
    </row>
    <row r="217" spans="1:5" ht="18" customHeight="1">
      <c r="A217" s="65" t="s">
        <v>1390</v>
      </c>
      <c r="B217" s="46" t="s">
        <v>146</v>
      </c>
      <c r="C217" s="47">
        <f>SUM(C218:C231)</f>
        <v>0</v>
      </c>
      <c r="D217" s="47">
        <f>SUM(D218:D231)</f>
        <v>0</v>
      </c>
      <c r="E217" s="47">
        <f>SUM(E218:E231)</f>
        <v>0</v>
      </c>
    </row>
    <row r="218" spans="1:5" ht="18" customHeight="1">
      <c r="A218" s="66" t="s">
        <v>1391</v>
      </c>
      <c r="B218" s="49" t="s">
        <v>32</v>
      </c>
      <c r="C218" s="50">
        <f>IFERROR(VLOOKUP(#REF!,Sheet2!#REF!,4,0),0)</f>
        <v>0</v>
      </c>
      <c r="D218" s="50">
        <f>IFERROR(VLOOKUP(A218,Sheet2!A:D,4,0),0)</f>
        <v>0</v>
      </c>
      <c r="E218" s="50">
        <f>IFERROR(VLOOKUP(B218,Sheet2!B:E,4,0),0)</f>
        <v>0</v>
      </c>
    </row>
    <row r="219" spans="1:5" ht="18" customHeight="1">
      <c r="A219" s="66" t="s">
        <v>1392</v>
      </c>
      <c r="B219" s="49" t="s">
        <v>33</v>
      </c>
      <c r="C219" s="50">
        <f>IFERROR(VLOOKUP(#REF!,Sheet2!#REF!,4,0),0)</f>
        <v>0</v>
      </c>
      <c r="D219" s="50">
        <f>IFERROR(VLOOKUP(A219,Sheet2!A:D,4,0),0)</f>
        <v>0</v>
      </c>
      <c r="E219" s="50">
        <f>IFERROR(VLOOKUP(B219,Sheet2!B:E,4,0),0)</f>
        <v>0</v>
      </c>
    </row>
    <row r="220" spans="1:5" ht="18" customHeight="1">
      <c r="A220" s="66" t="s">
        <v>1393</v>
      </c>
      <c r="B220" s="49" t="s">
        <v>34</v>
      </c>
      <c r="C220" s="50">
        <f>IFERROR(VLOOKUP(#REF!,Sheet2!#REF!,4,0),0)</f>
        <v>0</v>
      </c>
      <c r="D220" s="50">
        <f>IFERROR(VLOOKUP(A220,Sheet2!A:D,4,0),0)</f>
        <v>0</v>
      </c>
      <c r="E220" s="50">
        <f>IFERROR(VLOOKUP(B220,Sheet2!B:E,4,0),0)</f>
        <v>0</v>
      </c>
    </row>
    <row r="221" spans="1:5" ht="18" customHeight="1">
      <c r="A221" s="66" t="s">
        <v>1394</v>
      </c>
      <c r="B221" s="49" t="s">
        <v>147</v>
      </c>
      <c r="C221" s="50">
        <f>IFERROR(VLOOKUP(#REF!,Sheet2!#REF!,4,0),0)</f>
        <v>0</v>
      </c>
      <c r="D221" s="50">
        <f>IFERROR(VLOOKUP(A221,Sheet2!A:D,4,0),0)</f>
        <v>0</v>
      </c>
      <c r="E221" s="50">
        <f>IFERROR(VLOOKUP(B221,Sheet2!B:E,4,0),0)</f>
        <v>0</v>
      </c>
    </row>
    <row r="222" spans="1:5" ht="18" customHeight="1">
      <c r="A222" s="66" t="s">
        <v>1395</v>
      </c>
      <c r="B222" s="49" t="s">
        <v>148</v>
      </c>
      <c r="C222" s="50">
        <f>IFERROR(VLOOKUP(#REF!,Sheet2!#REF!,4,0),0)</f>
        <v>0</v>
      </c>
      <c r="D222" s="50">
        <f>IFERROR(VLOOKUP(A222,Sheet2!A:D,4,0),0)</f>
        <v>0</v>
      </c>
      <c r="E222" s="50">
        <f>IFERROR(VLOOKUP(B222,Sheet2!B:E,4,0),0)</f>
        <v>0</v>
      </c>
    </row>
    <row r="223" spans="1:5" ht="18" customHeight="1">
      <c r="A223" s="66" t="s">
        <v>1396</v>
      </c>
      <c r="B223" s="49" t="s">
        <v>73</v>
      </c>
      <c r="C223" s="50">
        <f>IFERROR(VLOOKUP(#REF!,Sheet2!#REF!,4,0),0)</f>
        <v>0</v>
      </c>
      <c r="D223" s="50">
        <f>IFERROR(VLOOKUP(A223,Sheet2!A:D,4,0),0)</f>
        <v>0</v>
      </c>
      <c r="E223" s="50">
        <f>IFERROR(VLOOKUP(B223,Sheet2!B:E,4,0),0)</f>
        <v>0</v>
      </c>
    </row>
    <row r="224" spans="1:5" ht="18" customHeight="1">
      <c r="A224" s="66" t="s">
        <v>1397</v>
      </c>
      <c r="B224" s="49" t="s">
        <v>149</v>
      </c>
      <c r="C224" s="50">
        <f>IFERROR(VLOOKUP(#REF!,Sheet2!#REF!,4,0),0)</f>
        <v>0</v>
      </c>
      <c r="D224" s="50">
        <f>IFERROR(VLOOKUP(A224,Sheet2!A:D,4,0),0)</f>
        <v>0</v>
      </c>
      <c r="E224" s="50">
        <f>IFERROR(VLOOKUP(B224,Sheet2!B:E,4,0),0)</f>
        <v>0</v>
      </c>
    </row>
    <row r="225" spans="1:5" ht="18" customHeight="1">
      <c r="A225" s="66" t="s">
        <v>1398</v>
      </c>
      <c r="B225" s="49" t="s">
        <v>150</v>
      </c>
      <c r="C225" s="50">
        <f>IFERROR(VLOOKUP(#REF!,Sheet2!#REF!,4,0),0)</f>
        <v>0</v>
      </c>
      <c r="D225" s="50">
        <f>IFERROR(VLOOKUP(A225,Sheet2!A:D,4,0),0)</f>
        <v>0</v>
      </c>
      <c r="E225" s="50">
        <f>IFERROR(VLOOKUP(B225,Sheet2!B:E,4,0),0)</f>
        <v>0</v>
      </c>
    </row>
    <row r="226" spans="1:5" ht="18" customHeight="1">
      <c r="A226" s="66" t="s">
        <v>1399</v>
      </c>
      <c r="B226" s="49" t="s">
        <v>151</v>
      </c>
      <c r="C226" s="50">
        <f>IFERROR(VLOOKUP(#REF!,Sheet2!#REF!,4,0),0)</f>
        <v>0</v>
      </c>
      <c r="D226" s="50">
        <f>IFERROR(VLOOKUP(A226,Sheet2!A:D,4,0),0)</f>
        <v>0</v>
      </c>
      <c r="E226" s="50">
        <f>IFERROR(VLOOKUP(B226,Sheet2!B:E,4,0),0)</f>
        <v>0</v>
      </c>
    </row>
    <row r="227" spans="1:5" ht="18" customHeight="1">
      <c r="A227" s="66" t="s">
        <v>1400</v>
      </c>
      <c r="B227" s="49" t="s">
        <v>152</v>
      </c>
      <c r="C227" s="50">
        <f>IFERROR(VLOOKUP(#REF!,Sheet2!#REF!,4,0),0)</f>
        <v>0</v>
      </c>
      <c r="D227" s="50">
        <f>IFERROR(VLOOKUP(A227,Sheet2!A:D,4,0),0)</f>
        <v>0</v>
      </c>
      <c r="E227" s="50">
        <f>IFERROR(VLOOKUP(B227,Sheet2!B:E,4,0),0)</f>
        <v>0</v>
      </c>
    </row>
    <row r="228" spans="1:5" ht="18" customHeight="1">
      <c r="A228" s="66" t="s">
        <v>1401</v>
      </c>
      <c r="B228" s="49" t="s">
        <v>153</v>
      </c>
      <c r="C228" s="50">
        <f>IFERROR(VLOOKUP(#REF!,Sheet2!#REF!,4,0),0)</f>
        <v>0</v>
      </c>
      <c r="D228" s="50">
        <f>IFERROR(VLOOKUP(A228,Sheet2!A:D,4,0),0)</f>
        <v>0</v>
      </c>
      <c r="E228" s="50">
        <f>IFERROR(VLOOKUP(B228,Sheet2!B:E,4,0),0)</f>
        <v>0</v>
      </c>
    </row>
    <row r="229" spans="1:5" ht="18" customHeight="1">
      <c r="A229" s="66" t="s">
        <v>1402</v>
      </c>
      <c r="B229" s="49" t="s">
        <v>154</v>
      </c>
      <c r="C229" s="50">
        <f>IFERROR(VLOOKUP(#REF!,Sheet2!#REF!,4,0),0)</f>
        <v>0</v>
      </c>
      <c r="D229" s="50">
        <f>IFERROR(VLOOKUP(A229,Sheet2!A:D,4,0),0)</f>
        <v>0</v>
      </c>
      <c r="E229" s="50">
        <f>IFERROR(VLOOKUP(B229,Sheet2!B:E,4,0),0)</f>
        <v>0</v>
      </c>
    </row>
    <row r="230" spans="1:5" ht="18" customHeight="1">
      <c r="A230" s="66" t="s">
        <v>1403</v>
      </c>
      <c r="B230" s="49" t="s">
        <v>41</v>
      </c>
      <c r="C230" s="50">
        <f>IFERROR(VLOOKUP(#REF!,Sheet2!#REF!,4,0),0)</f>
        <v>0</v>
      </c>
      <c r="D230" s="50">
        <f>IFERROR(VLOOKUP(A230,Sheet2!A:D,4,0),0)</f>
        <v>0</v>
      </c>
      <c r="E230" s="50">
        <f>IFERROR(VLOOKUP(B230,Sheet2!B:E,4,0),0)</f>
        <v>0</v>
      </c>
    </row>
    <row r="231" spans="1:5" ht="18" customHeight="1">
      <c r="A231" s="66" t="s">
        <v>1404</v>
      </c>
      <c r="B231" s="49" t="s">
        <v>155</v>
      </c>
      <c r="C231" s="50">
        <f>IFERROR(VLOOKUP(#REF!,Sheet2!#REF!,4,0),0)</f>
        <v>0</v>
      </c>
      <c r="D231" s="50">
        <f>IFERROR(VLOOKUP(A231,Sheet2!A:D,4,0),0)</f>
        <v>0</v>
      </c>
      <c r="E231" s="50">
        <f>IFERROR(VLOOKUP(B231,Sheet2!B:E,4,0),0)</f>
        <v>0</v>
      </c>
    </row>
    <row r="232" spans="1:5" ht="18" customHeight="1">
      <c r="A232" s="65" t="s">
        <v>1405</v>
      </c>
      <c r="B232" s="46" t="s">
        <v>156</v>
      </c>
      <c r="C232" s="47">
        <f>SUM(C233:C234)</f>
        <v>31.54</v>
      </c>
      <c r="D232" s="47">
        <f>SUM(D233:D234)</f>
        <v>0</v>
      </c>
      <c r="E232" s="47">
        <f>SUM(E233:E234)</f>
        <v>31.54</v>
      </c>
    </row>
    <row r="233" spans="1:5" ht="18" customHeight="1">
      <c r="A233" s="66" t="s">
        <v>1406</v>
      </c>
      <c r="B233" s="49" t="s">
        <v>157</v>
      </c>
      <c r="C233" s="50">
        <f>IFERROR(VLOOKUP(#REF!,Sheet2!#REF!,4,0),0)</f>
        <v>0</v>
      </c>
      <c r="D233" s="50">
        <f>IFERROR(VLOOKUP(A233,Sheet2!A:D,4,0),0)</f>
        <v>0</v>
      </c>
      <c r="E233" s="50">
        <f>IFERROR(VLOOKUP(B233,Sheet2!B:E,4,0),0)</f>
        <v>0</v>
      </c>
    </row>
    <row r="234" spans="1:5" ht="18" customHeight="1">
      <c r="A234" s="66" t="s">
        <v>1407</v>
      </c>
      <c r="B234" s="49" t="s">
        <v>158</v>
      </c>
      <c r="C234" s="50">
        <v>31.54</v>
      </c>
      <c r="D234" s="50">
        <f>IFERROR(VLOOKUP(A234,Sheet2!A:D,4,0),0)</f>
        <v>0</v>
      </c>
      <c r="E234" s="50">
        <v>31.54</v>
      </c>
    </row>
    <row r="235" spans="1:5" ht="18" customHeight="1">
      <c r="A235" s="65" t="s">
        <v>1408</v>
      </c>
      <c r="B235" s="46" t="s">
        <v>159</v>
      </c>
      <c r="C235" s="47">
        <f>C236+C243+C246+C249+C255+C260+C262+C267+C273</f>
        <v>0</v>
      </c>
      <c r="D235" s="47">
        <f>D236+D243+D246+D249+D255+D260+D262+D267+D273</f>
        <v>0</v>
      </c>
      <c r="E235" s="47">
        <f>E236+E243+E246+E249+E255+E260+E262+E267+E273</f>
        <v>0</v>
      </c>
    </row>
    <row r="236" spans="1:5" ht="18" customHeight="1">
      <c r="A236" s="65" t="s">
        <v>1409</v>
      </c>
      <c r="B236" s="46" t="s">
        <v>160</v>
      </c>
      <c r="C236" s="47">
        <f>SUM(C237:C242)</f>
        <v>0</v>
      </c>
      <c r="D236" s="47">
        <f>SUM(D237:D242)</f>
        <v>0</v>
      </c>
      <c r="E236" s="47">
        <f>SUM(E237:E242)</f>
        <v>0</v>
      </c>
    </row>
    <row r="237" spans="1:5" ht="18" customHeight="1">
      <c r="A237" s="66" t="s">
        <v>1410</v>
      </c>
      <c r="B237" s="49" t="s">
        <v>32</v>
      </c>
      <c r="C237" s="50">
        <f>IFERROR(VLOOKUP(#REF!,Sheet2!#REF!,4,0),0)</f>
        <v>0</v>
      </c>
      <c r="D237" s="50">
        <f>IFERROR(VLOOKUP(A237,Sheet2!A:D,4,0),0)</f>
        <v>0</v>
      </c>
      <c r="E237" s="50">
        <f>IFERROR(VLOOKUP(B237,Sheet2!B:E,4,0),0)</f>
        <v>0</v>
      </c>
    </row>
    <row r="238" spans="1:5" ht="18" customHeight="1">
      <c r="A238" s="66" t="s">
        <v>1411</v>
      </c>
      <c r="B238" s="49" t="s">
        <v>33</v>
      </c>
      <c r="C238" s="50">
        <f>IFERROR(VLOOKUP(#REF!,Sheet2!#REF!,4,0),0)</f>
        <v>0</v>
      </c>
      <c r="D238" s="50">
        <f>IFERROR(VLOOKUP(A238,Sheet2!A:D,4,0),0)</f>
        <v>0</v>
      </c>
      <c r="E238" s="50">
        <f>IFERROR(VLOOKUP(B238,Sheet2!B:E,4,0),0)</f>
        <v>0</v>
      </c>
    </row>
    <row r="239" spans="1:5" ht="18" customHeight="1">
      <c r="A239" s="66" t="s">
        <v>1412</v>
      </c>
      <c r="B239" s="49" t="s">
        <v>34</v>
      </c>
      <c r="C239" s="50">
        <f>IFERROR(VLOOKUP(#REF!,Sheet2!#REF!,4,0),0)</f>
        <v>0</v>
      </c>
      <c r="D239" s="50">
        <f>IFERROR(VLOOKUP(A239,Sheet2!A:D,4,0),0)</f>
        <v>0</v>
      </c>
      <c r="E239" s="50">
        <f>IFERROR(VLOOKUP(B239,Sheet2!B:E,4,0),0)</f>
        <v>0</v>
      </c>
    </row>
    <row r="240" spans="1:5" ht="18" customHeight="1">
      <c r="A240" s="66" t="s">
        <v>1413</v>
      </c>
      <c r="B240" s="49" t="s">
        <v>127</v>
      </c>
      <c r="C240" s="50">
        <f>IFERROR(VLOOKUP(#REF!,Sheet2!#REF!,4,0),0)</f>
        <v>0</v>
      </c>
      <c r="D240" s="50">
        <f>IFERROR(VLOOKUP(A240,Sheet2!A:D,4,0),0)</f>
        <v>0</v>
      </c>
      <c r="E240" s="50">
        <f>IFERROR(VLOOKUP(B240,Sheet2!B:E,4,0),0)</f>
        <v>0</v>
      </c>
    </row>
    <row r="241" spans="1:5" ht="18" customHeight="1">
      <c r="A241" s="66" t="s">
        <v>1414</v>
      </c>
      <c r="B241" s="49" t="s">
        <v>41</v>
      </c>
      <c r="C241" s="50">
        <f>IFERROR(VLOOKUP(#REF!,Sheet2!#REF!,4,0),0)</f>
        <v>0</v>
      </c>
      <c r="D241" s="50">
        <f>IFERROR(VLOOKUP(A241,Sheet2!A:D,4,0),0)</f>
        <v>0</v>
      </c>
      <c r="E241" s="50">
        <f>IFERROR(VLOOKUP(B241,Sheet2!B:E,4,0),0)</f>
        <v>0</v>
      </c>
    </row>
    <row r="242" spans="1:5" ht="18" customHeight="1">
      <c r="A242" s="66" t="s">
        <v>1415</v>
      </c>
      <c r="B242" s="49" t="s">
        <v>161</v>
      </c>
      <c r="C242" s="50">
        <f>IFERROR(VLOOKUP(#REF!,Sheet2!#REF!,4,0),0)</f>
        <v>0</v>
      </c>
      <c r="D242" s="50">
        <f>IFERROR(VLOOKUP(A242,Sheet2!A:D,4,0),0)</f>
        <v>0</v>
      </c>
      <c r="E242" s="50">
        <f>IFERROR(VLOOKUP(B242,Sheet2!B:E,4,0),0)</f>
        <v>0</v>
      </c>
    </row>
    <row r="243" spans="1:5" ht="18" customHeight="1">
      <c r="A243" s="65" t="s">
        <v>1416</v>
      </c>
      <c r="B243" s="46" t="s">
        <v>162</v>
      </c>
      <c r="C243" s="47">
        <f>SUM(C244:C245)</f>
        <v>0</v>
      </c>
      <c r="D243" s="47">
        <f>SUM(D244:D245)</f>
        <v>0</v>
      </c>
      <c r="E243" s="47">
        <f>SUM(E244:E245)</f>
        <v>0</v>
      </c>
    </row>
    <row r="244" spans="1:5" ht="18" customHeight="1">
      <c r="A244" s="66" t="s">
        <v>1417</v>
      </c>
      <c r="B244" s="49" t="s">
        <v>163</v>
      </c>
      <c r="C244" s="50">
        <f>IFERROR(VLOOKUP(#REF!,Sheet2!#REF!,4,0),0)</f>
        <v>0</v>
      </c>
      <c r="D244" s="50">
        <f>IFERROR(VLOOKUP(A244,Sheet2!A:D,4,0),0)</f>
        <v>0</v>
      </c>
      <c r="E244" s="50">
        <f>IFERROR(VLOOKUP(B244,Sheet2!B:E,4,0),0)</f>
        <v>0</v>
      </c>
    </row>
    <row r="245" spans="1:5" ht="18" customHeight="1">
      <c r="A245" s="66" t="s">
        <v>1418</v>
      </c>
      <c r="B245" s="49" t="s">
        <v>164</v>
      </c>
      <c r="C245" s="50">
        <f>IFERROR(VLOOKUP(#REF!,Sheet2!#REF!,4,0),0)</f>
        <v>0</v>
      </c>
      <c r="D245" s="50">
        <f>IFERROR(VLOOKUP(A245,Sheet2!A:D,4,0),0)</f>
        <v>0</v>
      </c>
      <c r="E245" s="50">
        <f>IFERROR(VLOOKUP(B245,Sheet2!B:E,4,0),0)</f>
        <v>0</v>
      </c>
    </row>
    <row r="246" spans="1:5" ht="18" customHeight="1">
      <c r="A246" s="65" t="s">
        <v>1419</v>
      </c>
      <c r="B246" s="46" t="s">
        <v>165</v>
      </c>
      <c r="C246" s="47">
        <f>SUM(C247:C248)</f>
        <v>0</v>
      </c>
      <c r="D246" s="47">
        <f>SUM(D247:D248)</f>
        <v>0</v>
      </c>
      <c r="E246" s="47">
        <f>SUM(E247:E248)</f>
        <v>0</v>
      </c>
    </row>
    <row r="247" spans="1:5" ht="18" customHeight="1">
      <c r="A247" s="66" t="s">
        <v>1420</v>
      </c>
      <c r="B247" s="49" t="s">
        <v>166</v>
      </c>
      <c r="C247" s="50">
        <f>IFERROR(VLOOKUP(#REF!,Sheet2!#REF!,4,0),0)</f>
        <v>0</v>
      </c>
      <c r="D247" s="50">
        <f>IFERROR(VLOOKUP(A247,Sheet2!A:D,4,0),0)</f>
        <v>0</v>
      </c>
      <c r="E247" s="50">
        <f>IFERROR(VLOOKUP(B247,Sheet2!B:E,4,0),0)</f>
        <v>0</v>
      </c>
    </row>
    <row r="248" spans="1:5" ht="18" customHeight="1">
      <c r="A248" s="66" t="s">
        <v>1421</v>
      </c>
      <c r="B248" s="49" t="s">
        <v>167</v>
      </c>
      <c r="C248" s="50">
        <f>IFERROR(VLOOKUP(#REF!,Sheet2!#REF!,4,0),0)</f>
        <v>0</v>
      </c>
      <c r="D248" s="50">
        <f>IFERROR(VLOOKUP(A248,Sheet2!A:D,4,0),0)</f>
        <v>0</v>
      </c>
      <c r="E248" s="50">
        <f>IFERROR(VLOOKUP(B248,Sheet2!B:E,4,0),0)</f>
        <v>0</v>
      </c>
    </row>
    <row r="249" spans="1:5" ht="18" customHeight="1">
      <c r="A249" s="65" t="s">
        <v>1422</v>
      </c>
      <c r="B249" s="46" t="s">
        <v>168</v>
      </c>
      <c r="C249" s="47">
        <f>SUM(C250:C254)</f>
        <v>0</v>
      </c>
      <c r="D249" s="47">
        <f>SUM(D250:D254)</f>
        <v>0</v>
      </c>
      <c r="E249" s="47">
        <f>SUM(E250:E254)</f>
        <v>0</v>
      </c>
    </row>
    <row r="250" spans="1:5" ht="18" customHeight="1">
      <c r="A250" s="66" t="s">
        <v>1423</v>
      </c>
      <c r="B250" s="49" t="s">
        <v>169</v>
      </c>
      <c r="C250" s="50">
        <f>IFERROR(VLOOKUP(#REF!,Sheet2!#REF!,4,0),0)</f>
        <v>0</v>
      </c>
      <c r="D250" s="50">
        <f>IFERROR(VLOOKUP(A250,Sheet2!A:D,4,0),0)</f>
        <v>0</v>
      </c>
      <c r="E250" s="50">
        <f>IFERROR(VLOOKUP(B250,Sheet2!B:E,4,0),0)</f>
        <v>0</v>
      </c>
    </row>
    <row r="251" spans="1:5" ht="18" customHeight="1">
      <c r="A251" s="66" t="s">
        <v>1424</v>
      </c>
      <c r="B251" s="49" t="s">
        <v>170</v>
      </c>
      <c r="C251" s="50">
        <f>IFERROR(VLOOKUP(#REF!,Sheet2!#REF!,4,0),0)</f>
        <v>0</v>
      </c>
      <c r="D251" s="50">
        <f>IFERROR(VLOOKUP(A251,Sheet2!A:D,4,0),0)</f>
        <v>0</v>
      </c>
      <c r="E251" s="50">
        <f>IFERROR(VLOOKUP(B251,Sheet2!B:E,4,0),0)</f>
        <v>0</v>
      </c>
    </row>
    <row r="252" spans="1:5" ht="18" customHeight="1">
      <c r="A252" s="66" t="s">
        <v>1425</v>
      </c>
      <c r="B252" s="49" t="s">
        <v>171</v>
      </c>
      <c r="C252" s="50">
        <f>IFERROR(VLOOKUP(#REF!,Sheet2!#REF!,4,0),0)</f>
        <v>0</v>
      </c>
      <c r="D252" s="50">
        <f>IFERROR(VLOOKUP(A252,Sheet2!A:D,4,0),0)</f>
        <v>0</v>
      </c>
      <c r="E252" s="50">
        <f>IFERROR(VLOOKUP(B252,Sheet2!B:E,4,0),0)</f>
        <v>0</v>
      </c>
    </row>
    <row r="253" spans="1:5" ht="18" customHeight="1">
      <c r="A253" s="66" t="s">
        <v>1426</v>
      </c>
      <c r="B253" s="49" t="s">
        <v>172</v>
      </c>
      <c r="C253" s="50">
        <f>IFERROR(VLOOKUP(#REF!,Sheet2!#REF!,4,0),0)</f>
        <v>0</v>
      </c>
      <c r="D253" s="50">
        <f>IFERROR(VLOOKUP(A253,Sheet2!A:D,4,0),0)</f>
        <v>0</v>
      </c>
      <c r="E253" s="50">
        <f>IFERROR(VLOOKUP(B253,Sheet2!B:E,4,0),0)</f>
        <v>0</v>
      </c>
    </row>
    <row r="254" spans="1:5" ht="18" customHeight="1">
      <c r="A254" s="66" t="s">
        <v>1427</v>
      </c>
      <c r="B254" s="49" t="s">
        <v>173</v>
      </c>
      <c r="C254" s="50">
        <f>IFERROR(VLOOKUP(#REF!,Sheet2!#REF!,4,0),0)</f>
        <v>0</v>
      </c>
      <c r="D254" s="50">
        <f>IFERROR(VLOOKUP(A254,Sheet2!A:D,4,0),0)</f>
        <v>0</v>
      </c>
      <c r="E254" s="50">
        <f>IFERROR(VLOOKUP(B254,Sheet2!B:E,4,0),0)</f>
        <v>0</v>
      </c>
    </row>
    <row r="255" spans="1:5" ht="18" customHeight="1">
      <c r="A255" s="65" t="s">
        <v>1428</v>
      </c>
      <c r="B255" s="46" t="s">
        <v>174</v>
      </c>
      <c r="C255" s="47">
        <f>SUM(C256:C259)</f>
        <v>0</v>
      </c>
      <c r="D255" s="47">
        <f>SUM(D256:D259)</f>
        <v>0</v>
      </c>
      <c r="E255" s="47">
        <f>SUM(E256:E259)</f>
        <v>0</v>
      </c>
    </row>
    <row r="256" spans="1:5" ht="18" customHeight="1">
      <c r="A256" s="66" t="s">
        <v>1429</v>
      </c>
      <c r="B256" s="49" t="s">
        <v>175</v>
      </c>
      <c r="C256" s="50">
        <f>IFERROR(VLOOKUP(#REF!,Sheet2!#REF!,4,0),0)</f>
        <v>0</v>
      </c>
      <c r="D256" s="50">
        <f>IFERROR(VLOOKUP(A256,Sheet2!A:D,4,0),0)</f>
        <v>0</v>
      </c>
      <c r="E256" s="50">
        <f>IFERROR(VLOOKUP(B256,Sheet2!B:E,4,0),0)</f>
        <v>0</v>
      </c>
    </row>
    <row r="257" spans="1:5" ht="18" customHeight="1">
      <c r="A257" s="66" t="s">
        <v>1430</v>
      </c>
      <c r="B257" s="49" t="s">
        <v>176</v>
      </c>
      <c r="C257" s="50">
        <f>IFERROR(VLOOKUP(#REF!,Sheet2!#REF!,4,0),0)</f>
        <v>0</v>
      </c>
      <c r="D257" s="50">
        <f>IFERROR(VLOOKUP(A257,Sheet2!A:D,4,0),0)</f>
        <v>0</v>
      </c>
      <c r="E257" s="50">
        <f>IFERROR(VLOOKUP(B257,Sheet2!B:E,4,0),0)</f>
        <v>0</v>
      </c>
    </row>
    <row r="258" spans="1:5" ht="18" customHeight="1">
      <c r="A258" s="66" t="s">
        <v>1431</v>
      </c>
      <c r="B258" s="49" t="s">
        <v>177</v>
      </c>
      <c r="C258" s="50">
        <f>IFERROR(VLOOKUP(#REF!,Sheet2!#REF!,4,0),0)</f>
        <v>0</v>
      </c>
      <c r="D258" s="50">
        <f>IFERROR(VLOOKUP(A258,Sheet2!A:D,4,0),0)</f>
        <v>0</v>
      </c>
      <c r="E258" s="50">
        <f>IFERROR(VLOOKUP(B258,Sheet2!B:E,4,0),0)</f>
        <v>0</v>
      </c>
    </row>
    <row r="259" spans="1:5" ht="18" customHeight="1">
      <c r="A259" s="66" t="s">
        <v>1432</v>
      </c>
      <c r="B259" s="49" t="s">
        <v>178</v>
      </c>
      <c r="C259" s="50">
        <f>IFERROR(VLOOKUP(#REF!,Sheet2!#REF!,4,0),0)</f>
        <v>0</v>
      </c>
      <c r="D259" s="50">
        <f>IFERROR(VLOOKUP(A259,Sheet2!A:D,4,0),0)</f>
        <v>0</v>
      </c>
      <c r="E259" s="50">
        <f>IFERROR(VLOOKUP(B259,Sheet2!B:E,4,0),0)</f>
        <v>0</v>
      </c>
    </row>
    <row r="260" spans="1:5" ht="18" customHeight="1">
      <c r="A260" s="65" t="s">
        <v>1433</v>
      </c>
      <c r="B260" s="46" t="s">
        <v>179</v>
      </c>
      <c r="C260" s="47">
        <f>SUM(C261)</f>
        <v>0</v>
      </c>
      <c r="D260" s="47">
        <f>SUM(D261)</f>
        <v>0</v>
      </c>
      <c r="E260" s="47">
        <f>SUM(E261)</f>
        <v>0</v>
      </c>
    </row>
    <row r="261" spans="1:5" ht="18" customHeight="1">
      <c r="A261" s="66" t="s">
        <v>1434</v>
      </c>
      <c r="B261" s="49" t="s">
        <v>180</v>
      </c>
      <c r="C261" s="50">
        <f>IFERROR(VLOOKUP(#REF!,Sheet2!#REF!,4,0),0)</f>
        <v>0</v>
      </c>
      <c r="D261" s="50">
        <f>IFERROR(VLOOKUP(A261,Sheet2!A:D,4,0),0)</f>
        <v>0</v>
      </c>
      <c r="E261" s="50">
        <f>IFERROR(VLOOKUP(B261,Sheet2!B:E,4,0),0)</f>
        <v>0</v>
      </c>
    </row>
    <row r="262" spans="1:5" ht="18" customHeight="1">
      <c r="A262" s="65" t="s">
        <v>1435</v>
      </c>
      <c r="B262" s="46" t="s">
        <v>181</v>
      </c>
      <c r="C262" s="47">
        <f>SUM(C263:C266)</f>
        <v>0</v>
      </c>
      <c r="D262" s="47">
        <f>SUM(D263:D266)</f>
        <v>0</v>
      </c>
      <c r="E262" s="47">
        <f>SUM(E263:E266)</f>
        <v>0</v>
      </c>
    </row>
    <row r="263" spans="1:5" ht="18" customHeight="1">
      <c r="A263" s="66" t="s">
        <v>1436</v>
      </c>
      <c r="B263" s="49" t="s">
        <v>182</v>
      </c>
      <c r="C263" s="50">
        <f>IFERROR(VLOOKUP(#REF!,Sheet2!#REF!,4,0),0)</f>
        <v>0</v>
      </c>
      <c r="D263" s="50">
        <f>IFERROR(VLOOKUP(A263,Sheet2!A:D,4,0),0)</f>
        <v>0</v>
      </c>
      <c r="E263" s="50">
        <f>IFERROR(VLOOKUP(B263,Sheet2!B:E,4,0),0)</f>
        <v>0</v>
      </c>
    </row>
    <row r="264" spans="1:5" ht="18" customHeight="1">
      <c r="A264" s="66" t="s">
        <v>1437</v>
      </c>
      <c r="B264" s="49" t="s">
        <v>183</v>
      </c>
      <c r="C264" s="50">
        <f>IFERROR(VLOOKUP(#REF!,Sheet2!#REF!,4,0),0)</f>
        <v>0</v>
      </c>
      <c r="D264" s="50">
        <f>IFERROR(VLOOKUP(A264,Sheet2!A:D,4,0),0)</f>
        <v>0</v>
      </c>
      <c r="E264" s="50">
        <f>IFERROR(VLOOKUP(B264,Sheet2!B:E,4,0),0)</f>
        <v>0</v>
      </c>
    </row>
    <row r="265" spans="1:5" ht="18" customHeight="1">
      <c r="A265" s="66" t="s">
        <v>1438</v>
      </c>
      <c r="B265" s="49" t="s">
        <v>184</v>
      </c>
      <c r="C265" s="50">
        <f>IFERROR(VLOOKUP(#REF!,Sheet2!#REF!,4,0),0)</f>
        <v>0</v>
      </c>
      <c r="D265" s="50">
        <f>IFERROR(VLOOKUP(A265,Sheet2!A:D,4,0),0)</f>
        <v>0</v>
      </c>
      <c r="E265" s="50">
        <f>IFERROR(VLOOKUP(B265,Sheet2!B:E,4,0),0)</f>
        <v>0</v>
      </c>
    </row>
    <row r="266" spans="1:5" ht="18" customHeight="1">
      <c r="A266" s="66" t="s">
        <v>1439</v>
      </c>
      <c r="B266" s="49" t="s">
        <v>23</v>
      </c>
      <c r="C266" s="50">
        <f>IFERROR(VLOOKUP(#REF!,Sheet2!#REF!,4,0),0)</f>
        <v>0</v>
      </c>
      <c r="D266" s="50">
        <f>IFERROR(VLOOKUP(A266,Sheet2!A:D,4,0),0)</f>
        <v>0</v>
      </c>
      <c r="E266" s="50">
        <f>IFERROR(VLOOKUP(B266,Sheet2!B:E,4,0),0)</f>
        <v>0</v>
      </c>
    </row>
    <row r="267" spans="1:5" ht="18" customHeight="1">
      <c r="A267" s="65" t="s">
        <v>1440</v>
      </c>
      <c r="B267" s="46" t="s">
        <v>185</v>
      </c>
      <c r="C267" s="47">
        <f>SUM(C268:C272)</f>
        <v>0</v>
      </c>
      <c r="D267" s="47">
        <f>SUM(D268:D272)</f>
        <v>0</v>
      </c>
      <c r="E267" s="47">
        <f>SUM(E268:E272)</f>
        <v>0</v>
      </c>
    </row>
    <row r="268" spans="1:5" ht="18" customHeight="1">
      <c r="A268" s="66" t="s">
        <v>1441</v>
      </c>
      <c r="B268" s="49" t="s">
        <v>32</v>
      </c>
      <c r="C268" s="50">
        <f>IFERROR(VLOOKUP(#REF!,Sheet2!#REF!,4,0),0)</f>
        <v>0</v>
      </c>
      <c r="D268" s="50">
        <f>IFERROR(VLOOKUP(A268,Sheet2!A:D,4,0),0)</f>
        <v>0</v>
      </c>
      <c r="E268" s="50">
        <f>IFERROR(VLOOKUP(B268,Sheet2!B:E,4,0),0)</f>
        <v>0</v>
      </c>
    </row>
    <row r="269" spans="1:5" ht="18" customHeight="1">
      <c r="A269" s="66" t="s">
        <v>1442</v>
      </c>
      <c r="B269" s="49" t="s">
        <v>33</v>
      </c>
      <c r="C269" s="50">
        <f>IFERROR(VLOOKUP(#REF!,Sheet2!#REF!,4,0),0)</f>
        <v>0</v>
      </c>
      <c r="D269" s="50">
        <f>IFERROR(VLOOKUP(A269,Sheet2!A:D,4,0),0)</f>
        <v>0</v>
      </c>
      <c r="E269" s="50">
        <f>IFERROR(VLOOKUP(B269,Sheet2!B:E,4,0),0)</f>
        <v>0</v>
      </c>
    </row>
    <row r="270" spans="1:5" ht="18" customHeight="1">
      <c r="A270" s="66" t="s">
        <v>1443</v>
      </c>
      <c r="B270" s="49" t="s">
        <v>34</v>
      </c>
      <c r="C270" s="50">
        <f>IFERROR(VLOOKUP(#REF!,Sheet2!#REF!,4,0),0)</f>
        <v>0</v>
      </c>
      <c r="D270" s="50">
        <f>IFERROR(VLOOKUP(A270,Sheet2!A:D,4,0),0)</f>
        <v>0</v>
      </c>
      <c r="E270" s="50">
        <f>IFERROR(VLOOKUP(B270,Sheet2!B:E,4,0),0)</f>
        <v>0</v>
      </c>
    </row>
    <row r="271" spans="1:5" ht="18" customHeight="1">
      <c r="A271" s="66" t="s">
        <v>1444</v>
      </c>
      <c r="B271" s="49" t="s">
        <v>41</v>
      </c>
      <c r="C271" s="50">
        <f>IFERROR(VLOOKUP(#REF!,Sheet2!#REF!,4,0),0)</f>
        <v>0</v>
      </c>
      <c r="D271" s="50">
        <f>IFERROR(VLOOKUP(A271,Sheet2!A:D,4,0),0)</f>
        <v>0</v>
      </c>
      <c r="E271" s="50">
        <f>IFERROR(VLOOKUP(B271,Sheet2!B:E,4,0),0)</f>
        <v>0</v>
      </c>
    </row>
    <row r="272" spans="1:5" ht="18" customHeight="1">
      <c r="A272" s="66" t="s">
        <v>1445</v>
      </c>
      <c r="B272" s="49" t="s">
        <v>186</v>
      </c>
      <c r="C272" s="50">
        <f>IFERROR(VLOOKUP(#REF!,Sheet2!#REF!,4,0),0)</f>
        <v>0</v>
      </c>
      <c r="D272" s="50">
        <f>IFERROR(VLOOKUP(A272,Sheet2!A:D,4,0),0)</f>
        <v>0</v>
      </c>
      <c r="E272" s="50">
        <f>IFERROR(VLOOKUP(B272,Sheet2!B:E,4,0),0)</f>
        <v>0</v>
      </c>
    </row>
    <row r="273" spans="1:5" ht="18" customHeight="1">
      <c r="A273" s="65" t="s">
        <v>1446</v>
      </c>
      <c r="B273" s="46" t="s">
        <v>187</v>
      </c>
      <c r="C273" s="47">
        <f>C274</f>
        <v>0</v>
      </c>
      <c r="D273" s="47">
        <f>D274</f>
        <v>0</v>
      </c>
      <c r="E273" s="47">
        <f>E274</f>
        <v>0</v>
      </c>
    </row>
    <row r="274" spans="1:5" ht="18" customHeight="1">
      <c r="A274" s="66" t="s">
        <v>1447</v>
      </c>
      <c r="B274" s="49" t="s">
        <v>188</v>
      </c>
      <c r="C274" s="50">
        <f>IFERROR(VLOOKUP(#REF!,Sheet2!#REF!,4,0),0)</f>
        <v>0</v>
      </c>
      <c r="D274" s="50">
        <f>IFERROR(VLOOKUP(A274,Sheet2!A:D,4,0),0)</f>
        <v>0</v>
      </c>
      <c r="E274" s="50">
        <f>IFERROR(VLOOKUP(B274,Sheet2!B:E,4,0),0)</f>
        <v>0</v>
      </c>
    </row>
    <row r="275" spans="1:5" ht="18" customHeight="1">
      <c r="A275" s="65" t="s">
        <v>1448</v>
      </c>
      <c r="B275" s="46" t="s">
        <v>4</v>
      </c>
      <c r="C275" s="47">
        <f>C276+C278+C280+C282+C292</f>
        <v>6.17</v>
      </c>
      <c r="D275" s="47">
        <f>D276+D278+D280+D282+D292</f>
        <v>50</v>
      </c>
      <c r="E275" s="47">
        <f>E276+E278+E280+E282+E292</f>
        <v>6.17</v>
      </c>
    </row>
    <row r="276" spans="1:5" ht="18" customHeight="1">
      <c r="A276" s="65" t="s">
        <v>1449</v>
      </c>
      <c r="B276" s="46" t="s">
        <v>1076</v>
      </c>
      <c r="C276" s="47">
        <f>C277</f>
        <v>0</v>
      </c>
      <c r="D276" s="47">
        <f>D277</f>
        <v>0</v>
      </c>
      <c r="E276" s="47">
        <f>E277</f>
        <v>0</v>
      </c>
    </row>
    <row r="277" spans="1:5" ht="18" customHeight="1">
      <c r="A277" s="66" t="s">
        <v>1450</v>
      </c>
      <c r="B277" s="49" t="s">
        <v>189</v>
      </c>
      <c r="C277" s="50">
        <f>IFERROR(VLOOKUP(#REF!,Sheet2!#REF!,4,0),0)</f>
        <v>0</v>
      </c>
      <c r="D277" s="50">
        <f>IFERROR(VLOOKUP(A277,Sheet2!A:D,4,0),0)</f>
        <v>0</v>
      </c>
      <c r="E277" s="50">
        <f>IFERROR(VLOOKUP(B277,Sheet2!B:E,4,0),0)</f>
        <v>0</v>
      </c>
    </row>
    <row r="278" spans="1:5" ht="18" customHeight="1">
      <c r="A278" s="65" t="s">
        <v>1451</v>
      </c>
      <c r="B278" s="46" t="s">
        <v>190</v>
      </c>
      <c r="C278" s="47">
        <f>C279</f>
        <v>0</v>
      </c>
      <c r="D278" s="47">
        <f>D279</f>
        <v>0</v>
      </c>
      <c r="E278" s="47">
        <f>E279</f>
        <v>0</v>
      </c>
    </row>
    <row r="279" spans="1:5" s="52" customFormat="1" ht="18" customHeight="1">
      <c r="A279" s="67" t="s">
        <v>1452</v>
      </c>
      <c r="B279" s="51" t="s">
        <v>191</v>
      </c>
      <c r="C279" s="50">
        <f>IFERROR(VLOOKUP(#REF!,Sheet2!#REF!,4,0),0)</f>
        <v>0</v>
      </c>
      <c r="D279" s="50">
        <f>IFERROR(VLOOKUP(A279,Sheet2!A:D,4,0),0)</f>
        <v>0</v>
      </c>
      <c r="E279" s="50">
        <f>IFERROR(VLOOKUP(B279,Sheet2!B:E,4,0),0)</f>
        <v>0</v>
      </c>
    </row>
    <row r="280" spans="1:5" ht="18" customHeight="1">
      <c r="A280" s="65" t="s">
        <v>1453</v>
      </c>
      <c r="B280" s="46" t="s">
        <v>192</v>
      </c>
      <c r="C280" s="47">
        <f>C281</f>
        <v>0</v>
      </c>
      <c r="D280" s="47">
        <f>D281</f>
        <v>0</v>
      </c>
      <c r="E280" s="47">
        <f>E281</f>
        <v>0</v>
      </c>
    </row>
    <row r="281" spans="1:5" ht="18" customHeight="1">
      <c r="A281" s="66" t="s">
        <v>1454</v>
      </c>
      <c r="B281" s="49" t="s">
        <v>193</v>
      </c>
      <c r="C281" s="50">
        <f>IFERROR(VLOOKUP(#REF!,Sheet2!#REF!,4,0),0)</f>
        <v>0</v>
      </c>
      <c r="D281" s="50">
        <f>IFERROR(VLOOKUP(A281,Sheet2!A:D,4,0),0)</f>
        <v>0</v>
      </c>
      <c r="E281" s="50">
        <f>IFERROR(VLOOKUP(B281,Sheet2!B:E,4,0),0)</f>
        <v>0</v>
      </c>
    </row>
    <row r="282" spans="1:5" ht="18" customHeight="1">
      <c r="A282" s="65" t="s">
        <v>1455</v>
      </c>
      <c r="B282" s="46" t="s">
        <v>194</v>
      </c>
      <c r="C282" s="47">
        <f>SUM(C283:C291)</f>
        <v>0</v>
      </c>
      <c r="D282" s="47">
        <f>SUM(D283:D291)</f>
        <v>0</v>
      </c>
      <c r="E282" s="47">
        <f>SUM(E283:E291)</f>
        <v>0</v>
      </c>
    </row>
    <row r="283" spans="1:5" ht="18" customHeight="1">
      <c r="A283" s="66" t="s">
        <v>1456</v>
      </c>
      <c r="B283" s="49" t="s">
        <v>195</v>
      </c>
      <c r="C283" s="50">
        <f>IFERROR(VLOOKUP(#REF!,Sheet2!#REF!,4,0),0)</f>
        <v>0</v>
      </c>
      <c r="D283" s="50">
        <f>IFERROR(VLOOKUP(A283,Sheet2!A:D,4,0),0)</f>
        <v>0</v>
      </c>
      <c r="E283" s="50">
        <f>IFERROR(VLOOKUP(B283,Sheet2!B:E,4,0),0)</f>
        <v>0</v>
      </c>
    </row>
    <row r="284" spans="1:5" ht="18" customHeight="1">
      <c r="A284" s="66" t="s">
        <v>1457</v>
      </c>
      <c r="B284" s="49" t="s">
        <v>196</v>
      </c>
      <c r="C284" s="50">
        <f>IFERROR(VLOOKUP(#REF!,Sheet2!#REF!,4,0),0)</f>
        <v>0</v>
      </c>
      <c r="D284" s="50">
        <f>IFERROR(VLOOKUP(A284,Sheet2!A:D,4,0),0)</f>
        <v>0</v>
      </c>
      <c r="E284" s="50">
        <f>IFERROR(VLOOKUP(B284,Sheet2!B:E,4,0),0)</f>
        <v>0</v>
      </c>
    </row>
    <row r="285" spans="1:5" ht="18" customHeight="1">
      <c r="A285" s="66" t="s">
        <v>1458</v>
      </c>
      <c r="B285" s="49" t="s">
        <v>197</v>
      </c>
      <c r="C285" s="50">
        <f>IFERROR(VLOOKUP(#REF!,Sheet2!#REF!,4,0),0)</f>
        <v>0</v>
      </c>
      <c r="D285" s="50">
        <f>IFERROR(VLOOKUP(A285,Sheet2!A:D,4,0),0)</f>
        <v>0</v>
      </c>
      <c r="E285" s="50">
        <f>IFERROR(VLOOKUP(B285,Sheet2!B:E,4,0),0)</f>
        <v>0</v>
      </c>
    </row>
    <row r="286" spans="1:5" ht="18" customHeight="1">
      <c r="A286" s="66" t="s">
        <v>1459</v>
      </c>
      <c r="B286" s="49" t="s">
        <v>198</v>
      </c>
      <c r="C286" s="50">
        <f>IFERROR(VLOOKUP(#REF!,Sheet2!#REF!,4,0),0)</f>
        <v>0</v>
      </c>
      <c r="D286" s="50">
        <f>IFERROR(VLOOKUP(A286,Sheet2!A:D,4,0),0)</f>
        <v>0</v>
      </c>
      <c r="E286" s="50">
        <f>IFERROR(VLOOKUP(B286,Sheet2!B:E,4,0),0)</f>
        <v>0</v>
      </c>
    </row>
    <row r="287" spans="1:5" ht="18" customHeight="1">
      <c r="A287" s="66" t="s">
        <v>1460</v>
      </c>
      <c r="B287" s="49" t="s">
        <v>1077</v>
      </c>
      <c r="C287" s="50">
        <f>IFERROR(VLOOKUP(#REF!,Sheet2!#REF!,4,0),0)</f>
        <v>0</v>
      </c>
      <c r="D287" s="50">
        <f>IFERROR(VLOOKUP(A287,Sheet2!A:D,4,0),0)</f>
        <v>0</v>
      </c>
      <c r="E287" s="50">
        <f>IFERROR(VLOOKUP(B287,Sheet2!B:E,4,0),0)</f>
        <v>0</v>
      </c>
    </row>
    <row r="288" spans="1:5" ht="18" customHeight="1">
      <c r="A288" s="66" t="s">
        <v>1461</v>
      </c>
      <c r="B288" s="49" t="s">
        <v>1078</v>
      </c>
      <c r="C288" s="50">
        <f>IFERROR(VLOOKUP(#REF!,Sheet2!#REF!,4,0),0)</f>
        <v>0</v>
      </c>
      <c r="D288" s="50">
        <f>IFERROR(VLOOKUP(A288,Sheet2!A:D,4,0),0)</f>
        <v>0</v>
      </c>
      <c r="E288" s="50">
        <f>IFERROR(VLOOKUP(B288,Sheet2!B:E,4,0),0)</f>
        <v>0</v>
      </c>
    </row>
    <row r="289" spans="1:5" ht="18" customHeight="1">
      <c r="A289" s="66" t="s">
        <v>1462</v>
      </c>
      <c r="B289" s="49" t="s">
        <v>199</v>
      </c>
      <c r="C289" s="50">
        <f>IFERROR(VLOOKUP(#REF!,Sheet2!#REF!,4,0),0)</f>
        <v>0</v>
      </c>
      <c r="D289" s="50">
        <f>IFERROR(VLOOKUP(A289,Sheet2!A:D,4,0),0)</f>
        <v>0</v>
      </c>
      <c r="E289" s="50">
        <f>IFERROR(VLOOKUP(B289,Sheet2!B:E,4,0),0)</f>
        <v>0</v>
      </c>
    </row>
    <row r="290" spans="1:5" ht="18" customHeight="1">
      <c r="A290" s="66" t="s">
        <v>1463</v>
      </c>
      <c r="B290" s="49" t="s">
        <v>200</v>
      </c>
      <c r="C290" s="50">
        <f>IFERROR(VLOOKUP(#REF!,Sheet2!#REF!,4,0),0)</f>
        <v>0</v>
      </c>
      <c r="D290" s="50">
        <f>IFERROR(VLOOKUP(A290,Sheet2!A:D,4,0),0)</f>
        <v>0</v>
      </c>
      <c r="E290" s="50">
        <f>IFERROR(VLOOKUP(B290,Sheet2!B:E,4,0),0)</f>
        <v>0</v>
      </c>
    </row>
    <row r="291" spans="1:5" ht="18" customHeight="1">
      <c r="A291" s="66" t="s">
        <v>1464</v>
      </c>
      <c r="B291" s="49" t="s">
        <v>201</v>
      </c>
      <c r="C291" s="50">
        <f>IFERROR(VLOOKUP(#REF!,Sheet2!#REF!,4,0),0)</f>
        <v>0</v>
      </c>
      <c r="D291" s="50">
        <f>IFERROR(VLOOKUP(A291,Sheet2!A:D,4,0),0)</f>
        <v>0</v>
      </c>
      <c r="E291" s="50">
        <f>IFERROR(VLOOKUP(B291,Sheet2!B:E,4,0),0)</f>
        <v>0</v>
      </c>
    </row>
    <row r="292" spans="1:5" ht="18" customHeight="1">
      <c r="A292" s="65" t="s">
        <v>1465</v>
      </c>
      <c r="B292" s="46" t="s">
        <v>202</v>
      </c>
      <c r="C292" s="47">
        <f>C293</f>
        <v>6.17</v>
      </c>
      <c r="D292" s="47">
        <f>D293</f>
        <v>50</v>
      </c>
      <c r="E292" s="47">
        <f>E293</f>
        <v>6.17</v>
      </c>
    </row>
    <row r="293" spans="1:5" ht="18" customHeight="1">
      <c r="A293" s="66" t="s">
        <v>1466</v>
      </c>
      <c r="B293" s="49" t="s">
        <v>203</v>
      </c>
      <c r="C293" s="50">
        <v>6.17</v>
      </c>
      <c r="D293" s="50">
        <f>IFERROR(VLOOKUP(A293,Sheet2!A:D,4,0),0)</f>
        <v>50</v>
      </c>
      <c r="E293" s="50">
        <v>6.17</v>
      </c>
    </row>
    <row r="294" spans="1:5" ht="18" customHeight="1">
      <c r="A294" s="65" t="s">
        <v>1467</v>
      </c>
      <c r="B294" s="46" t="s">
        <v>5</v>
      </c>
      <c r="C294" s="47">
        <f>C295+C298+C309+C316+C324+C333+C347+C357+C367+C375+C381</f>
        <v>511.3</v>
      </c>
      <c r="D294" s="47">
        <f>D295+D298+D309+D316+D324+D333+D347+D357+D367+D375+D381</f>
        <v>946</v>
      </c>
      <c r="E294" s="47">
        <f>E295+E298+E309+E316+E324+E333+E347+E357+E367+E375+E381</f>
        <v>511.3</v>
      </c>
    </row>
    <row r="295" spans="1:5" ht="18" customHeight="1">
      <c r="A295" s="65" t="s">
        <v>1468</v>
      </c>
      <c r="B295" s="46" t="s">
        <v>204</v>
      </c>
      <c r="C295" s="47">
        <f>C296+C297</f>
        <v>0</v>
      </c>
      <c r="D295" s="47">
        <f>D296+D297</f>
        <v>0</v>
      </c>
      <c r="E295" s="47">
        <f>E296+E297</f>
        <v>0</v>
      </c>
    </row>
    <row r="296" spans="1:5" ht="18" customHeight="1">
      <c r="A296" s="66" t="s">
        <v>1469</v>
      </c>
      <c r="B296" s="49" t="s">
        <v>205</v>
      </c>
      <c r="C296" s="50">
        <f>IFERROR(VLOOKUP(#REF!,Sheet2!#REF!,4,0),0)</f>
        <v>0</v>
      </c>
      <c r="D296" s="50">
        <f>IFERROR(VLOOKUP(A296,Sheet2!A:D,4,0),0)</f>
        <v>0</v>
      </c>
      <c r="E296" s="50">
        <f>IFERROR(VLOOKUP(B296,Sheet2!B:E,4,0),0)</f>
        <v>0</v>
      </c>
    </row>
    <row r="297" spans="1:5" ht="18" customHeight="1">
      <c r="A297" s="66" t="s">
        <v>1470</v>
      </c>
      <c r="B297" s="49" t="s">
        <v>206</v>
      </c>
      <c r="C297" s="50">
        <f>IFERROR(VLOOKUP(#REF!,Sheet2!#REF!,4,0),0)</f>
        <v>0</v>
      </c>
      <c r="D297" s="50">
        <f>IFERROR(VLOOKUP(A297,Sheet2!A:D,4,0),0)</f>
        <v>0</v>
      </c>
      <c r="E297" s="50">
        <f>IFERROR(VLOOKUP(B297,Sheet2!B:E,4,0),0)</f>
        <v>0</v>
      </c>
    </row>
    <row r="298" spans="1:5" ht="18" customHeight="1">
      <c r="A298" s="65" t="s">
        <v>1471</v>
      </c>
      <c r="B298" s="46" t="s">
        <v>207</v>
      </c>
      <c r="C298" s="47">
        <f>SUM(C299:C308)</f>
        <v>441.88</v>
      </c>
      <c r="D298" s="47">
        <f>SUM(D299:D308)</f>
        <v>720</v>
      </c>
      <c r="E298" s="47">
        <f>SUM(E299:E308)</f>
        <v>441.88</v>
      </c>
    </row>
    <row r="299" spans="1:5" ht="18" customHeight="1">
      <c r="A299" s="66" t="s">
        <v>1472</v>
      </c>
      <c r="B299" s="49" t="s">
        <v>32</v>
      </c>
      <c r="C299" s="50">
        <v>249.18</v>
      </c>
      <c r="D299" s="50">
        <f>IFERROR(VLOOKUP(A299,Sheet2!A:D,4,0),0)</f>
        <v>500</v>
      </c>
      <c r="E299" s="50">
        <v>249.18</v>
      </c>
    </row>
    <row r="300" spans="1:5" ht="18" customHeight="1">
      <c r="A300" s="66" t="s">
        <v>1473</v>
      </c>
      <c r="B300" s="49" t="s">
        <v>33</v>
      </c>
      <c r="C300" s="50">
        <v>6.12</v>
      </c>
      <c r="D300" s="50">
        <f>IFERROR(VLOOKUP(A300,Sheet2!A:D,4,0),0)</f>
        <v>0</v>
      </c>
      <c r="E300" s="50">
        <v>6.12</v>
      </c>
    </row>
    <row r="301" spans="1:5" ht="18" customHeight="1">
      <c r="A301" s="66" t="s">
        <v>1474</v>
      </c>
      <c r="B301" s="49" t="s">
        <v>34</v>
      </c>
      <c r="C301" s="50">
        <f>IFERROR(VLOOKUP(#REF!,Sheet2!#REF!,4,0),0)</f>
        <v>0</v>
      </c>
      <c r="D301" s="50">
        <f>IFERROR(VLOOKUP(A301,Sheet2!A:D,4,0),0)</f>
        <v>0</v>
      </c>
      <c r="E301" s="50">
        <f>IFERROR(VLOOKUP(B301,Sheet2!B:E,4,0),0)</f>
        <v>0</v>
      </c>
    </row>
    <row r="302" spans="1:5" ht="18" customHeight="1">
      <c r="A302" s="66" t="s">
        <v>1475</v>
      </c>
      <c r="B302" s="49" t="s">
        <v>73</v>
      </c>
      <c r="C302" s="50">
        <v>9.6</v>
      </c>
      <c r="D302" s="50">
        <f>IFERROR(VLOOKUP(A302,Sheet2!A:D,4,0),0)</f>
        <v>0</v>
      </c>
      <c r="E302" s="50">
        <v>9.6</v>
      </c>
    </row>
    <row r="303" spans="1:5" ht="18" customHeight="1">
      <c r="A303" s="66" t="s">
        <v>1476</v>
      </c>
      <c r="B303" s="49" t="s">
        <v>208</v>
      </c>
      <c r="C303" s="50">
        <f>IFERROR(VLOOKUP(#REF!,Sheet2!#REF!,4,0),0)</f>
        <v>0</v>
      </c>
      <c r="D303" s="50">
        <f>IFERROR(VLOOKUP(A303,Sheet2!A:D,4,0),0)</f>
        <v>0</v>
      </c>
      <c r="E303" s="50">
        <f>IFERROR(VLOOKUP(B303,Sheet2!B:E,4,0),0)</f>
        <v>0</v>
      </c>
    </row>
    <row r="304" spans="1:5" ht="18" customHeight="1">
      <c r="A304" s="66" t="s">
        <v>1477</v>
      </c>
      <c r="B304" s="49" t="s">
        <v>209</v>
      </c>
      <c r="C304" s="50">
        <f>IFERROR(VLOOKUP(#REF!,Sheet2!#REF!,4,0),0)</f>
        <v>0</v>
      </c>
      <c r="D304" s="50">
        <f>IFERROR(VLOOKUP(A304,Sheet2!A:D,4,0),0)</f>
        <v>0</v>
      </c>
      <c r="E304" s="50">
        <f>IFERROR(VLOOKUP(B304,Sheet2!B:E,4,0),0)</f>
        <v>0</v>
      </c>
    </row>
    <row r="305" spans="1:5" ht="18" customHeight="1">
      <c r="A305" s="66" t="s">
        <v>1478</v>
      </c>
      <c r="B305" s="49" t="s">
        <v>210</v>
      </c>
      <c r="C305" s="50">
        <f>IFERROR(VLOOKUP(#REF!,Sheet2!#REF!,4,0),0)</f>
        <v>0</v>
      </c>
      <c r="D305" s="50">
        <f>IFERROR(VLOOKUP(A305,Sheet2!A:D,4,0),0)</f>
        <v>0</v>
      </c>
      <c r="E305" s="50">
        <f>IFERROR(VLOOKUP(B305,Sheet2!B:E,4,0),0)</f>
        <v>0</v>
      </c>
    </row>
    <row r="306" spans="1:5" ht="18" customHeight="1">
      <c r="A306" s="66" t="s">
        <v>1479</v>
      </c>
      <c r="B306" s="49" t="s">
        <v>211</v>
      </c>
      <c r="C306" s="50">
        <f>IFERROR(VLOOKUP(#REF!,Sheet2!#REF!,4,0),0)</f>
        <v>0</v>
      </c>
      <c r="D306" s="50">
        <f>IFERROR(VLOOKUP(A306,Sheet2!A:D,4,0),0)</f>
        <v>0</v>
      </c>
      <c r="E306" s="50">
        <f>IFERROR(VLOOKUP(B306,Sheet2!B:E,4,0),0)</f>
        <v>0</v>
      </c>
    </row>
    <row r="307" spans="1:5" ht="18" customHeight="1">
      <c r="A307" s="66" t="s">
        <v>1480</v>
      </c>
      <c r="B307" s="49" t="s">
        <v>41</v>
      </c>
      <c r="C307" s="50">
        <f>IFERROR(VLOOKUP(#REF!,Sheet2!#REF!,4,0),0)</f>
        <v>0</v>
      </c>
      <c r="D307" s="50">
        <f>IFERROR(VLOOKUP(A307,Sheet2!A:D,4,0),0)</f>
        <v>0</v>
      </c>
      <c r="E307" s="50">
        <f>IFERROR(VLOOKUP(B307,Sheet2!B:E,4,0),0)</f>
        <v>0</v>
      </c>
    </row>
    <row r="308" spans="1:5" ht="18" customHeight="1">
      <c r="A308" s="66" t="s">
        <v>1481</v>
      </c>
      <c r="B308" s="49" t="s">
        <v>212</v>
      </c>
      <c r="C308" s="50">
        <v>176.98</v>
      </c>
      <c r="D308" s="50">
        <f>IFERROR(VLOOKUP(A308,Sheet2!A:D,4,0),0)</f>
        <v>220</v>
      </c>
      <c r="E308" s="50">
        <v>176.98</v>
      </c>
    </row>
    <row r="309" spans="1:5" ht="18" customHeight="1">
      <c r="A309" s="65" t="s">
        <v>1482</v>
      </c>
      <c r="B309" s="46" t="s">
        <v>213</v>
      </c>
      <c r="C309" s="47">
        <f>SUM(C310:C315)</f>
        <v>0</v>
      </c>
      <c r="D309" s="47">
        <f>SUM(D310:D315)</f>
        <v>0</v>
      </c>
      <c r="E309" s="47">
        <f>SUM(E310:E315)</f>
        <v>0</v>
      </c>
    </row>
    <row r="310" spans="1:5" ht="18" customHeight="1">
      <c r="A310" s="66" t="s">
        <v>1483</v>
      </c>
      <c r="B310" s="49" t="s">
        <v>32</v>
      </c>
      <c r="C310" s="50">
        <f>IFERROR(VLOOKUP(#REF!,Sheet2!#REF!,4,0),0)</f>
        <v>0</v>
      </c>
      <c r="D310" s="50">
        <f>IFERROR(VLOOKUP(A310,Sheet2!A:D,4,0),0)</f>
        <v>0</v>
      </c>
      <c r="E310" s="50">
        <f>IFERROR(VLOOKUP(B310,Sheet2!B:E,4,0),0)</f>
        <v>0</v>
      </c>
    </row>
    <row r="311" spans="1:5" ht="18" customHeight="1">
      <c r="A311" s="66" t="s">
        <v>1484</v>
      </c>
      <c r="B311" s="49" t="s">
        <v>33</v>
      </c>
      <c r="C311" s="50">
        <f>IFERROR(VLOOKUP(#REF!,Sheet2!#REF!,4,0),0)</f>
        <v>0</v>
      </c>
      <c r="D311" s="50">
        <f>IFERROR(VLOOKUP(A311,Sheet2!A:D,4,0),0)</f>
        <v>0</v>
      </c>
      <c r="E311" s="50">
        <f>IFERROR(VLOOKUP(B311,Sheet2!B:E,4,0),0)</f>
        <v>0</v>
      </c>
    </row>
    <row r="312" spans="1:5" ht="18" customHeight="1">
      <c r="A312" s="66" t="s">
        <v>1485</v>
      </c>
      <c r="B312" s="49" t="s">
        <v>34</v>
      </c>
      <c r="C312" s="50">
        <f>IFERROR(VLOOKUP(#REF!,Sheet2!#REF!,4,0),0)</f>
        <v>0</v>
      </c>
      <c r="D312" s="50">
        <f>IFERROR(VLOOKUP(A312,Sheet2!A:D,4,0),0)</f>
        <v>0</v>
      </c>
      <c r="E312" s="50">
        <f>IFERROR(VLOOKUP(B312,Sheet2!B:E,4,0),0)</f>
        <v>0</v>
      </c>
    </row>
    <row r="313" spans="1:5" ht="18" customHeight="1">
      <c r="A313" s="66" t="s">
        <v>1486</v>
      </c>
      <c r="B313" s="49" t="s">
        <v>214</v>
      </c>
      <c r="C313" s="50">
        <f>IFERROR(VLOOKUP(#REF!,Sheet2!#REF!,4,0),0)</f>
        <v>0</v>
      </c>
      <c r="D313" s="50">
        <f>IFERROR(VLOOKUP(A313,Sheet2!A:D,4,0),0)</f>
        <v>0</v>
      </c>
      <c r="E313" s="50">
        <f>IFERROR(VLOOKUP(B313,Sheet2!B:E,4,0),0)</f>
        <v>0</v>
      </c>
    </row>
    <row r="314" spans="1:5" ht="18" customHeight="1">
      <c r="A314" s="66" t="s">
        <v>1487</v>
      </c>
      <c r="B314" s="49" t="s">
        <v>41</v>
      </c>
      <c r="C314" s="50">
        <f>IFERROR(VLOOKUP(#REF!,Sheet2!#REF!,4,0),0)</f>
        <v>0</v>
      </c>
      <c r="D314" s="50">
        <f>IFERROR(VLOOKUP(A314,Sheet2!A:D,4,0),0)</f>
        <v>0</v>
      </c>
      <c r="E314" s="50">
        <f>IFERROR(VLOOKUP(B314,Sheet2!B:E,4,0),0)</f>
        <v>0</v>
      </c>
    </row>
    <row r="315" spans="1:5" ht="18" customHeight="1">
      <c r="A315" s="66" t="s">
        <v>1488</v>
      </c>
      <c r="B315" s="49" t="s">
        <v>215</v>
      </c>
      <c r="C315" s="50">
        <f>IFERROR(VLOOKUP(#REF!,Sheet2!#REF!,4,0),0)</f>
        <v>0</v>
      </c>
      <c r="D315" s="50">
        <f>IFERROR(VLOOKUP(A315,Sheet2!A:D,4,0),0)</f>
        <v>0</v>
      </c>
      <c r="E315" s="50">
        <f>IFERROR(VLOOKUP(B315,Sheet2!B:E,4,0),0)</f>
        <v>0</v>
      </c>
    </row>
    <row r="316" spans="1:5" ht="18" customHeight="1">
      <c r="A316" s="65" t="s">
        <v>1489</v>
      </c>
      <c r="B316" s="46" t="s">
        <v>216</v>
      </c>
      <c r="C316" s="47">
        <f>SUM(C317:C323)</f>
        <v>0</v>
      </c>
      <c r="D316" s="47">
        <f>SUM(D317:D323)</f>
        <v>0</v>
      </c>
      <c r="E316" s="47">
        <f>SUM(E317:E323)</f>
        <v>0</v>
      </c>
    </row>
    <row r="317" spans="1:5" ht="18" customHeight="1">
      <c r="A317" s="66" t="s">
        <v>1490</v>
      </c>
      <c r="B317" s="49" t="s">
        <v>32</v>
      </c>
      <c r="C317" s="50">
        <f>IFERROR(VLOOKUP(#REF!,Sheet2!#REF!,4,0),0)</f>
        <v>0</v>
      </c>
      <c r="D317" s="50">
        <f>IFERROR(VLOOKUP(A317,Sheet2!A:D,4,0),0)</f>
        <v>0</v>
      </c>
      <c r="E317" s="50">
        <f>IFERROR(VLOOKUP(B317,Sheet2!B:E,4,0),0)</f>
        <v>0</v>
      </c>
    </row>
    <row r="318" spans="1:5" ht="18" customHeight="1">
      <c r="A318" s="66" t="s">
        <v>1491</v>
      </c>
      <c r="B318" s="49" t="s">
        <v>33</v>
      </c>
      <c r="C318" s="50">
        <f>IFERROR(VLOOKUP(#REF!,Sheet2!#REF!,4,0),0)</f>
        <v>0</v>
      </c>
      <c r="D318" s="50">
        <f>IFERROR(VLOOKUP(A318,Sheet2!A:D,4,0),0)</f>
        <v>0</v>
      </c>
      <c r="E318" s="50">
        <f>IFERROR(VLOOKUP(B318,Sheet2!B:E,4,0),0)</f>
        <v>0</v>
      </c>
    </row>
    <row r="319" spans="1:5" ht="18" customHeight="1">
      <c r="A319" s="66" t="s">
        <v>1492</v>
      </c>
      <c r="B319" s="49" t="s">
        <v>34</v>
      </c>
      <c r="C319" s="50">
        <f>IFERROR(VLOOKUP(#REF!,Sheet2!#REF!,4,0),0)</f>
        <v>0</v>
      </c>
      <c r="D319" s="50">
        <f>IFERROR(VLOOKUP(A319,Sheet2!A:D,4,0),0)</f>
        <v>0</v>
      </c>
      <c r="E319" s="50">
        <f>IFERROR(VLOOKUP(B319,Sheet2!B:E,4,0),0)</f>
        <v>0</v>
      </c>
    </row>
    <row r="320" spans="1:5" ht="18" customHeight="1">
      <c r="A320" s="66" t="s">
        <v>1493</v>
      </c>
      <c r="B320" s="49" t="s">
        <v>217</v>
      </c>
      <c r="C320" s="50">
        <f>IFERROR(VLOOKUP(#REF!,Sheet2!#REF!,4,0),0)</f>
        <v>0</v>
      </c>
      <c r="D320" s="50">
        <f>IFERROR(VLOOKUP(A320,Sheet2!A:D,4,0),0)</f>
        <v>0</v>
      </c>
      <c r="E320" s="50">
        <f>IFERROR(VLOOKUP(B320,Sheet2!B:E,4,0),0)</f>
        <v>0</v>
      </c>
    </row>
    <row r="321" spans="1:5" ht="18" customHeight="1">
      <c r="A321" s="66" t="s">
        <v>1494</v>
      </c>
      <c r="B321" s="49" t="s">
        <v>218</v>
      </c>
      <c r="C321" s="50">
        <f>IFERROR(VLOOKUP(#REF!,Sheet2!#REF!,4,0),0)</f>
        <v>0</v>
      </c>
      <c r="D321" s="50">
        <f>IFERROR(VLOOKUP(A321,Sheet2!A:D,4,0),0)</f>
        <v>0</v>
      </c>
      <c r="E321" s="50">
        <f>IFERROR(VLOOKUP(B321,Sheet2!B:E,4,0),0)</f>
        <v>0</v>
      </c>
    </row>
    <row r="322" spans="1:5" ht="18" customHeight="1">
      <c r="A322" s="66" t="s">
        <v>1495</v>
      </c>
      <c r="B322" s="49" t="s">
        <v>41</v>
      </c>
      <c r="C322" s="50">
        <f>IFERROR(VLOOKUP(#REF!,Sheet2!#REF!,4,0),0)</f>
        <v>0</v>
      </c>
      <c r="D322" s="50">
        <f>IFERROR(VLOOKUP(A322,Sheet2!A:D,4,0),0)</f>
        <v>0</v>
      </c>
      <c r="E322" s="50">
        <f>IFERROR(VLOOKUP(B322,Sheet2!B:E,4,0),0)</f>
        <v>0</v>
      </c>
    </row>
    <row r="323" spans="1:5" ht="18" customHeight="1">
      <c r="A323" s="66" t="s">
        <v>1496</v>
      </c>
      <c r="B323" s="49" t="s">
        <v>219</v>
      </c>
      <c r="C323" s="50">
        <f>IFERROR(VLOOKUP(#REF!,Sheet2!#REF!,4,0),0)</f>
        <v>0</v>
      </c>
      <c r="D323" s="50">
        <f>IFERROR(VLOOKUP(A323,Sheet2!A:D,4,0),0)</f>
        <v>0</v>
      </c>
      <c r="E323" s="50">
        <f>IFERROR(VLOOKUP(B323,Sheet2!B:E,4,0),0)</f>
        <v>0</v>
      </c>
    </row>
    <row r="324" spans="1:5" ht="18" customHeight="1">
      <c r="A324" s="65" t="s">
        <v>1497</v>
      </c>
      <c r="B324" s="46" t="s">
        <v>220</v>
      </c>
      <c r="C324" s="47">
        <f>SUM(C325:C332)</f>
        <v>0</v>
      </c>
      <c r="D324" s="47">
        <f>SUM(D325:D332)</f>
        <v>0</v>
      </c>
      <c r="E324" s="47">
        <f>SUM(E325:E332)</f>
        <v>0</v>
      </c>
    </row>
    <row r="325" spans="1:5" ht="18" customHeight="1">
      <c r="A325" s="66" t="s">
        <v>1498</v>
      </c>
      <c r="B325" s="49" t="s">
        <v>32</v>
      </c>
      <c r="C325" s="50">
        <f>IFERROR(VLOOKUP(#REF!,Sheet2!#REF!,4,0),0)</f>
        <v>0</v>
      </c>
      <c r="D325" s="50">
        <f>IFERROR(VLOOKUP(A325,Sheet2!A:D,4,0),0)</f>
        <v>0</v>
      </c>
      <c r="E325" s="50">
        <f>IFERROR(VLOOKUP(B325,Sheet2!B:E,4,0),0)</f>
        <v>0</v>
      </c>
    </row>
    <row r="326" spans="1:5" ht="18" customHeight="1">
      <c r="A326" s="66" t="s">
        <v>1499</v>
      </c>
      <c r="B326" s="49" t="s">
        <v>33</v>
      </c>
      <c r="C326" s="50">
        <f>IFERROR(VLOOKUP(#REF!,Sheet2!#REF!,4,0),0)</f>
        <v>0</v>
      </c>
      <c r="D326" s="50">
        <f>IFERROR(VLOOKUP(A326,Sheet2!A:D,4,0),0)</f>
        <v>0</v>
      </c>
      <c r="E326" s="50">
        <f>IFERROR(VLOOKUP(B326,Sheet2!B:E,4,0),0)</f>
        <v>0</v>
      </c>
    </row>
    <row r="327" spans="1:5" ht="18" customHeight="1">
      <c r="A327" s="66" t="s">
        <v>1500</v>
      </c>
      <c r="B327" s="49" t="s">
        <v>34</v>
      </c>
      <c r="C327" s="50">
        <f>IFERROR(VLOOKUP(#REF!,Sheet2!#REF!,4,0),0)</f>
        <v>0</v>
      </c>
      <c r="D327" s="50">
        <f>IFERROR(VLOOKUP(A327,Sheet2!A:D,4,0),0)</f>
        <v>0</v>
      </c>
      <c r="E327" s="50">
        <f>IFERROR(VLOOKUP(B327,Sheet2!B:E,4,0),0)</f>
        <v>0</v>
      </c>
    </row>
    <row r="328" spans="1:5" ht="18" customHeight="1">
      <c r="A328" s="66" t="s">
        <v>1501</v>
      </c>
      <c r="B328" s="49" t="s">
        <v>221</v>
      </c>
      <c r="C328" s="50">
        <f>IFERROR(VLOOKUP(#REF!,Sheet2!#REF!,4,0),0)</f>
        <v>0</v>
      </c>
      <c r="D328" s="50">
        <f>IFERROR(VLOOKUP(A328,Sheet2!A:D,4,0),0)</f>
        <v>0</v>
      </c>
      <c r="E328" s="50">
        <f>IFERROR(VLOOKUP(B328,Sheet2!B:E,4,0),0)</f>
        <v>0</v>
      </c>
    </row>
    <row r="329" spans="1:5" ht="18" customHeight="1">
      <c r="A329" s="66" t="s">
        <v>1502</v>
      </c>
      <c r="B329" s="49" t="s">
        <v>222</v>
      </c>
      <c r="C329" s="50">
        <f>IFERROR(VLOOKUP(#REF!,Sheet2!#REF!,4,0),0)</f>
        <v>0</v>
      </c>
      <c r="D329" s="50">
        <f>IFERROR(VLOOKUP(A329,Sheet2!A:D,4,0),0)</f>
        <v>0</v>
      </c>
      <c r="E329" s="50">
        <f>IFERROR(VLOOKUP(B329,Sheet2!B:E,4,0),0)</f>
        <v>0</v>
      </c>
    </row>
    <row r="330" spans="1:5" ht="18" customHeight="1">
      <c r="A330" s="66" t="s">
        <v>1503</v>
      </c>
      <c r="B330" s="49" t="s">
        <v>223</v>
      </c>
      <c r="C330" s="50">
        <f>IFERROR(VLOOKUP(#REF!,Sheet2!#REF!,4,0),0)</f>
        <v>0</v>
      </c>
      <c r="D330" s="50">
        <f>IFERROR(VLOOKUP(A330,Sheet2!A:D,4,0),0)</f>
        <v>0</v>
      </c>
      <c r="E330" s="50">
        <f>IFERROR(VLOOKUP(B330,Sheet2!B:E,4,0),0)</f>
        <v>0</v>
      </c>
    </row>
    <row r="331" spans="1:5" ht="18" customHeight="1">
      <c r="A331" s="66" t="s">
        <v>1504</v>
      </c>
      <c r="B331" s="49" t="s">
        <v>41</v>
      </c>
      <c r="C331" s="50">
        <f>IFERROR(VLOOKUP(#REF!,Sheet2!#REF!,4,0),0)</f>
        <v>0</v>
      </c>
      <c r="D331" s="50">
        <f>IFERROR(VLOOKUP(A331,Sheet2!A:D,4,0),0)</f>
        <v>0</v>
      </c>
      <c r="E331" s="50">
        <f>IFERROR(VLOOKUP(B331,Sheet2!B:E,4,0),0)</f>
        <v>0</v>
      </c>
    </row>
    <row r="332" spans="1:5" ht="18" customHeight="1">
      <c r="A332" s="66" t="s">
        <v>1505</v>
      </c>
      <c r="B332" s="49" t="s">
        <v>224</v>
      </c>
      <c r="C332" s="50">
        <f>IFERROR(VLOOKUP(#REF!,Sheet2!#REF!,4,0),0)</f>
        <v>0</v>
      </c>
      <c r="D332" s="50">
        <f>IFERROR(VLOOKUP(A332,Sheet2!A:D,4,0),0)</f>
        <v>0</v>
      </c>
      <c r="E332" s="50">
        <f>IFERROR(VLOOKUP(B332,Sheet2!B:E,4,0),0)</f>
        <v>0</v>
      </c>
    </row>
    <row r="333" spans="1:5" ht="18" customHeight="1">
      <c r="A333" s="65" t="s">
        <v>1506</v>
      </c>
      <c r="B333" s="46" t="s">
        <v>225</v>
      </c>
      <c r="C333" s="47">
        <f>SUM(C334:C346)</f>
        <v>33.619999999999997</v>
      </c>
      <c r="D333" s="47">
        <f>SUM(D334:D346)</f>
        <v>76</v>
      </c>
      <c r="E333" s="47">
        <f>SUM(E334:E346)</f>
        <v>33.619999999999997</v>
      </c>
    </row>
    <row r="334" spans="1:5" ht="18" customHeight="1">
      <c r="A334" s="66" t="s">
        <v>1507</v>
      </c>
      <c r="B334" s="49" t="s">
        <v>32</v>
      </c>
      <c r="C334" s="50">
        <v>32.159999999999997</v>
      </c>
      <c r="D334" s="50">
        <f>IFERROR(VLOOKUP(A334,Sheet2!A:D,4,0),0)</f>
        <v>49</v>
      </c>
      <c r="E334" s="50">
        <v>32.159999999999997</v>
      </c>
    </row>
    <row r="335" spans="1:5" ht="18" customHeight="1">
      <c r="A335" s="66" t="s">
        <v>1508</v>
      </c>
      <c r="B335" s="49" t="s">
        <v>33</v>
      </c>
      <c r="C335" s="50">
        <v>1</v>
      </c>
      <c r="D335" s="50">
        <f>IFERROR(VLOOKUP(A335,Sheet2!A:D,4,0),0)</f>
        <v>0</v>
      </c>
      <c r="E335" s="50">
        <v>1</v>
      </c>
    </row>
    <row r="336" spans="1:5" ht="18" customHeight="1">
      <c r="A336" s="66" t="s">
        <v>1509</v>
      </c>
      <c r="B336" s="49" t="s">
        <v>34</v>
      </c>
      <c r="C336" s="50">
        <f>IFERROR(VLOOKUP(#REF!,Sheet2!#REF!,4,0),0)</f>
        <v>0</v>
      </c>
      <c r="D336" s="50">
        <f>IFERROR(VLOOKUP(A336,Sheet2!A:D,4,0),0)</f>
        <v>0</v>
      </c>
      <c r="E336" s="50">
        <f>IFERROR(VLOOKUP(B336,Sheet2!B:E,4,0),0)</f>
        <v>0</v>
      </c>
    </row>
    <row r="337" spans="1:5" ht="18" customHeight="1">
      <c r="A337" s="66" t="s">
        <v>1510</v>
      </c>
      <c r="B337" s="49" t="s">
        <v>226</v>
      </c>
      <c r="C337" s="50">
        <f>IFERROR(VLOOKUP(#REF!,Sheet2!#REF!,4,0),0)</f>
        <v>0</v>
      </c>
      <c r="D337" s="50">
        <f>IFERROR(VLOOKUP(A337,Sheet2!A:D,4,0),0)</f>
        <v>14</v>
      </c>
      <c r="E337" s="50">
        <f>IFERROR(VLOOKUP(B337,Sheet2!B:E,4,0),0)</f>
        <v>0</v>
      </c>
    </row>
    <row r="338" spans="1:5" ht="18" customHeight="1">
      <c r="A338" s="66" t="s">
        <v>1511</v>
      </c>
      <c r="B338" s="49" t="s">
        <v>227</v>
      </c>
      <c r="C338" s="50">
        <f>IFERROR(VLOOKUP(#REF!,Sheet2!#REF!,4,0),0)</f>
        <v>0</v>
      </c>
      <c r="D338" s="50">
        <f>IFERROR(VLOOKUP(A338,Sheet2!A:D,4,0),0)</f>
        <v>0</v>
      </c>
      <c r="E338" s="50">
        <f>IFERROR(VLOOKUP(B338,Sheet2!B:E,4,0),0)</f>
        <v>0</v>
      </c>
    </row>
    <row r="339" spans="1:5" ht="18" customHeight="1">
      <c r="A339" s="66" t="s">
        <v>1512</v>
      </c>
      <c r="B339" s="49" t="s">
        <v>228</v>
      </c>
      <c r="C339" s="50">
        <f>IFERROR(VLOOKUP(#REF!,Sheet2!#REF!,4,0),0)</f>
        <v>0</v>
      </c>
      <c r="D339" s="50">
        <f>IFERROR(VLOOKUP(A339,Sheet2!A:D,4,0),0)</f>
        <v>0</v>
      </c>
      <c r="E339" s="50">
        <f>IFERROR(VLOOKUP(B339,Sheet2!B:E,4,0),0)</f>
        <v>0</v>
      </c>
    </row>
    <row r="340" spans="1:5" ht="18" customHeight="1">
      <c r="A340" s="66" t="s">
        <v>1513</v>
      </c>
      <c r="B340" s="49" t="s">
        <v>229</v>
      </c>
      <c r="C340" s="50">
        <f>IFERROR(VLOOKUP(#REF!,Sheet2!#REF!,4,0),0)</f>
        <v>0</v>
      </c>
      <c r="D340" s="50">
        <f>IFERROR(VLOOKUP(A340,Sheet2!A:D,4,0),0)</f>
        <v>0</v>
      </c>
      <c r="E340" s="50">
        <f>IFERROR(VLOOKUP(B340,Sheet2!B:E,4,0),0)</f>
        <v>0</v>
      </c>
    </row>
    <row r="341" spans="1:5" ht="18" customHeight="1">
      <c r="A341" s="66" t="s">
        <v>1514</v>
      </c>
      <c r="B341" s="49" t="s">
        <v>230</v>
      </c>
      <c r="C341" s="50">
        <f>IFERROR(VLOOKUP(#REF!,Sheet2!#REF!,4,0),0)</f>
        <v>0</v>
      </c>
      <c r="D341" s="50">
        <f>IFERROR(VLOOKUP(A341,Sheet2!A:D,4,0),0)</f>
        <v>0</v>
      </c>
      <c r="E341" s="50">
        <f>IFERROR(VLOOKUP(B341,Sheet2!B:E,4,0),0)</f>
        <v>0</v>
      </c>
    </row>
    <row r="342" spans="1:5" ht="18" customHeight="1">
      <c r="A342" s="66" t="s">
        <v>1515</v>
      </c>
      <c r="B342" s="49" t="s">
        <v>231</v>
      </c>
      <c r="C342" s="50">
        <f>IFERROR(VLOOKUP(#REF!,Sheet2!#REF!,4,0),0)</f>
        <v>0</v>
      </c>
      <c r="D342" s="50">
        <f>IFERROR(VLOOKUP(A342,Sheet2!A:D,4,0),0)</f>
        <v>7</v>
      </c>
      <c r="E342" s="50">
        <f>IFERROR(VLOOKUP(B342,Sheet2!B:E,4,0),0)</f>
        <v>0</v>
      </c>
    </row>
    <row r="343" spans="1:5" ht="18" customHeight="1">
      <c r="A343" s="66" t="s">
        <v>1516</v>
      </c>
      <c r="B343" s="49" t="s">
        <v>1079</v>
      </c>
      <c r="C343" s="50">
        <f>IFERROR(VLOOKUP(#REF!,Sheet2!#REF!,4,0),0)</f>
        <v>0</v>
      </c>
      <c r="D343" s="50">
        <f>IFERROR(VLOOKUP(A343,Sheet2!A:D,4,0),0)</f>
        <v>0</v>
      </c>
      <c r="E343" s="50">
        <f>IFERROR(VLOOKUP(B343,Sheet2!B:E,4,0),0)</f>
        <v>0</v>
      </c>
    </row>
    <row r="344" spans="1:5" ht="18" customHeight="1">
      <c r="A344" s="66" t="s">
        <v>1517</v>
      </c>
      <c r="B344" s="49" t="s">
        <v>73</v>
      </c>
      <c r="C344" s="50">
        <f>IFERROR(VLOOKUP(#REF!,Sheet2!#REF!,4,0),0)</f>
        <v>0</v>
      </c>
      <c r="D344" s="50">
        <f>IFERROR(VLOOKUP(A344,Sheet2!A:D,4,0),0)</f>
        <v>0</v>
      </c>
      <c r="E344" s="50">
        <f>IFERROR(VLOOKUP(B344,Sheet2!B:E,4,0),0)</f>
        <v>0</v>
      </c>
    </row>
    <row r="345" spans="1:5" ht="18" customHeight="1">
      <c r="A345" s="66" t="s">
        <v>1518</v>
      </c>
      <c r="B345" s="49" t="s">
        <v>41</v>
      </c>
      <c r="C345" s="50">
        <f>IFERROR(VLOOKUP(#REF!,Sheet2!#REF!,4,0),0)</f>
        <v>0</v>
      </c>
      <c r="D345" s="50">
        <f>IFERROR(VLOOKUP(A345,Sheet2!A:D,4,0),0)</f>
        <v>0</v>
      </c>
      <c r="E345" s="50">
        <f>IFERROR(VLOOKUP(B345,Sheet2!B:E,4,0),0)</f>
        <v>0</v>
      </c>
    </row>
    <row r="346" spans="1:5" ht="18" customHeight="1">
      <c r="A346" s="66" t="s">
        <v>1519</v>
      </c>
      <c r="B346" s="49" t="s">
        <v>232</v>
      </c>
      <c r="C346" s="50">
        <v>0.46</v>
      </c>
      <c r="D346" s="50">
        <f>IFERROR(VLOOKUP(A346,Sheet2!A:D,4,0),0)</f>
        <v>6</v>
      </c>
      <c r="E346" s="50">
        <v>0.46</v>
      </c>
    </row>
    <row r="347" spans="1:5" ht="18" customHeight="1">
      <c r="A347" s="65" t="s">
        <v>1520</v>
      </c>
      <c r="B347" s="46" t="s">
        <v>233</v>
      </c>
      <c r="C347" s="47">
        <f>SUM(C348:C356)</f>
        <v>0</v>
      </c>
      <c r="D347" s="47">
        <f>SUM(D348:D356)</f>
        <v>0</v>
      </c>
      <c r="E347" s="47">
        <f>SUM(E348:E356)</f>
        <v>0</v>
      </c>
    </row>
    <row r="348" spans="1:5" ht="18" customHeight="1">
      <c r="A348" s="66" t="s">
        <v>1521</v>
      </c>
      <c r="B348" s="49" t="s">
        <v>32</v>
      </c>
      <c r="C348" s="50">
        <f>IFERROR(VLOOKUP(#REF!,Sheet2!#REF!,4,0),0)</f>
        <v>0</v>
      </c>
      <c r="D348" s="50">
        <f>IFERROR(VLOOKUP(A348,Sheet2!A:D,4,0),0)</f>
        <v>0</v>
      </c>
      <c r="E348" s="50">
        <f>IFERROR(VLOOKUP(B348,Sheet2!B:E,4,0),0)</f>
        <v>0</v>
      </c>
    </row>
    <row r="349" spans="1:5" ht="18" customHeight="1">
      <c r="A349" s="66" t="s">
        <v>1522</v>
      </c>
      <c r="B349" s="49" t="s">
        <v>33</v>
      </c>
      <c r="C349" s="50">
        <f>IFERROR(VLOOKUP(#REF!,Sheet2!#REF!,4,0),0)</f>
        <v>0</v>
      </c>
      <c r="D349" s="50">
        <f>IFERROR(VLOOKUP(A349,Sheet2!A:D,4,0),0)</f>
        <v>0</v>
      </c>
      <c r="E349" s="50">
        <f>IFERROR(VLOOKUP(B349,Sheet2!B:E,4,0),0)</f>
        <v>0</v>
      </c>
    </row>
    <row r="350" spans="1:5" ht="18" customHeight="1">
      <c r="A350" s="66" t="s">
        <v>1523</v>
      </c>
      <c r="B350" s="49" t="s">
        <v>34</v>
      </c>
      <c r="C350" s="50">
        <f>IFERROR(VLOOKUP(#REF!,Sheet2!#REF!,4,0),0)</f>
        <v>0</v>
      </c>
      <c r="D350" s="50">
        <f>IFERROR(VLOOKUP(A350,Sheet2!A:D,4,0),0)</f>
        <v>0</v>
      </c>
      <c r="E350" s="50">
        <f>IFERROR(VLOOKUP(B350,Sheet2!B:E,4,0),0)</f>
        <v>0</v>
      </c>
    </row>
    <row r="351" spans="1:5" ht="18" customHeight="1">
      <c r="A351" s="66" t="s">
        <v>1524</v>
      </c>
      <c r="B351" s="49" t="s">
        <v>1080</v>
      </c>
      <c r="C351" s="50">
        <f>IFERROR(VLOOKUP(#REF!,Sheet2!#REF!,4,0),0)</f>
        <v>0</v>
      </c>
      <c r="D351" s="50">
        <f>IFERROR(VLOOKUP(A351,Sheet2!A:D,4,0),0)</f>
        <v>0</v>
      </c>
      <c r="E351" s="50">
        <f>IFERROR(VLOOKUP(B351,Sheet2!B:E,4,0),0)</f>
        <v>0</v>
      </c>
    </row>
    <row r="352" spans="1:5" ht="18" customHeight="1">
      <c r="A352" s="66" t="s">
        <v>1525</v>
      </c>
      <c r="B352" s="49" t="s">
        <v>1081</v>
      </c>
      <c r="C352" s="50">
        <f>IFERROR(VLOOKUP(#REF!,Sheet2!#REF!,4,0),0)</f>
        <v>0</v>
      </c>
      <c r="D352" s="50">
        <f>IFERROR(VLOOKUP(A352,Sheet2!A:D,4,0),0)</f>
        <v>0</v>
      </c>
      <c r="E352" s="50">
        <f>IFERROR(VLOOKUP(B352,Sheet2!B:E,4,0),0)</f>
        <v>0</v>
      </c>
    </row>
    <row r="353" spans="1:5" ht="18" customHeight="1">
      <c r="A353" s="66" t="s">
        <v>1526</v>
      </c>
      <c r="B353" s="49" t="s">
        <v>234</v>
      </c>
      <c r="C353" s="50">
        <f>IFERROR(VLOOKUP(#REF!,Sheet2!#REF!,4,0),0)</f>
        <v>0</v>
      </c>
      <c r="D353" s="50">
        <f>IFERROR(VLOOKUP(A353,Sheet2!A:D,4,0),0)</f>
        <v>0</v>
      </c>
      <c r="E353" s="50">
        <f>IFERROR(VLOOKUP(B353,Sheet2!B:E,4,0),0)</f>
        <v>0</v>
      </c>
    </row>
    <row r="354" spans="1:5" ht="18" customHeight="1">
      <c r="A354" s="66" t="s">
        <v>1527</v>
      </c>
      <c r="B354" s="49" t="s">
        <v>73</v>
      </c>
      <c r="C354" s="50">
        <f>IFERROR(VLOOKUP(#REF!,Sheet2!#REF!,4,0),0)</f>
        <v>0</v>
      </c>
      <c r="D354" s="50">
        <f>IFERROR(VLOOKUP(A354,Sheet2!A:D,4,0),0)</f>
        <v>0</v>
      </c>
      <c r="E354" s="50">
        <f>IFERROR(VLOOKUP(B354,Sheet2!B:E,4,0),0)</f>
        <v>0</v>
      </c>
    </row>
    <row r="355" spans="1:5" ht="18" customHeight="1">
      <c r="A355" s="66" t="s">
        <v>1528</v>
      </c>
      <c r="B355" s="49" t="s">
        <v>41</v>
      </c>
      <c r="C355" s="50">
        <f>IFERROR(VLOOKUP(#REF!,Sheet2!#REF!,4,0),0)</f>
        <v>0</v>
      </c>
      <c r="D355" s="50">
        <f>IFERROR(VLOOKUP(A355,Sheet2!A:D,4,0),0)</f>
        <v>0</v>
      </c>
      <c r="E355" s="50">
        <f>IFERROR(VLOOKUP(B355,Sheet2!B:E,4,0),0)</f>
        <v>0</v>
      </c>
    </row>
    <row r="356" spans="1:5" ht="18" customHeight="1">
      <c r="A356" s="66" t="s">
        <v>1529</v>
      </c>
      <c r="B356" s="49" t="s">
        <v>235</v>
      </c>
      <c r="C356" s="50">
        <f>IFERROR(VLOOKUP(#REF!,Sheet2!#REF!,4,0),0)</f>
        <v>0</v>
      </c>
      <c r="D356" s="50">
        <f>IFERROR(VLOOKUP(A356,Sheet2!A:D,4,0),0)</f>
        <v>0</v>
      </c>
      <c r="E356" s="50">
        <f>IFERROR(VLOOKUP(B356,Sheet2!B:E,4,0),0)</f>
        <v>0</v>
      </c>
    </row>
    <row r="357" spans="1:5" ht="18" customHeight="1">
      <c r="A357" s="65" t="s">
        <v>1530</v>
      </c>
      <c r="B357" s="46" t="s">
        <v>236</v>
      </c>
      <c r="C357" s="47">
        <f>SUM(C358:C366)</f>
        <v>0</v>
      </c>
      <c r="D357" s="47">
        <f>SUM(D358:D366)</f>
        <v>0</v>
      </c>
      <c r="E357" s="47">
        <f>SUM(E358:E366)</f>
        <v>0</v>
      </c>
    </row>
    <row r="358" spans="1:5" ht="18" customHeight="1">
      <c r="A358" s="66" t="s">
        <v>1531</v>
      </c>
      <c r="B358" s="49" t="s">
        <v>32</v>
      </c>
      <c r="C358" s="50">
        <f>IFERROR(VLOOKUP(#REF!,Sheet2!#REF!,4,0),0)</f>
        <v>0</v>
      </c>
      <c r="D358" s="50">
        <f>IFERROR(VLOOKUP(A358,Sheet2!A:D,4,0),0)</f>
        <v>0</v>
      </c>
      <c r="E358" s="50">
        <f>IFERROR(VLOOKUP(B358,Sheet2!B:E,4,0),0)</f>
        <v>0</v>
      </c>
    </row>
    <row r="359" spans="1:5" ht="18" customHeight="1">
      <c r="A359" s="66" t="s">
        <v>1532</v>
      </c>
      <c r="B359" s="49" t="s">
        <v>33</v>
      </c>
      <c r="C359" s="50">
        <f>IFERROR(VLOOKUP(#REF!,Sheet2!#REF!,4,0),0)</f>
        <v>0</v>
      </c>
      <c r="D359" s="50">
        <f>IFERROR(VLOOKUP(A359,Sheet2!A:D,4,0),0)</f>
        <v>0</v>
      </c>
      <c r="E359" s="50">
        <f>IFERROR(VLOOKUP(B359,Sheet2!B:E,4,0),0)</f>
        <v>0</v>
      </c>
    </row>
    <row r="360" spans="1:5" ht="18" customHeight="1">
      <c r="A360" s="66" t="s">
        <v>1533</v>
      </c>
      <c r="B360" s="49" t="s">
        <v>34</v>
      </c>
      <c r="C360" s="50">
        <f>IFERROR(VLOOKUP(#REF!,Sheet2!#REF!,4,0),0)</f>
        <v>0</v>
      </c>
      <c r="D360" s="50">
        <f>IFERROR(VLOOKUP(A360,Sheet2!A:D,4,0),0)</f>
        <v>0</v>
      </c>
      <c r="E360" s="50">
        <f>IFERROR(VLOOKUP(B360,Sheet2!B:E,4,0),0)</f>
        <v>0</v>
      </c>
    </row>
    <row r="361" spans="1:5" ht="18" customHeight="1">
      <c r="A361" s="66" t="s">
        <v>1534</v>
      </c>
      <c r="B361" s="49" t="s">
        <v>237</v>
      </c>
      <c r="C361" s="50">
        <f>IFERROR(VLOOKUP(#REF!,Sheet2!#REF!,4,0),0)</f>
        <v>0</v>
      </c>
      <c r="D361" s="50">
        <f>IFERROR(VLOOKUP(A361,Sheet2!A:D,4,0),0)</f>
        <v>0</v>
      </c>
      <c r="E361" s="50">
        <f>IFERROR(VLOOKUP(B361,Sheet2!B:E,4,0),0)</f>
        <v>0</v>
      </c>
    </row>
    <row r="362" spans="1:5" ht="18" customHeight="1">
      <c r="A362" s="66" t="s">
        <v>1535</v>
      </c>
      <c r="B362" s="49" t="s">
        <v>238</v>
      </c>
      <c r="C362" s="50">
        <f>IFERROR(VLOOKUP(#REF!,Sheet2!#REF!,4,0),0)</f>
        <v>0</v>
      </c>
      <c r="D362" s="50">
        <f>IFERROR(VLOOKUP(A362,Sheet2!A:D,4,0),0)</f>
        <v>0</v>
      </c>
      <c r="E362" s="50">
        <f>IFERROR(VLOOKUP(B362,Sheet2!B:E,4,0),0)</f>
        <v>0</v>
      </c>
    </row>
    <row r="363" spans="1:5" ht="18" customHeight="1">
      <c r="A363" s="66" t="s">
        <v>1536</v>
      </c>
      <c r="B363" s="49" t="s">
        <v>239</v>
      </c>
      <c r="C363" s="50">
        <f>IFERROR(VLOOKUP(#REF!,Sheet2!#REF!,4,0),0)</f>
        <v>0</v>
      </c>
      <c r="D363" s="50">
        <f>IFERROR(VLOOKUP(A363,Sheet2!A:D,4,0),0)</f>
        <v>0</v>
      </c>
      <c r="E363" s="50">
        <f>IFERROR(VLOOKUP(B363,Sheet2!B:E,4,0),0)</f>
        <v>0</v>
      </c>
    </row>
    <row r="364" spans="1:5" ht="18" customHeight="1">
      <c r="A364" s="66" t="s">
        <v>1537</v>
      </c>
      <c r="B364" s="49" t="s">
        <v>73</v>
      </c>
      <c r="C364" s="50">
        <f>IFERROR(VLOOKUP(#REF!,Sheet2!#REF!,4,0),0)</f>
        <v>0</v>
      </c>
      <c r="D364" s="50">
        <f>IFERROR(VLOOKUP(A364,Sheet2!A:D,4,0),0)</f>
        <v>0</v>
      </c>
      <c r="E364" s="50">
        <f>IFERROR(VLOOKUP(B364,Sheet2!B:E,4,0),0)</f>
        <v>0</v>
      </c>
    </row>
    <row r="365" spans="1:5" ht="18" customHeight="1">
      <c r="A365" s="66" t="s">
        <v>1538</v>
      </c>
      <c r="B365" s="49" t="s">
        <v>41</v>
      </c>
      <c r="C365" s="50">
        <f>IFERROR(VLOOKUP(#REF!,Sheet2!#REF!,4,0),0)</f>
        <v>0</v>
      </c>
      <c r="D365" s="50">
        <f>IFERROR(VLOOKUP(A365,Sheet2!A:D,4,0),0)</f>
        <v>0</v>
      </c>
      <c r="E365" s="50">
        <f>IFERROR(VLOOKUP(B365,Sheet2!B:E,4,0),0)</f>
        <v>0</v>
      </c>
    </row>
    <row r="366" spans="1:5" ht="18" customHeight="1">
      <c r="A366" s="66" t="s">
        <v>1539</v>
      </c>
      <c r="B366" s="49" t="s">
        <v>240</v>
      </c>
      <c r="C366" s="50">
        <f>IFERROR(VLOOKUP(#REF!,Sheet2!#REF!,4,0),0)</f>
        <v>0</v>
      </c>
      <c r="D366" s="50">
        <f>IFERROR(VLOOKUP(A366,Sheet2!A:D,4,0),0)</f>
        <v>0</v>
      </c>
      <c r="E366" s="50">
        <f>IFERROR(VLOOKUP(B366,Sheet2!B:E,4,0),0)</f>
        <v>0</v>
      </c>
    </row>
    <row r="367" spans="1:5" ht="18" customHeight="1">
      <c r="A367" s="65" t="s">
        <v>1540</v>
      </c>
      <c r="B367" s="46" t="s">
        <v>241</v>
      </c>
      <c r="C367" s="47">
        <f>SUM(C368:C374)</f>
        <v>0</v>
      </c>
      <c r="D367" s="47">
        <f>SUM(D368:D374)</f>
        <v>0</v>
      </c>
      <c r="E367" s="47">
        <f>SUM(E368:E374)</f>
        <v>0</v>
      </c>
    </row>
    <row r="368" spans="1:5" ht="18" customHeight="1">
      <c r="A368" s="66" t="s">
        <v>1541</v>
      </c>
      <c r="B368" s="49" t="s">
        <v>32</v>
      </c>
      <c r="C368" s="50">
        <f>IFERROR(VLOOKUP(#REF!,Sheet2!#REF!,4,0),0)</f>
        <v>0</v>
      </c>
      <c r="D368" s="50">
        <f>IFERROR(VLOOKUP(A368,Sheet2!A:D,4,0),0)</f>
        <v>0</v>
      </c>
      <c r="E368" s="50">
        <f>IFERROR(VLOOKUP(B368,Sheet2!B:E,4,0),0)</f>
        <v>0</v>
      </c>
    </row>
    <row r="369" spans="1:5" ht="18" customHeight="1">
      <c r="A369" s="66" t="s">
        <v>1542</v>
      </c>
      <c r="B369" s="49" t="s">
        <v>33</v>
      </c>
      <c r="C369" s="50">
        <f>IFERROR(VLOOKUP(#REF!,Sheet2!#REF!,4,0),0)</f>
        <v>0</v>
      </c>
      <c r="D369" s="50">
        <f>IFERROR(VLOOKUP(A369,Sheet2!A:D,4,0),0)</f>
        <v>0</v>
      </c>
      <c r="E369" s="50">
        <f>IFERROR(VLOOKUP(B369,Sheet2!B:E,4,0),0)</f>
        <v>0</v>
      </c>
    </row>
    <row r="370" spans="1:5" ht="18" customHeight="1">
      <c r="A370" s="66" t="s">
        <v>1543</v>
      </c>
      <c r="B370" s="49" t="s">
        <v>34</v>
      </c>
      <c r="C370" s="50">
        <f>IFERROR(VLOOKUP(#REF!,Sheet2!#REF!,4,0),0)</f>
        <v>0</v>
      </c>
      <c r="D370" s="50">
        <f>IFERROR(VLOOKUP(A370,Sheet2!A:D,4,0),0)</f>
        <v>0</v>
      </c>
      <c r="E370" s="50">
        <f>IFERROR(VLOOKUP(B370,Sheet2!B:E,4,0),0)</f>
        <v>0</v>
      </c>
    </row>
    <row r="371" spans="1:5" ht="18" customHeight="1">
      <c r="A371" s="66" t="s">
        <v>1544</v>
      </c>
      <c r="B371" s="49" t="s">
        <v>242</v>
      </c>
      <c r="C371" s="50">
        <f>IFERROR(VLOOKUP(#REF!,Sheet2!#REF!,4,0),0)</f>
        <v>0</v>
      </c>
      <c r="D371" s="50">
        <f>IFERROR(VLOOKUP(A371,Sheet2!A:D,4,0),0)</f>
        <v>0</v>
      </c>
      <c r="E371" s="50">
        <f>IFERROR(VLOOKUP(B371,Sheet2!B:E,4,0),0)</f>
        <v>0</v>
      </c>
    </row>
    <row r="372" spans="1:5" ht="18" customHeight="1">
      <c r="A372" s="66" t="s">
        <v>1545</v>
      </c>
      <c r="B372" s="49" t="s">
        <v>243</v>
      </c>
      <c r="C372" s="50">
        <f>IFERROR(VLOOKUP(#REF!,Sheet2!#REF!,4,0),0)</f>
        <v>0</v>
      </c>
      <c r="D372" s="50">
        <f>IFERROR(VLOOKUP(A372,Sheet2!A:D,4,0),0)</f>
        <v>0</v>
      </c>
      <c r="E372" s="50">
        <f>IFERROR(VLOOKUP(B372,Sheet2!B:E,4,0),0)</f>
        <v>0</v>
      </c>
    </row>
    <row r="373" spans="1:5" ht="18" customHeight="1">
      <c r="A373" s="66" t="s">
        <v>1546</v>
      </c>
      <c r="B373" s="49" t="s">
        <v>41</v>
      </c>
      <c r="C373" s="50">
        <f>IFERROR(VLOOKUP(#REF!,Sheet2!#REF!,4,0),0)</f>
        <v>0</v>
      </c>
      <c r="D373" s="50">
        <f>IFERROR(VLOOKUP(A373,Sheet2!A:D,4,0),0)</f>
        <v>0</v>
      </c>
      <c r="E373" s="50">
        <f>IFERROR(VLOOKUP(B373,Sheet2!B:E,4,0),0)</f>
        <v>0</v>
      </c>
    </row>
    <row r="374" spans="1:5" ht="18" customHeight="1">
      <c r="A374" s="66" t="s">
        <v>1547</v>
      </c>
      <c r="B374" s="49" t="s">
        <v>244</v>
      </c>
      <c r="C374" s="50">
        <f>IFERROR(VLOOKUP(#REF!,Sheet2!#REF!,4,0),0)</f>
        <v>0</v>
      </c>
      <c r="D374" s="50">
        <f>IFERROR(VLOOKUP(A374,Sheet2!A:D,4,0),0)</f>
        <v>0</v>
      </c>
      <c r="E374" s="50">
        <f>IFERROR(VLOOKUP(B374,Sheet2!B:E,4,0),0)</f>
        <v>0</v>
      </c>
    </row>
    <row r="375" spans="1:5" ht="18" customHeight="1">
      <c r="A375" s="65" t="s">
        <v>1548</v>
      </c>
      <c r="B375" s="46" t="s">
        <v>245</v>
      </c>
      <c r="C375" s="47">
        <f>SUM(C376:C380)</f>
        <v>0</v>
      </c>
      <c r="D375" s="47">
        <f>SUM(D376:D380)</f>
        <v>0</v>
      </c>
      <c r="E375" s="47">
        <f>SUM(E376:E380)</f>
        <v>0</v>
      </c>
    </row>
    <row r="376" spans="1:5" ht="18" customHeight="1">
      <c r="A376" s="66" t="s">
        <v>1549</v>
      </c>
      <c r="B376" s="49" t="s">
        <v>32</v>
      </c>
      <c r="C376" s="50">
        <f>IFERROR(VLOOKUP(#REF!,Sheet2!#REF!,4,0),0)</f>
        <v>0</v>
      </c>
      <c r="D376" s="50">
        <f>IFERROR(VLOOKUP(A376,Sheet2!A:D,4,0),0)</f>
        <v>0</v>
      </c>
      <c r="E376" s="50">
        <f>IFERROR(VLOOKUP(B376,Sheet2!B:E,4,0),0)</f>
        <v>0</v>
      </c>
    </row>
    <row r="377" spans="1:5" ht="18" customHeight="1">
      <c r="A377" s="66" t="s">
        <v>1550</v>
      </c>
      <c r="B377" s="49" t="s">
        <v>33</v>
      </c>
      <c r="C377" s="50">
        <f>IFERROR(VLOOKUP(#REF!,Sheet2!#REF!,4,0),0)</f>
        <v>0</v>
      </c>
      <c r="D377" s="50">
        <f>IFERROR(VLOOKUP(A377,Sheet2!A:D,4,0),0)</f>
        <v>0</v>
      </c>
      <c r="E377" s="50">
        <f>IFERROR(VLOOKUP(B377,Sheet2!B:E,4,0),0)</f>
        <v>0</v>
      </c>
    </row>
    <row r="378" spans="1:5" ht="18" customHeight="1">
      <c r="A378" s="66" t="s">
        <v>1551</v>
      </c>
      <c r="B378" s="49" t="s">
        <v>73</v>
      </c>
      <c r="C378" s="50">
        <f>IFERROR(VLOOKUP(#REF!,Sheet2!#REF!,4,0),0)</f>
        <v>0</v>
      </c>
      <c r="D378" s="50">
        <f>IFERROR(VLOOKUP(A378,Sheet2!A:D,4,0),0)</f>
        <v>0</v>
      </c>
      <c r="E378" s="50">
        <f>IFERROR(VLOOKUP(B378,Sheet2!B:E,4,0),0)</f>
        <v>0</v>
      </c>
    </row>
    <row r="379" spans="1:5" ht="18" customHeight="1">
      <c r="A379" s="66" t="s">
        <v>1552</v>
      </c>
      <c r="B379" s="49" t="s">
        <v>246</v>
      </c>
      <c r="C379" s="50">
        <f>IFERROR(VLOOKUP(#REF!,Sheet2!#REF!,4,0),0)</f>
        <v>0</v>
      </c>
      <c r="D379" s="50">
        <f>IFERROR(VLOOKUP(A379,Sheet2!A:D,4,0),0)</f>
        <v>0</v>
      </c>
      <c r="E379" s="50">
        <f>IFERROR(VLOOKUP(B379,Sheet2!B:E,4,0),0)</f>
        <v>0</v>
      </c>
    </row>
    <row r="380" spans="1:5" ht="18" customHeight="1">
      <c r="A380" s="66" t="s">
        <v>1553</v>
      </c>
      <c r="B380" s="49" t="s">
        <v>247</v>
      </c>
      <c r="C380" s="50">
        <f>IFERROR(VLOOKUP(#REF!,Sheet2!#REF!,4,0),0)</f>
        <v>0</v>
      </c>
      <c r="D380" s="50">
        <f>IFERROR(VLOOKUP(A380,Sheet2!A:D,4,0),0)</f>
        <v>0</v>
      </c>
      <c r="E380" s="50">
        <f>IFERROR(VLOOKUP(B380,Sheet2!B:E,4,0),0)</f>
        <v>0</v>
      </c>
    </row>
    <row r="381" spans="1:5" ht="18" customHeight="1">
      <c r="A381" s="65" t="s">
        <v>1554</v>
      </c>
      <c r="B381" s="46" t="s">
        <v>248</v>
      </c>
      <c r="C381" s="47">
        <f>SUM(C382:C383)</f>
        <v>35.799999999999997</v>
      </c>
      <c r="D381" s="47">
        <f>SUM(D382:D383)</f>
        <v>150</v>
      </c>
      <c r="E381" s="47">
        <f>SUM(E382:E383)</f>
        <v>35.799999999999997</v>
      </c>
    </row>
    <row r="382" spans="1:5" s="52" customFormat="1" ht="18" customHeight="1">
      <c r="A382" s="67" t="s">
        <v>1555</v>
      </c>
      <c r="B382" s="51" t="s">
        <v>249</v>
      </c>
      <c r="C382" s="50">
        <f>IFERROR(VLOOKUP(#REF!,Sheet2!#REF!,4,0),0)</f>
        <v>0</v>
      </c>
      <c r="D382" s="50">
        <f>IFERROR(VLOOKUP(A382,Sheet2!A:D,4,0),0)</f>
        <v>0</v>
      </c>
      <c r="E382" s="50">
        <f>IFERROR(VLOOKUP(B382,Sheet2!B:E,4,0),0)</f>
        <v>0</v>
      </c>
    </row>
    <row r="383" spans="1:5" ht="18" customHeight="1">
      <c r="A383" s="66" t="s">
        <v>1556</v>
      </c>
      <c r="B383" s="49" t="s">
        <v>250</v>
      </c>
      <c r="C383" s="50">
        <v>35.799999999999997</v>
      </c>
      <c r="D383" s="50">
        <f>IFERROR(VLOOKUP(A383,Sheet2!A:D,4,0),0)</f>
        <v>150</v>
      </c>
      <c r="E383" s="50">
        <v>35.799999999999997</v>
      </c>
    </row>
    <row r="384" spans="1:5" ht="18" customHeight="1">
      <c r="A384" s="65" t="s">
        <v>1557</v>
      </c>
      <c r="B384" s="46" t="s">
        <v>6</v>
      </c>
      <c r="C384" s="47">
        <f>C385+C390+C397+C403+C409+C413+C417+C421+C427+C434</f>
        <v>5548.1200000000008</v>
      </c>
      <c r="D384" s="47">
        <f>D385+D390+D397+D403+D409+D413+D417+D421+D427+D434</f>
        <v>6029</v>
      </c>
      <c r="E384" s="47">
        <f>E385+E390+E397+E403+E409+E413+E417+E421+E427+E434</f>
        <v>5548.1200000000008</v>
      </c>
    </row>
    <row r="385" spans="1:5" ht="18" customHeight="1">
      <c r="A385" s="65" t="s">
        <v>1558</v>
      </c>
      <c r="B385" s="46" t="s">
        <v>251</v>
      </c>
      <c r="C385" s="47">
        <f>SUM(C386:C389)</f>
        <v>0</v>
      </c>
      <c r="D385" s="47">
        <f>SUM(D386:D389)</f>
        <v>0</v>
      </c>
      <c r="E385" s="47">
        <f>SUM(E386:E389)</f>
        <v>0</v>
      </c>
    </row>
    <row r="386" spans="1:5" ht="18" customHeight="1">
      <c r="A386" s="66" t="s">
        <v>1559</v>
      </c>
      <c r="B386" s="49" t="s">
        <v>32</v>
      </c>
      <c r="C386" s="50">
        <f>IFERROR(VLOOKUP(#REF!,Sheet2!#REF!,4,0),0)</f>
        <v>0</v>
      </c>
      <c r="D386" s="50">
        <f>IFERROR(VLOOKUP(A386,Sheet2!A:D,4,0),0)</f>
        <v>0</v>
      </c>
      <c r="E386" s="50">
        <f>IFERROR(VLOOKUP(B386,Sheet2!B:E,4,0),0)</f>
        <v>0</v>
      </c>
    </row>
    <row r="387" spans="1:5" ht="18" customHeight="1">
      <c r="A387" s="66" t="s">
        <v>1560</v>
      </c>
      <c r="B387" s="49" t="s">
        <v>33</v>
      </c>
      <c r="C387" s="50">
        <f>IFERROR(VLOOKUP(#REF!,Sheet2!#REF!,4,0),0)</f>
        <v>0</v>
      </c>
      <c r="D387" s="50">
        <f>IFERROR(VLOOKUP(A387,Sheet2!A:D,4,0),0)</f>
        <v>0</v>
      </c>
      <c r="E387" s="50">
        <f>IFERROR(VLOOKUP(B387,Sheet2!B:E,4,0),0)</f>
        <v>0</v>
      </c>
    </row>
    <row r="388" spans="1:5" ht="18" customHeight="1">
      <c r="A388" s="66" t="s">
        <v>1561</v>
      </c>
      <c r="B388" s="49" t="s">
        <v>34</v>
      </c>
      <c r="C388" s="50">
        <f>IFERROR(VLOOKUP(#REF!,Sheet2!#REF!,4,0),0)</f>
        <v>0</v>
      </c>
      <c r="D388" s="50">
        <f>IFERROR(VLOOKUP(A388,Sheet2!A:D,4,0),0)</f>
        <v>0</v>
      </c>
      <c r="E388" s="50">
        <f>IFERROR(VLOOKUP(B388,Sheet2!B:E,4,0),0)</f>
        <v>0</v>
      </c>
    </row>
    <row r="389" spans="1:5" ht="18" customHeight="1">
      <c r="A389" s="66" t="s">
        <v>1562</v>
      </c>
      <c r="B389" s="49" t="s">
        <v>252</v>
      </c>
      <c r="C389" s="50">
        <f>IFERROR(VLOOKUP(#REF!,Sheet2!#REF!,4,0),0)</f>
        <v>0</v>
      </c>
      <c r="D389" s="50">
        <f>IFERROR(VLOOKUP(A389,Sheet2!A:D,4,0),0)</f>
        <v>0</v>
      </c>
      <c r="E389" s="50">
        <f>IFERROR(VLOOKUP(B389,Sheet2!B:E,4,0),0)</f>
        <v>0</v>
      </c>
    </row>
    <row r="390" spans="1:5" ht="18" customHeight="1">
      <c r="A390" s="65" t="s">
        <v>1563</v>
      </c>
      <c r="B390" s="46" t="s">
        <v>253</v>
      </c>
      <c r="C390" s="47">
        <f>SUM(C391:C396)</f>
        <v>4808.4400000000005</v>
      </c>
      <c r="D390" s="47">
        <f>SUM(D391:D396)</f>
        <v>4639</v>
      </c>
      <c r="E390" s="47">
        <f>SUM(E391:E396)</f>
        <v>4808.4400000000005</v>
      </c>
    </row>
    <row r="391" spans="1:5" ht="18" customHeight="1">
      <c r="A391" s="66" t="s">
        <v>1564</v>
      </c>
      <c r="B391" s="49" t="s">
        <v>254</v>
      </c>
      <c r="C391" s="50">
        <v>57.08</v>
      </c>
      <c r="D391" s="50">
        <f>IFERROR(VLOOKUP(A391,Sheet2!A:D,4,0),0)</f>
        <v>113</v>
      </c>
      <c r="E391" s="50">
        <v>57.08</v>
      </c>
    </row>
    <row r="392" spans="1:5" ht="18" customHeight="1">
      <c r="A392" s="66" t="s">
        <v>1565</v>
      </c>
      <c r="B392" s="49" t="s">
        <v>255</v>
      </c>
      <c r="C392" s="50">
        <v>2476.98</v>
      </c>
      <c r="D392" s="50">
        <f>IFERROR(VLOOKUP(A392,Sheet2!A:D,4,0),0)</f>
        <v>1246</v>
      </c>
      <c r="E392" s="50">
        <v>2476.98</v>
      </c>
    </row>
    <row r="393" spans="1:5" ht="18" customHeight="1">
      <c r="A393" s="66" t="s">
        <v>1566</v>
      </c>
      <c r="B393" s="49" t="s">
        <v>256</v>
      </c>
      <c r="C393" s="50">
        <v>1764.7</v>
      </c>
      <c r="D393" s="50">
        <f>IFERROR(VLOOKUP(A393,Sheet2!A:D,4,0),0)</f>
        <v>802</v>
      </c>
      <c r="E393" s="50">
        <v>1764.7</v>
      </c>
    </row>
    <row r="394" spans="1:5" ht="18" customHeight="1">
      <c r="A394" s="66" t="s">
        <v>1567</v>
      </c>
      <c r="B394" s="49" t="s">
        <v>257</v>
      </c>
      <c r="C394" s="50">
        <v>1.5</v>
      </c>
      <c r="D394" s="50">
        <f>IFERROR(VLOOKUP(A394,Sheet2!A:D,4,0),0)</f>
        <v>64</v>
      </c>
      <c r="E394" s="50">
        <v>1.5</v>
      </c>
    </row>
    <row r="395" spans="1:5" ht="18" customHeight="1">
      <c r="A395" s="66" t="s">
        <v>1568</v>
      </c>
      <c r="B395" s="49" t="s">
        <v>258</v>
      </c>
      <c r="C395" s="50">
        <v>4.8</v>
      </c>
      <c r="D395" s="50">
        <f>IFERROR(VLOOKUP(A395,Sheet2!A:D,4,0),0)</f>
        <v>0</v>
      </c>
      <c r="E395" s="50">
        <v>4.8</v>
      </c>
    </row>
    <row r="396" spans="1:5" ht="18" customHeight="1">
      <c r="A396" s="66" t="s">
        <v>1569</v>
      </c>
      <c r="B396" s="49" t="s">
        <v>259</v>
      </c>
      <c r="C396" s="50">
        <v>503.38</v>
      </c>
      <c r="D396" s="50">
        <f>IFERROR(VLOOKUP(A396,Sheet2!A:D,4,0),0)</f>
        <v>2414</v>
      </c>
      <c r="E396" s="50">
        <v>503.38</v>
      </c>
    </row>
    <row r="397" spans="1:5" ht="18" customHeight="1">
      <c r="A397" s="65" t="s">
        <v>1570</v>
      </c>
      <c r="B397" s="46" t="s">
        <v>260</v>
      </c>
      <c r="C397" s="47">
        <f>SUM(C398:C402)</f>
        <v>8.6999999999999993</v>
      </c>
      <c r="D397" s="47">
        <f>SUM(D398:D402)</f>
        <v>20</v>
      </c>
      <c r="E397" s="47">
        <f>SUM(E398:E402)</f>
        <v>8.6999999999999993</v>
      </c>
    </row>
    <row r="398" spans="1:5" ht="18" customHeight="1">
      <c r="A398" s="66" t="s">
        <v>1571</v>
      </c>
      <c r="B398" s="49" t="s">
        <v>261</v>
      </c>
      <c r="C398" s="50">
        <f>IFERROR(VLOOKUP(#REF!,Sheet2!#REF!,4,0),0)</f>
        <v>0</v>
      </c>
      <c r="D398" s="50">
        <f>IFERROR(VLOOKUP(A398,Sheet2!A:D,4,0),0)</f>
        <v>0</v>
      </c>
      <c r="E398" s="50">
        <f>IFERROR(VLOOKUP(B398,Sheet2!B:E,4,0),0)</f>
        <v>0</v>
      </c>
    </row>
    <row r="399" spans="1:5" ht="18" customHeight="1">
      <c r="A399" s="66" t="s">
        <v>1572</v>
      </c>
      <c r="B399" s="49" t="s">
        <v>262</v>
      </c>
      <c r="C399" s="50">
        <v>1.5</v>
      </c>
      <c r="D399" s="50">
        <f>IFERROR(VLOOKUP(A399,Sheet2!A:D,4,0),0)</f>
        <v>20</v>
      </c>
      <c r="E399" s="50">
        <v>1.5</v>
      </c>
    </row>
    <row r="400" spans="1:5" ht="18" customHeight="1">
      <c r="A400" s="66" t="s">
        <v>1573</v>
      </c>
      <c r="B400" s="49" t="s">
        <v>263</v>
      </c>
      <c r="C400" s="50">
        <f>IFERROR(VLOOKUP(#REF!,Sheet2!#REF!,4,0),0)</f>
        <v>0</v>
      </c>
      <c r="D400" s="50">
        <f>IFERROR(VLOOKUP(A400,Sheet2!A:D,4,0),0)</f>
        <v>0</v>
      </c>
      <c r="E400" s="50">
        <f>IFERROR(VLOOKUP(B400,Sheet2!B:E,4,0),0)</f>
        <v>0</v>
      </c>
    </row>
    <row r="401" spans="1:5" ht="18" customHeight="1">
      <c r="A401" s="66" t="s">
        <v>1574</v>
      </c>
      <c r="B401" s="49" t="s">
        <v>264</v>
      </c>
      <c r="C401" s="50">
        <v>7.2</v>
      </c>
      <c r="D401" s="50">
        <f>IFERROR(VLOOKUP(A401,Sheet2!A:D,4,0),0)</f>
        <v>0</v>
      </c>
      <c r="E401" s="50">
        <v>7.2</v>
      </c>
    </row>
    <row r="402" spans="1:5" ht="18" customHeight="1">
      <c r="A402" s="66" t="s">
        <v>1575</v>
      </c>
      <c r="B402" s="49" t="s">
        <v>265</v>
      </c>
      <c r="C402" s="50">
        <f>IFERROR(VLOOKUP(#REF!,Sheet2!#REF!,4,0),0)</f>
        <v>0</v>
      </c>
      <c r="D402" s="50">
        <f>IFERROR(VLOOKUP(A402,Sheet2!A:D,4,0),0)</f>
        <v>0</v>
      </c>
      <c r="E402" s="50">
        <f>IFERROR(VLOOKUP(B402,Sheet2!B:E,4,0),0)</f>
        <v>0</v>
      </c>
    </row>
    <row r="403" spans="1:5" ht="18" customHeight="1">
      <c r="A403" s="65" t="s">
        <v>1576</v>
      </c>
      <c r="B403" s="46" t="s">
        <v>266</v>
      </c>
      <c r="C403" s="47">
        <f>SUM(C404:C408)</f>
        <v>0</v>
      </c>
      <c r="D403" s="47">
        <f>SUM(D404:D408)</f>
        <v>0</v>
      </c>
      <c r="E403" s="47">
        <f>SUM(E404:E408)</f>
        <v>0</v>
      </c>
    </row>
    <row r="404" spans="1:5" ht="18" customHeight="1">
      <c r="A404" s="66" t="s">
        <v>1577</v>
      </c>
      <c r="B404" s="49" t="s">
        <v>267</v>
      </c>
      <c r="C404" s="50">
        <f>IFERROR(VLOOKUP(#REF!,Sheet2!#REF!,4,0),0)</f>
        <v>0</v>
      </c>
      <c r="D404" s="50">
        <f>IFERROR(VLOOKUP(A404,Sheet2!A:D,4,0),0)</f>
        <v>0</v>
      </c>
      <c r="E404" s="50">
        <f>IFERROR(VLOOKUP(B404,Sheet2!B:E,4,0),0)</f>
        <v>0</v>
      </c>
    </row>
    <row r="405" spans="1:5" ht="18" customHeight="1">
      <c r="A405" s="66" t="s">
        <v>1578</v>
      </c>
      <c r="B405" s="49" t="s">
        <v>268</v>
      </c>
      <c r="C405" s="50">
        <f>IFERROR(VLOOKUP(#REF!,Sheet2!#REF!,4,0),0)</f>
        <v>0</v>
      </c>
      <c r="D405" s="50">
        <f>IFERROR(VLOOKUP(A405,Sheet2!A:D,4,0),0)</f>
        <v>0</v>
      </c>
      <c r="E405" s="50">
        <f>IFERROR(VLOOKUP(B405,Sheet2!B:E,4,0),0)</f>
        <v>0</v>
      </c>
    </row>
    <row r="406" spans="1:5" ht="18" customHeight="1">
      <c r="A406" s="66" t="s">
        <v>1579</v>
      </c>
      <c r="B406" s="49" t="s">
        <v>269</v>
      </c>
      <c r="C406" s="50">
        <f>IFERROR(VLOOKUP(#REF!,Sheet2!#REF!,4,0),0)</f>
        <v>0</v>
      </c>
      <c r="D406" s="50">
        <f>IFERROR(VLOOKUP(A406,Sheet2!A:D,4,0),0)</f>
        <v>0</v>
      </c>
      <c r="E406" s="50">
        <f>IFERROR(VLOOKUP(B406,Sheet2!B:E,4,0),0)</f>
        <v>0</v>
      </c>
    </row>
    <row r="407" spans="1:5" ht="18" customHeight="1">
      <c r="A407" s="66" t="s">
        <v>1580</v>
      </c>
      <c r="B407" s="49" t="s">
        <v>270</v>
      </c>
      <c r="C407" s="50">
        <f>IFERROR(VLOOKUP(#REF!,Sheet2!#REF!,4,0),0)</f>
        <v>0</v>
      </c>
      <c r="D407" s="50">
        <f>IFERROR(VLOOKUP(A407,Sheet2!A:D,4,0),0)</f>
        <v>0</v>
      </c>
      <c r="E407" s="50">
        <f>IFERROR(VLOOKUP(B407,Sheet2!B:E,4,0),0)</f>
        <v>0</v>
      </c>
    </row>
    <row r="408" spans="1:5" ht="18" customHeight="1">
      <c r="A408" s="66" t="s">
        <v>1581</v>
      </c>
      <c r="B408" s="49" t="s">
        <v>271</v>
      </c>
      <c r="C408" s="50">
        <f>IFERROR(VLOOKUP(#REF!,Sheet2!#REF!,4,0),0)</f>
        <v>0</v>
      </c>
      <c r="D408" s="50">
        <f>IFERROR(VLOOKUP(A408,Sheet2!A:D,4,0),0)</f>
        <v>0</v>
      </c>
      <c r="E408" s="50">
        <f>IFERROR(VLOOKUP(B408,Sheet2!B:E,4,0),0)</f>
        <v>0</v>
      </c>
    </row>
    <row r="409" spans="1:5" ht="18" customHeight="1">
      <c r="A409" s="65" t="s">
        <v>1582</v>
      </c>
      <c r="B409" s="46" t="s">
        <v>272</v>
      </c>
      <c r="C409" s="47">
        <f>SUM(C410:C412)</f>
        <v>0</v>
      </c>
      <c r="D409" s="47">
        <f>SUM(D410:D412)</f>
        <v>0</v>
      </c>
      <c r="E409" s="47">
        <f>SUM(E410:E412)</f>
        <v>0</v>
      </c>
    </row>
    <row r="410" spans="1:5" ht="18" customHeight="1">
      <c r="A410" s="66" t="s">
        <v>1583</v>
      </c>
      <c r="B410" s="49" t="s">
        <v>273</v>
      </c>
      <c r="C410" s="50">
        <f>IFERROR(VLOOKUP(#REF!,Sheet2!#REF!,4,0),0)</f>
        <v>0</v>
      </c>
      <c r="D410" s="50">
        <f>IFERROR(VLOOKUP(A410,Sheet2!A:D,4,0),0)</f>
        <v>0</v>
      </c>
      <c r="E410" s="50">
        <f>IFERROR(VLOOKUP(B410,Sheet2!B:E,4,0),0)</f>
        <v>0</v>
      </c>
    </row>
    <row r="411" spans="1:5" ht="18" customHeight="1">
      <c r="A411" s="66" t="s">
        <v>1584</v>
      </c>
      <c r="B411" s="49" t="s">
        <v>274</v>
      </c>
      <c r="C411" s="50">
        <f>IFERROR(VLOOKUP(#REF!,Sheet2!#REF!,4,0),0)</f>
        <v>0</v>
      </c>
      <c r="D411" s="50">
        <f>IFERROR(VLOOKUP(A411,Sheet2!A:D,4,0),0)</f>
        <v>0</v>
      </c>
      <c r="E411" s="50">
        <f>IFERROR(VLOOKUP(B411,Sheet2!B:E,4,0),0)</f>
        <v>0</v>
      </c>
    </row>
    <row r="412" spans="1:5" ht="18" customHeight="1">
      <c r="A412" s="66" t="s">
        <v>1585</v>
      </c>
      <c r="B412" s="49" t="s">
        <v>275</v>
      </c>
      <c r="C412" s="50">
        <f>IFERROR(VLOOKUP(#REF!,Sheet2!#REF!,4,0),0)</f>
        <v>0</v>
      </c>
      <c r="D412" s="50">
        <f>IFERROR(VLOOKUP(A412,Sheet2!A:D,4,0),0)</f>
        <v>0</v>
      </c>
      <c r="E412" s="50">
        <f>IFERROR(VLOOKUP(B412,Sheet2!B:E,4,0),0)</f>
        <v>0</v>
      </c>
    </row>
    <row r="413" spans="1:5" ht="18" customHeight="1">
      <c r="A413" s="65" t="s">
        <v>1586</v>
      </c>
      <c r="B413" s="46" t="s">
        <v>276</v>
      </c>
      <c r="C413" s="47">
        <f>SUM(C414:C416)</f>
        <v>0</v>
      </c>
      <c r="D413" s="47">
        <f>SUM(D414:D416)</f>
        <v>0</v>
      </c>
      <c r="E413" s="47">
        <f>SUM(E414:E416)</f>
        <v>0</v>
      </c>
    </row>
    <row r="414" spans="1:5" ht="18" customHeight="1">
      <c r="A414" s="66" t="s">
        <v>1587</v>
      </c>
      <c r="B414" s="49" t="s">
        <v>277</v>
      </c>
      <c r="C414" s="50">
        <f>IFERROR(VLOOKUP(#REF!,Sheet2!#REF!,4,0),0)</f>
        <v>0</v>
      </c>
      <c r="D414" s="50">
        <f>IFERROR(VLOOKUP(A414,Sheet2!A:D,4,0),0)</f>
        <v>0</v>
      </c>
      <c r="E414" s="50">
        <f>IFERROR(VLOOKUP(B414,Sheet2!B:E,4,0),0)</f>
        <v>0</v>
      </c>
    </row>
    <row r="415" spans="1:5" ht="18" customHeight="1">
      <c r="A415" s="66" t="s">
        <v>1588</v>
      </c>
      <c r="B415" s="49" t="s">
        <v>278</v>
      </c>
      <c r="C415" s="50">
        <f>IFERROR(VLOOKUP(#REF!,Sheet2!#REF!,4,0),0)</f>
        <v>0</v>
      </c>
      <c r="D415" s="50">
        <f>IFERROR(VLOOKUP(A415,Sheet2!A:D,4,0),0)</f>
        <v>0</v>
      </c>
      <c r="E415" s="50">
        <f>IFERROR(VLOOKUP(B415,Sheet2!B:E,4,0),0)</f>
        <v>0</v>
      </c>
    </row>
    <row r="416" spans="1:5" ht="18" customHeight="1">
      <c r="A416" s="66" t="s">
        <v>1589</v>
      </c>
      <c r="B416" s="49" t="s">
        <v>279</v>
      </c>
      <c r="C416" s="50">
        <f>IFERROR(VLOOKUP(#REF!,Sheet2!#REF!,4,0),0)</f>
        <v>0</v>
      </c>
      <c r="D416" s="50">
        <f>IFERROR(VLOOKUP(A416,Sheet2!A:D,4,0),0)</f>
        <v>0</v>
      </c>
      <c r="E416" s="50">
        <f>IFERROR(VLOOKUP(B416,Sheet2!B:E,4,0),0)</f>
        <v>0</v>
      </c>
    </row>
    <row r="417" spans="1:5" ht="18" customHeight="1">
      <c r="A417" s="65" t="s">
        <v>1590</v>
      </c>
      <c r="B417" s="46" t="s">
        <v>280</v>
      </c>
      <c r="C417" s="47">
        <f>SUM(C418:C420)</f>
        <v>6.71</v>
      </c>
      <c r="D417" s="47">
        <f>SUM(D418:D420)</f>
        <v>11</v>
      </c>
      <c r="E417" s="47">
        <f>SUM(E418:E420)</f>
        <v>6.71</v>
      </c>
    </row>
    <row r="418" spans="1:5" ht="18" customHeight="1">
      <c r="A418" s="66" t="s">
        <v>1591</v>
      </c>
      <c r="B418" s="49" t="s">
        <v>281</v>
      </c>
      <c r="C418" s="50">
        <v>3.36</v>
      </c>
      <c r="D418" s="50">
        <f>IFERROR(VLOOKUP(A418,Sheet2!A:D,4,0),0)</f>
        <v>11</v>
      </c>
      <c r="E418" s="50">
        <v>3.36</v>
      </c>
    </row>
    <row r="419" spans="1:5" ht="18" customHeight="1">
      <c r="A419" s="66" t="s">
        <v>1592</v>
      </c>
      <c r="B419" s="49" t="s">
        <v>282</v>
      </c>
      <c r="C419" s="50">
        <f>IFERROR(VLOOKUP(#REF!,Sheet2!#REF!,4,0),0)</f>
        <v>0</v>
      </c>
      <c r="D419" s="50">
        <f>IFERROR(VLOOKUP(A419,Sheet2!A:D,4,0),0)</f>
        <v>0</v>
      </c>
      <c r="E419" s="50">
        <f>IFERROR(VLOOKUP(B419,Sheet2!B:E,4,0),0)</f>
        <v>0</v>
      </c>
    </row>
    <row r="420" spans="1:5" ht="18" customHeight="1">
      <c r="A420" s="66" t="s">
        <v>1593</v>
      </c>
      <c r="B420" s="49" t="s">
        <v>283</v>
      </c>
      <c r="C420" s="50">
        <v>3.35</v>
      </c>
      <c r="D420" s="50">
        <f>IFERROR(VLOOKUP(A420,Sheet2!A:D,4,0),0)</f>
        <v>0</v>
      </c>
      <c r="E420" s="50">
        <v>3.35</v>
      </c>
    </row>
    <row r="421" spans="1:5" ht="18" customHeight="1">
      <c r="A421" s="65" t="s">
        <v>1594</v>
      </c>
      <c r="B421" s="46" t="s">
        <v>284</v>
      </c>
      <c r="C421" s="47">
        <f>SUM(C422:C426)</f>
        <v>0.77</v>
      </c>
      <c r="D421" s="47">
        <f>SUM(D422:D426)</f>
        <v>0</v>
      </c>
      <c r="E421" s="47">
        <f>SUM(E422:E426)</f>
        <v>0.77</v>
      </c>
    </row>
    <row r="422" spans="1:5" ht="18" customHeight="1">
      <c r="A422" s="66" t="s">
        <v>1595</v>
      </c>
      <c r="B422" s="49" t="s">
        <v>285</v>
      </c>
      <c r="C422" s="50">
        <f>IFERROR(VLOOKUP(#REF!,Sheet2!#REF!,4,0),0)</f>
        <v>0</v>
      </c>
      <c r="D422" s="50">
        <f>IFERROR(VLOOKUP(A422,Sheet2!A:D,4,0),0)</f>
        <v>0</v>
      </c>
      <c r="E422" s="50">
        <f>IFERROR(VLOOKUP(B422,Sheet2!B:E,4,0),0)</f>
        <v>0</v>
      </c>
    </row>
    <row r="423" spans="1:5" ht="18" customHeight="1">
      <c r="A423" s="66" t="s">
        <v>1596</v>
      </c>
      <c r="B423" s="49" t="s">
        <v>286</v>
      </c>
      <c r="C423" s="50">
        <f>IFERROR(VLOOKUP(#REF!,Sheet2!#REF!,4,0),0)</f>
        <v>0</v>
      </c>
      <c r="D423" s="50">
        <f>IFERROR(VLOOKUP(A423,Sheet2!A:D,4,0),0)</f>
        <v>0</v>
      </c>
      <c r="E423" s="50">
        <f>IFERROR(VLOOKUP(B423,Sheet2!B:E,4,0),0)</f>
        <v>0</v>
      </c>
    </row>
    <row r="424" spans="1:5" ht="18" customHeight="1">
      <c r="A424" s="66" t="s">
        <v>1597</v>
      </c>
      <c r="B424" s="49" t="s">
        <v>287</v>
      </c>
      <c r="C424" s="50">
        <v>0.77</v>
      </c>
      <c r="D424" s="50">
        <f>IFERROR(VLOOKUP(A424,Sheet2!A:D,4,0),0)</f>
        <v>0</v>
      </c>
      <c r="E424" s="50">
        <v>0.77</v>
      </c>
    </row>
    <row r="425" spans="1:5" ht="18" customHeight="1">
      <c r="A425" s="66" t="s">
        <v>1598</v>
      </c>
      <c r="B425" s="49" t="s">
        <v>288</v>
      </c>
      <c r="C425" s="50">
        <f>IFERROR(VLOOKUP(#REF!,Sheet2!#REF!,4,0),0)</f>
        <v>0</v>
      </c>
      <c r="D425" s="50">
        <f>IFERROR(VLOOKUP(A425,Sheet2!A:D,4,0),0)</f>
        <v>0</v>
      </c>
      <c r="E425" s="50">
        <f>IFERROR(VLOOKUP(B425,Sheet2!B:E,4,0),0)</f>
        <v>0</v>
      </c>
    </row>
    <row r="426" spans="1:5" ht="18" customHeight="1">
      <c r="A426" s="66" t="s">
        <v>1599</v>
      </c>
      <c r="B426" s="49" t="s">
        <v>289</v>
      </c>
      <c r="C426" s="50">
        <f>IFERROR(VLOOKUP(#REF!,Sheet2!#REF!,4,0),0)</f>
        <v>0</v>
      </c>
      <c r="D426" s="50">
        <f>IFERROR(VLOOKUP(A426,Sheet2!A:D,4,0),0)</f>
        <v>0</v>
      </c>
      <c r="E426" s="50">
        <f>IFERROR(VLOOKUP(B426,Sheet2!B:E,4,0),0)</f>
        <v>0</v>
      </c>
    </row>
    <row r="427" spans="1:5" ht="18" customHeight="1">
      <c r="A427" s="65" t="s">
        <v>1600</v>
      </c>
      <c r="B427" s="46" t="s">
        <v>290</v>
      </c>
      <c r="C427" s="47">
        <f>SUM(C428:C433)</f>
        <v>444.19</v>
      </c>
      <c r="D427" s="47">
        <f>SUM(D428:D433)</f>
        <v>309</v>
      </c>
      <c r="E427" s="47">
        <f>SUM(E428:E433)</f>
        <v>444.19</v>
      </c>
    </row>
    <row r="428" spans="1:5" ht="18" customHeight="1">
      <c r="A428" s="66" t="s">
        <v>1601</v>
      </c>
      <c r="B428" s="49" t="s">
        <v>291</v>
      </c>
      <c r="C428" s="50">
        <v>71.92</v>
      </c>
      <c r="D428" s="50">
        <f>IFERROR(VLOOKUP(A428,Sheet2!A:D,4,0),0)</f>
        <v>76</v>
      </c>
      <c r="E428" s="50">
        <v>71.92</v>
      </c>
    </row>
    <row r="429" spans="1:5" ht="18" customHeight="1">
      <c r="A429" s="66" t="s">
        <v>1602</v>
      </c>
      <c r="B429" s="49" t="s">
        <v>292</v>
      </c>
      <c r="C429" s="50">
        <f>IFERROR(VLOOKUP(#REF!,Sheet2!#REF!,4,0),0)</f>
        <v>0</v>
      </c>
      <c r="D429" s="50">
        <f>IFERROR(VLOOKUP(A429,Sheet2!A:D,4,0),0)</f>
        <v>0</v>
      </c>
      <c r="E429" s="50">
        <f>IFERROR(VLOOKUP(B429,Sheet2!B:E,4,0),0)</f>
        <v>0</v>
      </c>
    </row>
    <row r="430" spans="1:5" ht="18" customHeight="1">
      <c r="A430" s="66" t="s">
        <v>1603</v>
      </c>
      <c r="B430" s="49" t="s">
        <v>293</v>
      </c>
      <c r="C430" s="50">
        <f>IFERROR(VLOOKUP(#REF!,Sheet2!#REF!,4,0),0)</f>
        <v>0</v>
      </c>
      <c r="D430" s="50">
        <f>IFERROR(VLOOKUP(A430,Sheet2!A:D,4,0),0)</f>
        <v>0</v>
      </c>
      <c r="E430" s="50">
        <f>IFERROR(VLOOKUP(B430,Sheet2!B:E,4,0),0)</f>
        <v>0</v>
      </c>
    </row>
    <row r="431" spans="1:5" ht="18" customHeight="1">
      <c r="A431" s="66" t="s">
        <v>1604</v>
      </c>
      <c r="B431" s="49" t="s">
        <v>294</v>
      </c>
      <c r="C431" s="50">
        <f>IFERROR(VLOOKUP(#REF!,Sheet2!#REF!,4,0),0)</f>
        <v>0</v>
      </c>
      <c r="D431" s="50">
        <f>IFERROR(VLOOKUP(A431,Sheet2!A:D,4,0),0)</f>
        <v>0</v>
      </c>
      <c r="E431" s="50">
        <f>IFERROR(VLOOKUP(B431,Sheet2!B:E,4,0),0)</f>
        <v>0</v>
      </c>
    </row>
    <row r="432" spans="1:5" ht="18" customHeight="1">
      <c r="A432" s="66" t="s">
        <v>1605</v>
      </c>
      <c r="B432" s="49" t="s">
        <v>295</v>
      </c>
      <c r="C432" s="50">
        <f>IFERROR(VLOOKUP(#REF!,Sheet2!#REF!,4,0),0)</f>
        <v>0</v>
      </c>
      <c r="D432" s="50">
        <f>IFERROR(VLOOKUP(A432,Sheet2!A:D,4,0),0)</f>
        <v>0</v>
      </c>
      <c r="E432" s="50">
        <f>IFERROR(VLOOKUP(B432,Sheet2!B:E,4,0),0)</f>
        <v>0</v>
      </c>
    </row>
    <row r="433" spans="1:5" ht="18" customHeight="1">
      <c r="A433" s="66" t="s">
        <v>1606</v>
      </c>
      <c r="B433" s="49" t="s">
        <v>296</v>
      </c>
      <c r="C433" s="50">
        <v>372.27</v>
      </c>
      <c r="D433" s="50">
        <f>IFERROR(VLOOKUP(A433,Sheet2!A:D,4,0),0)</f>
        <v>233</v>
      </c>
      <c r="E433" s="50">
        <v>372.27</v>
      </c>
    </row>
    <row r="434" spans="1:5" ht="18" customHeight="1">
      <c r="A434" s="65" t="s">
        <v>1607</v>
      </c>
      <c r="B434" s="46" t="s">
        <v>297</v>
      </c>
      <c r="C434" s="47">
        <f>C435</f>
        <v>279.31</v>
      </c>
      <c r="D434" s="47">
        <f>D435</f>
        <v>1050</v>
      </c>
      <c r="E434" s="47">
        <f>E435</f>
        <v>279.31</v>
      </c>
    </row>
    <row r="435" spans="1:5" ht="18" customHeight="1">
      <c r="A435" s="66" t="s">
        <v>1608</v>
      </c>
      <c r="B435" s="49" t="s">
        <v>298</v>
      </c>
      <c r="C435" s="50">
        <v>279.31</v>
      </c>
      <c r="D435" s="50">
        <f>IFERROR(VLOOKUP(A435,Sheet2!A:D,4,0),0)</f>
        <v>1050</v>
      </c>
      <c r="E435" s="50">
        <v>279.31</v>
      </c>
    </row>
    <row r="436" spans="1:5" ht="18" customHeight="1">
      <c r="A436" s="65" t="s">
        <v>1609</v>
      </c>
      <c r="B436" s="46" t="s">
        <v>7</v>
      </c>
      <c r="C436" s="47">
        <f>C437+C442+C451+C457+C462+C467+C472+C479+C483+C487</f>
        <v>0</v>
      </c>
      <c r="D436" s="47">
        <f>D437+D442+D451+D457+D462+D467+D472+D479+D483+D487</f>
        <v>0</v>
      </c>
      <c r="E436" s="47">
        <f>E437+E442+E451+E457+E462+E467+E472+E479+E483+E487</f>
        <v>0</v>
      </c>
    </row>
    <row r="437" spans="1:5" ht="18" customHeight="1">
      <c r="A437" s="65" t="s">
        <v>1610</v>
      </c>
      <c r="B437" s="46" t="s">
        <v>299</v>
      </c>
      <c r="C437" s="47">
        <f>SUM(C438:C441)</f>
        <v>0</v>
      </c>
      <c r="D437" s="47">
        <f>SUM(D438:D441)</f>
        <v>0</v>
      </c>
      <c r="E437" s="47">
        <f>SUM(E438:E441)</f>
        <v>0</v>
      </c>
    </row>
    <row r="438" spans="1:5" ht="18" customHeight="1">
      <c r="A438" s="66" t="s">
        <v>1611</v>
      </c>
      <c r="B438" s="49" t="s">
        <v>32</v>
      </c>
      <c r="C438" s="50">
        <f>IFERROR(VLOOKUP(#REF!,Sheet2!#REF!,4,0),0)</f>
        <v>0</v>
      </c>
      <c r="D438" s="50">
        <f>IFERROR(VLOOKUP(A438,Sheet2!A:D,4,0),0)</f>
        <v>0</v>
      </c>
      <c r="E438" s="50">
        <f>IFERROR(VLOOKUP(B438,Sheet2!B:E,4,0),0)</f>
        <v>0</v>
      </c>
    </row>
    <row r="439" spans="1:5" ht="18" customHeight="1">
      <c r="A439" s="66" t="s">
        <v>1612</v>
      </c>
      <c r="B439" s="49" t="s">
        <v>33</v>
      </c>
      <c r="C439" s="50">
        <f>IFERROR(VLOOKUP(#REF!,Sheet2!#REF!,4,0),0)</f>
        <v>0</v>
      </c>
      <c r="D439" s="50">
        <f>IFERROR(VLOOKUP(A439,Sheet2!A:D,4,0),0)</f>
        <v>0</v>
      </c>
      <c r="E439" s="50">
        <f>IFERROR(VLOOKUP(B439,Sheet2!B:E,4,0),0)</f>
        <v>0</v>
      </c>
    </row>
    <row r="440" spans="1:5" ht="18" customHeight="1">
      <c r="A440" s="66" t="s">
        <v>1613</v>
      </c>
      <c r="B440" s="49" t="s">
        <v>34</v>
      </c>
      <c r="C440" s="50">
        <f>IFERROR(VLOOKUP(#REF!,Sheet2!#REF!,4,0),0)</f>
        <v>0</v>
      </c>
      <c r="D440" s="50">
        <f>IFERROR(VLOOKUP(A440,Sheet2!A:D,4,0),0)</f>
        <v>0</v>
      </c>
      <c r="E440" s="50">
        <f>IFERROR(VLOOKUP(B440,Sheet2!B:E,4,0),0)</f>
        <v>0</v>
      </c>
    </row>
    <row r="441" spans="1:5" ht="18" customHeight="1">
      <c r="A441" s="66" t="s">
        <v>1614</v>
      </c>
      <c r="B441" s="49" t="s">
        <v>300</v>
      </c>
      <c r="C441" s="50">
        <f>IFERROR(VLOOKUP(#REF!,Sheet2!#REF!,4,0),0)</f>
        <v>0</v>
      </c>
      <c r="D441" s="50">
        <f>IFERROR(VLOOKUP(A441,Sheet2!A:D,4,0),0)</f>
        <v>0</v>
      </c>
      <c r="E441" s="50">
        <f>IFERROR(VLOOKUP(B441,Sheet2!B:E,4,0),0)</f>
        <v>0</v>
      </c>
    </row>
    <row r="442" spans="1:5" ht="18" customHeight="1">
      <c r="A442" s="65" t="s">
        <v>1615</v>
      </c>
      <c r="B442" s="46" t="s">
        <v>301</v>
      </c>
      <c r="C442" s="47">
        <f>SUM(C443:C450)</f>
        <v>0</v>
      </c>
      <c r="D442" s="47">
        <f>SUM(D443:D450)</f>
        <v>0</v>
      </c>
      <c r="E442" s="47">
        <f>SUM(E443:E450)</f>
        <v>0</v>
      </c>
    </row>
    <row r="443" spans="1:5" ht="18" customHeight="1">
      <c r="A443" s="66" t="s">
        <v>1616</v>
      </c>
      <c r="B443" s="49" t="s">
        <v>302</v>
      </c>
      <c r="C443" s="50">
        <f>IFERROR(VLOOKUP(#REF!,Sheet2!#REF!,4,0),0)</f>
        <v>0</v>
      </c>
      <c r="D443" s="50">
        <f>IFERROR(VLOOKUP(A443,Sheet2!A:D,4,0),0)</f>
        <v>0</v>
      </c>
      <c r="E443" s="50">
        <f>IFERROR(VLOOKUP(B443,Sheet2!B:E,4,0),0)</f>
        <v>0</v>
      </c>
    </row>
    <row r="444" spans="1:5" ht="18" customHeight="1">
      <c r="A444" s="66" t="s">
        <v>1617</v>
      </c>
      <c r="B444" s="49" t="s">
        <v>303</v>
      </c>
      <c r="C444" s="50">
        <f>IFERROR(VLOOKUP(#REF!,Sheet2!#REF!,4,0),0)</f>
        <v>0</v>
      </c>
      <c r="D444" s="50">
        <f>IFERROR(VLOOKUP(A444,Sheet2!A:D,4,0),0)</f>
        <v>0</v>
      </c>
      <c r="E444" s="50">
        <f>IFERROR(VLOOKUP(B444,Sheet2!B:E,4,0),0)</f>
        <v>0</v>
      </c>
    </row>
    <row r="445" spans="1:5" ht="18" customHeight="1">
      <c r="A445" s="66" t="s">
        <v>1618</v>
      </c>
      <c r="B445" s="49" t="s">
        <v>304</v>
      </c>
      <c r="C445" s="50">
        <f>IFERROR(VLOOKUP(#REF!,Sheet2!#REF!,4,0),0)</f>
        <v>0</v>
      </c>
      <c r="D445" s="50">
        <f>IFERROR(VLOOKUP(A445,Sheet2!A:D,4,0),0)</f>
        <v>0</v>
      </c>
      <c r="E445" s="50">
        <f>IFERROR(VLOOKUP(B445,Sheet2!B:E,4,0),0)</f>
        <v>0</v>
      </c>
    </row>
    <row r="446" spans="1:5" ht="18" customHeight="1">
      <c r="A446" s="66" t="s">
        <v>1619</v>
      </c>
      <c r="B446" s="49" t="s">
        <v>305</v>
      </c>
      <c r="C446" s="50">
        <f>IFERROR(VLOOKUP(#REF!,Sheet2!#REF!,4,0),0)</f>
        <v>0</v>
      </c>
      <c r="D446" s="50">
        <f>IFERROR(VLOOKUP(A446,Sheet2!A:D,4,0),0)</f>
        <v>0</v>
      </c>
      <c r="E446" s="50">
        <f>IFERROR(VLOOKUP(B446,Sheet2!B:E,4,0),0)</f>
        <v>0</v>
      </c>
    </row>
    <row r="447" spans="1:5" ht="18" customHeight="1">
      <c r="A447" s="66" t="s">
        <v>1620</v>
      </c>
      <c r="B447" s="49" t="s">
        <v>306</v>
      </c>
      <c r="C447" s="50">
        <f>IFERROR(VLOOKUP(#REF!,Sheet2!#REF!,4,0),0)</f>
        <v>0</v>
      </c>
      <c r="D447" s="50">
        <f>IFERROR(VLOOKUP(A447,Sheet2!A:D,4,0),0)</f>
        <v>0</v>
      </c>
      <c r="E447" s="50">
        <f>IFERROR(VLOOKUP(B447,Sheet2!B:E,4,0),0)</f>
        <v>0</v>
      </c>
    </row>
    <row r="448" spans="1:5" ht="18" customHeight="1">
      <c r="A448" s="66" t="s">
        <v>1621</v>
      </c>
      <c r="B448" s="49" t="s">
        <v>307</v>
      </c>
      <c r="C448" s="50">
        <f>IFERROR(VLOOKUP(#REF!,Sheet2!#REF!,4,0),0)</f>
        <v>0</v>
      </c>
      <c r="D448" s="50">
        <f>IFERROR(VLOOKUP(A448,Sheet2!A:D,4,0),0)</f>
        <v>0</v>
      </c>
      <c r="E448" s="50">
        <f>IFERROR(VLOOKUP(B448,Sheet2!B:E,4,0),0)</f>
        <v>0</v>
      </c>
    </row>
    <row r="449" spans="1:5" s="52" customFormat="1" ht="18" customHeight="1">
      <c r="A449" s="67" t="s">
        <v>1622</v>
      </c>
      <c r="B449" s="51" t="s">
        <v>308</v>
      </c>
      <c r="C449" s="50">
        <f>IFERROR(VLOOKUP(#REF!,Sheet2!#REF!,4,0),0)</f>
        <v>0</v>
      </c>
      <c r="D449" s="50">
        <f>IFERROR(VLOOKUP(A449,Sheet2!A:D,4,0),0)</f>
        <v>0</v>
      </c>
      <c r="E449" s="50">
        <f>IFERROR(VLOOKUP(B449,Sheet2!B:E,4,0),0)</f>
        <v>0</v>
      </c>
    </row>
    <row r="450" spans="1:5" ht="18" customHeight="1">
      <c r="A450" s="66" t="s">
        <v>1623</v>
      </c>
      <c r="B450" s="49" t="s">
        <v>309</v>
      </c>
      <c r="C450" s="50">
        <f>IFERROR(VLOOKUP(#REF!,Sheet2!#REF!,4,0),0)</f>
        <v>0</v>
      </c>
      <c r="D450" s="50">
        <f>IFERROR(VLOOKUP(A450,Sheet2!A:D,4,0),0)</f>
        <v>0</v>
      </c>
      <c r="E450" s="50">
        <f>IFERROR(VLOOKUP(B450,Sheet2!B:E,4,0),0)</f>
        <v>0</v>
      </c>
    </row>
    <row r="451" spans="1:5" ht="18" customHeight="1">
      <c r="A451" s="65" t="s">
        <v>1624</v>
      </c>
      <c r="B451" s="46" t="s">
        <v>310</v>
      </c>
      <c r="C451" s="47">
        <f>SUM(C452:C456)</f>
        <v>0</v>
      </c>
      <c r="D451" s="47">
        <f>SUM(D452:D456)</f>
        <v>0</v>
      </c>
      <c r="E451" s="47">
        <f>SUM(E452:E456)</f>
        <v>0</v>
      </c>
    </row>
    <row r="452" spans="1:5" ht="18" customHeight="1">
      <c r="A452" s="66" t="s">
        <v>1625</v>
      </c>
      <c r="B452" s="49" t="s">
        <v>302</v>
      </c>
      <c r="C452" s="50">
        <f>IFERROR(VLOOKUP(#REF!,Sheet2!#REF!,4,0),0)</f>
        <v>0</v>
      </c>
      <c r="D452" s="50">
        <f>IFERROR(VLOOKUP(A452,Sheet2!A:D,4,0),0)</f>
        <v>0</v>
      </c>
      <c r="E452" s="50">
        <f>IFERROR(VLOOKUP(B452,Sheet2!B:E,4,0),0)</f>
        <v>0</v>
      </c>
    </row>
    <row r="453" spans="1:5" ht="18" customHeight="1">
      <c r="A453" s="66" t="s">
        <v>1626</v>
      </c>
      <c r="B453" s="49" t="s">
        <v>311</v>
      </c>
      <c r="C453" s="50">
        <f>IFERROR(VLOOKUP(#REF!,Sheet2!#REF!,4,0),0)</f>
        <v>0</v>
      </c>
      <c r="D453" s="50">
        <f>IFERROR(VLOOKUP(A453,Sheet2!A:D,4,0),0)</f>
        <v>0</v>
      </c>
      <c r="E453" s="50">
        <f>IFERROR(VLOOKUP(B453,Sheet2!B:E,4,0),0)</f>
        <v>0</v>
      </c>
    </row>
    <row r="454" spans="1:5" ht="18" customHeight="1">
      <c r="A454" s="66" t="s">
        <v>1627</v>
      </c>
      <c r="B454" s="49" t="s">
        <v>312</v>
      </c>
      <c r="C454" s="50">
        <f>IFERROR(VLOOKUP(#REF!,Sheet2!#REF!,4,0),0)</f>
        <v>0</v>
      </c>
      <c r="D454" s="50">
        <f>IFERROR(VLOOKUP(A454,Sheet2!A:D,4,0),0)</f>
        <v>0</v>
      </c>
      <c r="E454" s="50">
        <f>IFERROR(VLOOKUP(B454,Sheet2!B:E,4,0),0)</f>
        <v>0</v>
      </c>
    </row>
    <row r="455" spans="1:5" ht="18" customHeight="1">
      <c r="A455" s="66" t="s">
        <v>1628</v>
      </c>
      <c r="B455" s="49" t="s">
        <v>313</v>
      </c>
      <c r="C455" s="50">
        <f>IFERROR(VLOOKUP(#REF!,Sheet2!#REF!,4,0),0)</f>
        <v>0</v>
      </c>
      <c r="D455" s="50">
        <f>IFERROR(VLOOKUP(A455,Sheet2!A:D,4,0),0)</f>
        <v>0</v>
      </c>
      <c r="E455" s="50">
        <f>IFERROR(VLOOKUP(B455,Sheet2!B:E,4,0),0)</f>
        <v>0</v>
      </c>
    </row>
    <row r="456" spans="1:5" ht="18" customHeight="1">
      <c r="A456" s="66" t="s">
        <v>1629</v>
      </c>
      <c r="B456" s="49" t="s">
        <v>314</v>
      </c>
      <c r="C456" s="50">
        <f>IFERROR(VLOOKUP(#REF!,Sheet2!#REF!,4,0),0)</f>
        <v>0</v>
      </c>
      <c r="D456" s="50">
        <f>IFERROR(VLOOKUP(A456,Sheet2!A:D,4,0),0)</f>
        <v>0</v>
      </c>
      <c r="E456" s="50">
        <f>IFERROR(VLOOKUP(B456,Sheet2!B:E,4,0),0)</f>
        <v>0</v>
      </c>
    </row>
    <row r="457" spans="1:5" ht="18" customHeight="1">
      <c r="A457" s="65" t="s">
        <v>1630</v>
      </c>
      <c r="B457" s="46" t="s">
        <v>315</v>
      </c>
      <c r="C457" s="47">
        <f>SUM(C458:C461)</f>
        <v>0</v>
      </c>
      <c r="D457" s="47">
        <f>SUM(D458:D461)</f>
        <v>0</v>
      </c>
      <c r="E457" s="47">
        <f>SUM(E458:E461)</f>
        <v>0</v>
      </c>
    </row>
    <row r="458" spans="1:5" ht="18" customHeight="1">
      <c r="A458" s="66" t="s">
        <v>1631</v>
      </c>
      <c r="B458" s="49" t="s">
        <v>302</v>
      </c>
      <c r="C458" s="50">
        <f>IFERROR(VLOOKUP(#REF!,Sheet2!#REF!,4,0),0)</f>
        <v>0</v>
      </c>
      <c r="D458" s="50">
        <f>IFERROR(VLOOKUP(A458,Sheet2!A:D,4,0),0)</f>
        <v>0</v>
      </c>
      <c r="E458" s="50">
        <f>IFERROR(VLOOKUP(B458,Sheet2!B:E,4,0),0)</f>
        <v>0</v>
      </c>
    </row>
    <row r="459" spans="1:5" ht="18" customHeight="1">
      <c r="A459" s="66" t="s">
        <v>1632</v>
      </c>
      <c r="B459" s="49" t="s">
        <v>316</v>
      </c>
      <c r="C459" s="50">
        <f>IFERROR(VLOOKUP(#REF!,Sheet2!#REF!,4,0),0)</f>
        <v>0</v>
      </c>
      <c r="D459" s="50">
        <f>IFERROR(VLOOKUP(A459,Sheet2!A:D,4,0),0)</f>
        <v>0</v>
      </c>
      <c r="E459" s="50">
        <f>IFERROR(VLOOKUP(B459,Sheet2!B:E,4,0),0)</f>
        <v>0</v>
      </c>
    </row>
    <row r="460" spans="1:5" s="52" customFormat="1" ht="18" customHeight="1">
      <c r="A460" s="67" t="s">
        <v>1633</v>
      </c>
      <c r="B460" s="51" t="s">
        <v>317</v>
      </c>
      <c r="C460" s="50">
        <f>IFERROR(VLOOKUP(#REF!,Sheet2!#REF!,4,0),0)</f>
        <v>0</v>
      </c>
      <c r="D460" s="50">
        <f>IFERROR(VLOOKUP(A460,Sheet2!A:D,4,0),0)</f>
        <v>0</v>
      </c>
      <c r="E460" s="50">
        <f>IFERROR(VLOOKUP(B460,Sheet2!B:E,4,0),0)</f>
        <v>0</v>
      </c>
    </row>
    <row r="461" spans="1:5" ht="18" customHeight="1">
      <c r="A461" s="66" t="s">
        <v>1634</v>
      </c>
      <c r="B461" s="49" t="s">
        <v>318</v>
      </c>
      <c r="C461" s="50">
        <f>IFERROR(VLOOKUP(#REF!,Sheet2!#REF!,4,0),0)</f>
        <v>0</v>
      </c>
      <c r="D461" s="50">
        <f>IFERROR(VLOOKUP(A461,Sheet2!A:D,4,0),0)</f>
        <v>0</v>
      </c>
      <c r="E461" s="50">
        <f>IFERROR(VLOOKUP(B461,Sheet2!B:E,4,0),0)</f>
        <v>0</v>
      </c>
    </row>
    <row r="462" spans="1:5" ht="18" customHeight="1">
      <c r="A462" s="65" t="s">
        <v>1635</v>
      </c>
      <c r="B462" s="46" t="s">
        <v>319</v>
      </c>
      <c r="C462" s="47">
        <f>SUM(C463:C466)</f>
        <v>0</v>
      </c>
      <c r="D462" s="47">
        <f>SUM(D463:D466)</f>
        <v>0</v>
      </c>
      <c r="E462" s="47">
        <f>SUM(E463:E466)</f>
        <v>0</v>
      </c>
    </row>
    <row r="463" spans="1:5" ht="18" customHeight="1">
      <c r="A463" s="66" t="s">
        <v>1636</v>
      </c>
      <c r="B463" s="49" t="s">
        <v>302</v>
      </c>
      <c r="C463" s="50">
        <f>IFERROR(VLOOKUP(#REF!,Sheet2!#REF!,4,0),0)</f>
        <v>0</v>
      </c>
      <c r="D463" s="50">
        <f>IFERROR(VLOOKUP(A463,Sheet2!A:D,4,0),0)</f>
        <v>0</v>
      </c>
      <c r="E463" s="50">
        <f>IFERROR(VLOOKUP(B463,Sheet2!B:E,4,0),0)</f>
        <v>0</v>
      </c>
    </row>
    <row r="464" spans="1:5" ht="18" customHeight="1">
      <c r="A464" s="66" t="s">
        <v>1637</v>
      </c>
      <c r="B464" s="49" t="s">
        <v>320</v>
      </c>
      <c r="C464" s="50">
        <f>IFERROR(VLOOKUP(#REF!,Sheet2!#REF!,4,0),0)</f>
        <v>0</v>
      </c>
      <c r="D464" s="50">
        <f>IFERROR(VLOOKUP(A464,Sheet2!A:D,4,0),0)</f>
        <v>0</v>
      </c>
      <c r="E464" s="50">
        <f>IFERROR(VLOOKUP(B464,Sheet2!B:E,4,0),0)</f>
        <v>0</v>
      </c>
    </row>
    <row r="465" spans="1:5" ht="18" customHeight="1">
      <c r="A465" s="66" t="s">
        <v>1638</v>
      </c>
      <c r="B465" s="49" t="s">
        <v>321</v>
      </c>
      <c r="C465" s="50">
        <f>IFERROR(VLOOKUP(#REF!,Sheet2!#REF!,4,0),0)</f>
        <v>0</v>
      </c>
      <c r="D465" s="50">
        <f>IFERROR(VLOOKUP(A465,Sheet2!A:D,4,0),0)</f>
        <v>0</v>
      </c>
      <c r="E465" s="50">
        <f>IFERROR(VLOOKUP(B465,Sheet2!B:E,4,0),0)</f>
        <v>0</v>
      </c>
    </row>
    <row r="466" spans="1:5" ht="18" customHeight="1">
      <c r="A466" s="66" t="s">
        <v>1639</v>
      </c>
      <c r="B466" s="49" t="s">
        <v>322</v>
      </c>
      <c r="C466" s="50">
        <f>IFERROR(VLOOKUP(#REF!,Sheet2!#REF!,4,0),0)</f>
        <v>0</v>
      </c>
      <c r="D466" s="50">
        <f>IFERROR(VLOOKUP(A466,Sheet2!A:D,4,0),0)</f>
        <v>0</v>
      </c>
      <c r="E466" s="50">
        <f>IFERROR(VLOOKUP(B466,Sheet2!B:E,4,0),0)</f>
        <v>0</v>
      </c>
    </row>
    <row r="467" spans="1:5" ht="18" customHeight="1">
      <c r="A467" s="65" t="s">
        <v>1640</v>
      </c>
      <c r="B467" s="46" t="s">
        <v>323</v>
      </c>
      <c r="C467" s="47">
        <f>SUM(C468:C471)</f>
        <v>0</v>
      </c>
      <c r="D467" s="47">
        <f>SUM(D468:D471)</f>
        <v>0</v>
      </c>
      <c r="E467" s="47">
        <f>SUM(E468:E471)</f>
        <v>0</v>
      </c>
    </row>
    <row r="468" spans="1:5" ht="18" customHeight="1">
      <c r="A468" s="66" t="s">
        <v>1641</v>
      </c>
      <c r="B468" s="49" t="s">
        <v>324</v>
      </c>
      <c r="C468" s="50">
        <f>IFERROR(VLOOKUP(#REF!,Sheet2!#REF!,4,0),0)</f>
        <v>0</v>
      </c>
      <c r="D468" s="50">
        <f>IFERROR(VLOOKUP(A468,Sheet2!A:D,4,0),0)</f>
        <v>0</v>
      </c>
      <c r="E468" s="50">
        <f>IFERROR(VLOOKUP(B468,Sheet2!B:E,4,0),0)</f>
        <v>0</v>
      </c>
    </row>
    <row r="469" spans="1:5" ht="18" customHeight="1">
      <c r="A469" s="66" t="s">
        <v>1642</v>
      </c>
      <c r="B469" s="49" t="s">
        <v>325</v>
      </c>
      <c r="C469" s="50">
        <f>IFERROR(VLOOKUP(#REF!,Sheet2!#REF!,4,0),0)</f>
        <v>0</v>
      </c>
      <c r="D469" s="50">
        <f>IFERROR(VLOOKUP(A469,Sheet2!A:D,4,0),0)</f>
        <v>0</v>
      </c>
      <c r="E469" s="50">
        <f>IFERROR(VLOOKUP(B469,Sheet2!B:E,4,0),0)</f>
        <v>0</v>
      </c>
    </row>
    <row r="470" spans="1:5" ht="18" customHeight="1">
      <c r="A470" s="66" t="s">
        <v>1643</v>
      </c>
      <c r="B470" s="49" t="s">
        <v>326</v>
      </c>
      <c r="C470" s="50">
        <f>IFERROR(VLOOKUP(#REF!,Sheet2!#REF!,4,0),0)</f>
        <v>0</v>
      </c>
      <c r="D470" s="50">
        <f>IFERROR(VLOOKUP(A470,Sheet2!A:D,4,0),0)</f>
        <v>0</v>
      </c>
      <c r="E470" s="50">
        <f>IFERROR(VLOOKUP(B470,Sheet2!B:E,4,0),0)</f>
        <v>0</v>
      </c>
    </row>
    <row r="471" spans="1:5" ht="18" customHeight="1">
      <c r="A471" s="66" t="s">
        <v>1644</v>
      </c>
      <c r="B471" s="49" t="s">
        <v>327</v>
      </c>
      <c r="C471" s="50">
        <f>IFERROR(VLOOKUP(#REF!,Sheet2!#REF!,4,0),0)</f>
        <v>0</v>
      </c>
      <c r="D471" s="50">
        <f>IFERROR(VLOOKUP(A471,Sheet2!A:D,4,0),0)</f>
        <v>0</v>
      </c>
      <c r="E471" s="50">
        <f>IFERROR(VLOOKUP(B471,Sheet2!B:E,4,0),0)</f>
        <v>0</v>
      </c>
    </row>
    <row r="472" spans="1:5" ht="18" customHeight="1">
      <c r="A472" s="65" t="s">
        <v>1645</v>
      </c>
      <c r="B472" s="46" t="s">
        <v>328</v>
      </c>
      <c r="C472" s="47">
        <f>SUM(C473:C478)</f>
        <v>0</v>
      </c>
      <c r="D472" s="47">
        <f>SUM(D473:D478)</f>
        <v>0</v>
      </c>
      <c r="E472" s="47">
        <f>SUM(E473:E478)</f>
        <v>0</v>
      </c>
    </row>
    <row r="473" spans="1:5" ht="18" customHeight="1">
      <c r="A473" s="66" t="s">
        <v>1646</v>
      </c>
      <c r="B473" s="49" t="s">
        <v>302</v>
      </c>
      <c r="C473" s="50">
        <f>IFERROR(VLOOKUP(#REF!,Sheet2!#REF!,4,0),0)</f>
        <v>0</v>
      </c>
      <c r="D473" s="50">
        <f>IFERROR(VLOOKUP(A473,Sheet2!A:D,4,0),0)</f>
        <v>0</v>
      </c>
      <c r="E473" s="50">
        <f>IFERROR(VLOOKUP(B473,Sheet2!B:E,4,0),0)</f>
        <v>0</v>
      </c>
    </row>
    <row r="474" spans="1:5" ht="18" customHeight="1">
      <c r="A474" s="66" t="s">
        <v>1647</v>
      </c>
      <c r="B474" s="49" t="s">
        <v>329</v>
      </c>
      <c r="C474" s="50">
        <f>IFERROR(VLOOKUP(#REF!,Sheet2!#REF!,4,0),0)</f>
        <v>0</v>
      </c>
      <c r="D474" s="50">
        <f>IFERROR(VLOOKUP(A474,Sheet2!A:D,4,0),0)</f>
        <v>0</v>
      </c>
      <c r="E474" s="50">
        <f>IFERROR(VLOOKUP(B474,Sheet2!B:E,4,0),0)</f>
        <v>0</v>
      </c>
    </row>
    <row r="475" spans="1:5" ht="18" customHeight="1">
      <c r="A475" s="66" t="s">
        <v>1648</v>
      </c>
      <c r="B475" s="49" t="s">
        <v>330</v>
      </c>
      <c r="C475" s="50">
        <f>IFERROR(VLOOKUP(#REF!,Sheet2!#REF!,4,0),0)</f>
        <v>0</v>
      </c>
      <c r="D475" s="50">
        <f>IFERROR(VLOOKUP(A475,Sheet2!A:D,4,0),0)</f>
        <v>0</v>
      </c>
      <c r="E475" s="50">
        <f>IFERROR(VLOOKUP(B475,Sheet2!B:E,4,0),0)</f>
        <v>0</v>
      </c>
    </row>
    <row r="476" spans="1:5" ht="18" customHeight="1">
      <c r="A476" s="66" t="s">
        <v>1649</v>
      </c>
      <c r="B476" s="49" t="s">
        <v>331</v>
      </c>
      <c r="C476" s="50">
        <f>IFERROR(VLOOKUP(#REF!,Sheet2!#REF!,4,0),0)</f>
        <v>0</v>
      </c>
      <c r="D476" s="50">
        <f>IFERROR(VLOOKUP(A476,Sheet2!A:D,4,0),0)</f>
        <v>0</v>
      </c>
      <c r="E476" s="50">
        <f>IFERROR(VLOOKUP(B476,Sheet2!B:E,4,0),0)</f>
        <v>0</v>
      </c>
    </row>
    <row r="477" spans="1:5" ht="18" customHeight="1">
      <c r="A477" s="66" t="s">
        <v>1650</v>
      </c>
      <c r="B477" s="49" t="s">
        <v>332</v>
      </c>
      <c r="C477" s="50">
        <f>IFERROR(VLOOKUP(#REF!,Sheet2!#REF!,4,0),0)</f>
        <v>0</v>
      </c>
      <c r="D477" s="50">
        <f>IFERROR(VLOOKUP(A477,Sheet2!A:D,4,0),0)</f>
        <v>0</v>
      </c>
      <c r="E477" s="50">
        <f>IFERROR(VLOOKUP(B477,Sheet2!B:E,4,0),0)</f>
        <v>0</v>
      </c>
    </row>
    <row r="478" spans="1:5" ht="18" customHeight="1">
      <c r="A478" s="66" t="s">
        <v>1651</v>
      </c>
      <c r="B478" s="49" t="s">
        <v>333</v>
      </c>
      <c r="C478" s="50">
        <f>IFERROR(VLOOKUP(#REF!,Sheet2!#REF!,4,0),0)</f>
        <v>0</v>
      </c>
      <c r="D478" s="50">
        <f>IFERROR(VLOOKUP(A478,Sheet2!A:D,4,0),0)</f>
        <v>0</v>
      </c>
      <c r="E478" s="50">
        <f>IFERROR(VLOOKUP(B478,Sheet2!B:E,4,0),0)</f>
        <v>0</v>
      </c>
    </row>
    <row r="479" spans="1:5" ht="18" customHeight="1">
      <c r="A479" s="65" t="s">
        <v>1652</v>
      </c>
      <c r="B479" s="46" t="s">
        <v>334</v>
      </c>
      <c r="C479" s="47">
        <f>SUM(C480:C482)</f>
        <v>0</v>
      </c>
      <c r="D479" s="47">
        <f>SUM(D480:D482)</f>
        <v>0</v>
      </c>
      <c r="E479" s="47">
        <f>SUM(E480:E482)</f>
        <v>0</v>
      </c>
    </row>
    <row r="480" spans="1:5" ht="18" customHeight="1">
      <c r="A480" s="66" t="s">
        <v>1653</v>
      </c>
      <c r="B480" s="49" t="s">
        <v>335</v>
      </c>
      <c r="C480" s="50">
        <f>IFERROR(VLOOKUP(#REF!,Sheet2!#REF!,4,0),0)</f>
        <v>0</v>
      </c>
      <c r="D480" s="50">
        <f>IFERROR(VLOOKUP(A480,Sheet2!A:D,4,0),0)</f>
        <v>0</v>
      </c>
      <c r="E480" s="50">
        <f>IFERROR(VLOOKUP(B480,Sheet2!B:E,4,0),0)</f>
        <v>0</v>
      </c>
    </row>
    <row r="481" spans="1:5" ht="18" customHeight="1">
      <c r="A481" s="66" t="s">
        <v>1654</v>
      </c>
      <c r="B481" s="49" t="s">
        <v>336</v>
      </c>
      <c r="C481" s="50">
        <f>IFERROR(VLOOKUP(#REF!,Sheet2!#REF!,4,0),0)</f>
        <v>0</v>
      </c>
      <c r="D481" s="50">
        <f>IFERROR(VLOOKUP(A481,Sheet2!A:D,4,0),0)</f>
        <v>0</v>
      </c>
      <c r="E481" s="50">
        <f>IFERROR(VLOOKUP(B481,Sheet2!B:E,4,0),0)</f>
        <v>0</v>
      </c>
    </row>
    <row r="482" spans="1:5" ht="18" customHeight="1">
      <c r="A482" s="66" t="s">
        <v>1655</v>
      </c>
      <c r="B482" s="49" t="s">
        <v>337</v>
      </c>
      <c r="C482" s="50">
        <f>IFERROR(VLOOKUP(#REF!,Sheet2!#REF!,4,0),0)</f>
        <v>0</v>
      </c>
      <c r="D482" s="50">
        <f>IFERROR(VLOOKUP(A482,Sheet2!A:D,4,0),0)</f>
        <v>0</v>
      </c>
      <c r="E482" s="50">
        <f>IFERROR(VLOOKUP(B482,Sheet2!B:E,4,0),0)</f>
        <v>0</v>
      </c>
    </row>
    <row r="483" spans="1:5" ht="18" customHeight="1">
      <c r="A483" s="65" t="s">
        <v>1656</v>
      </c>
      <c r="B483" s="46" t="s">
        <v>338</v>
      </c>
      <c r="C483" s="47">
        <f>SUM(C484:C486)</f>
        <v>0</v>
      </c>
      <c r="D483" s="47">
        <f>SUM(D484:D486)</f>
        <v>0</v>
      </c>
      <c r="E483" s="47">
        <f>SUM(E484:E486)</f>
        <v>0</v>
      </c>
    </row>
    <row r="484" spans="1:5" ht="18" customHeight="1">
      <c r="A484" s="66" t="s">
        <v>1657</v>
      </c>
      <c r="B484" s="49" t="s">
        <v>339</v>
      </c>
      <c r="C484" s="50">
        <f>IFERROR(VLOOKUP(#REF!,Sheet2!#REF!,4,0),0)</f>
        <v>0</v>
      </c>
      <c r="D484" s="50">
        <f>IFERROR(VLOOKUP(A484,Sheet2!A:D,4,0),0)</f>
        <v>0</v>
      </c>
      <c r="E484" s="50">
        <f>IFERROR(VLOOKUP(B484,Sheet2!B:E,4,0),0)</f>
        <v>0</v>
      </c>
    </row>
    <row r="485" spans="1:5" ht="18" customHeight="1">
      <c r="A485" s="66" t="s">
        <v>1658</v>
      </c>
      <c r="B485" s="49" t="s">
        <v>340</v>
      </c>
      <c r="C485" s="50">
        <f>IFERROR(VLOOKUP(#REF!,Sheet2!#REF!,4,0),0)</f>
        <v>0</v>
      </c>
      <c r="D485" s="50">
        <f>IFERROR(VLOOKUP(A485,Sheet2!A:D,4,0),0)</f>
        <v>0</v>
      </c>
      <c r="E485" s="50">
        <f>IFERROR(VLOOKUP(B485,Sheet2!B:E,4,0),0)</f>
        <v>0</v>
      </c>
    </row>
    <row r="486" spans="1:5" ht="18" customHeight="1">
      <c r="A486" s="66" t="s">
        <v>1659</v>
      </c>
      <c r="B486" s="49" t="s">
        <v>341</v>
      </c>
      <c r="C486" s="50">
        <f>IFERROR(VLOOKUP(#REF!,Sheet2!#REF!,4,0),0)</f>
        <v>0</v>
      </c>
      <c r="D486" s="50">
        <f>IFERROR(VLOOKUP(A486,Sheet2!A:D,4,0),0)</f>
        <v>0</v>
      </c>
      <c r="E486" s="50">
        <f>IFERROR(VLOOKUP(B486,Sheet2!B:E,4,0),0)</f>
        <v>0</v>
      </c>
    </row>
    <row r="487" spans="1:5" ht="18" customHeight="1">
      <c r="A487" s="65" t="s">
        <v>1660</v>
      </c>
      <c r="B487" s="46" t="s">
        <v>342</v>
      </c>
      <c r="C487" s="47">
        <f>SUM(C488:C491)</f>
        <v>0</v>
      </c>
      <c r="D487" s="47">
        <f>SUM(D488:D491)</f>
        <v>0</v>
      </c>
      <c r="E487" s="47">
        <f>SUM(E488:E491)</f>
        <v>0</v>
      </c>
    </row>
    <row r="488" spans="1:5" ht="18" customHeight="1">
      <c r="A488" s="66" t="s">
        <v>1661</v>
      </c>
      <c r="B488" s="49" t="s">
        <v>343</v>
      </c>
      <c r="C488" s="50">
        <f>IFERROR(VLOOKUP(#REF!,Sheet2!#REF!,4,0),0)</f>
        <v>0</v>
      </c>
      <c r="D488" s="50">
        <f>IFERROR(VLOOKUP(A488,Sheet2!A:D,4,0),0)</f>
        <v>0</v>
      </c>
      <c r="E488" s="50">
        <f>IFERROR(VLOOKUP(B488,Sheet2!B:E,4,0),0)</f>
        <v>0</v>
      </c>
    </row>
    <row r="489" spans="1:5" ht="18" customHeight="1">
      <c r="A489" s="66" t="s">
        <v>1662</v>
      </c>
      <c r="B489" s="49" t="s">
        <v>344</v>
      </c>
      <c r="C489" s="50">
        <f>IFERROR(VLOOKUP(#REF!,Sheet2!#REF!,4,0),0)</f>
        <v>0</v>
      </c>
      <c r="D489" s="50">
        <f>IFERROR(VLOOKUP(A489,Sheet2!A:D,4,0),0)</f>
        <v>0</v>
      </c>
      <c r="E489" s="50">
        <f>IFERROR(VLOOKUP(B489,Sheet2!B:E,4,0),0)</f>
        <v>0</v>
      </c>
    </row>
    <row r="490" spans="1:5" ht="18" customHeight="1">
      <c r="A490" s="66" t="s">
        <v>1663</v>
      </c>
      <c r="B490" s="49" t="s">
        <v>345</v>
      </c>
      <c r="C490" s="50">
        <f>IFERROR(VLOOKUP(#REF!,Sheet2!#REF!,4,0),0)</f>
        <v>0</v>
      </c>
      <c r="D490" s="50">
        <f>IFERROR(VLOOKUP(A490,Sheet2!A:D,4,0),0)</f>
        <v>0</v>
      </c>
      <c r="E490" s="50">
        <f>IFERROR(VLOOKUP(B490,Sheet2!B:E,4,0),0)</f>
        <v>0</v>
      </c>
    </row>
    <row r="491" spans="1:5" ht="18" customHeight="1">
      <c r="A491" s="66" t="s">
        <v>1664</v>
      </c>
      <c r="B491" s="49" t="s">
        <v>346</v>
      </c>
      <c r="C491" s="50">
        <f>IFERROR(VLOOKUP(#REF!,Sheet2!#REF!,4,0),0)</f>
        <v>0</v>
      </c>
      <c r="D491" s="50">
        <f>IFERROR(VLOOKUP(A491,Sheet2!A:D,4,0),0)</f>
        <v>0</v>
      </c>
      <c r="E491" s="50">
        <f>IFERROR(VLOOKUP(B491,Sheet2!B:E,4,0),0)</f>
        <v>0</v>
      </c>
    </row>
    <row r="492" spans="1:5" ht="18" customHeight="1">
      <c r="A492" s="65" t="s">
        <v>1665</v>
      </c>
      <c r="B492" s="46" t="s">
        <v>8</v>
      </c>
      <c r="C492" s="47">
        <f>C493+C509+C517+C528+C537+C545</f>
        <v>72.010000000000005</v>
      </c>
      <c r="D492" s="47">
        <f>D493+D509+D517+D528+D537+D545</f>
        <v>286</v>
      </c>
      <c r="E492" s="47">
        <f>E493+E509+E517+E528+E537+E545</f>
        <v>72.010000000000005</v>
      </c>
    </row>
    <row r="493" spans="1:5" ht="18" customHeight="1">
      <c r="A493" s="65" t="s">
        <v>1666</v>
      </c>
      <c r="B493" s="46" t="s">
        <v>347</v>
      </c>
      <c r="C493" s="47">
        <f>SUM(C494:C508)</f>
        <v>52.6</v>
      </c>
      <c r="D493" s="47">
        <f>SUM(D494:D508)</f>
        <v>90</v>
      </c>
      <c r="E493" s="47">
        <f>SUM(E494:E508)</f>
        <v>52.6</v>
      </c>
    </row>
    <row r="494" spans="1:5" ht="18" customHeight="1">
      <c r="A494" s="66" t="s">
        <v>1667</v>
      </c>
      <c r="B494" s="49" t="s">
        <v>32</v>
      </c>
      <c r="C494" s="50">
        <f>IFERROR(VLOOKUP(#REF!,Sheet2!#REF!,4,0),0)</f>
        <v>0</v>
      </c>
      <c r="D494" s="50">
        <f>IFERROR(VLOOKUP(A494,Sheet2!A:D,4,0),0)</f>
        <v>0</v>
      </c>
      <c r="E494" s="50">
        <f>IFERROR(VLOOKUP(B494,Sheet2!B:E,4,0),0)</f>
        <v>0</v>
      </c>
    </row>
    <row r="495" spans="1:5" ht="18" customHeight="1">
      <c r="A495" s="66" t="s">
        <v>1668</v>
      </c>
      <c r="B495" s="49" t="s">
        <v>33</v>
      </c>
      <c r="C495" s="50">
        <f>IFERROR(VLOOKUP(#REF!,Sheet2!#REF!,4,0),0)</f>
        <v>0</v>
      </c>
      <c r="D495" s="50">
        <f>IFERROR(VLOOKUP(A495,Sheet2!A:D,4,0),0)</f>
        <v>0</v>
      </c>
      <c r="E495" s="50">
        <f>IFERROR(VLOOKUP(B495,Sheet2!B:E,4,0),0)</f>
        <v>0</v>
      </c>
    </row>
    <row r="496" spans="1:5" ht="18" customHeight="1">
      <c r="A496" s="66" t="s">
        <v>1669</v>
      </c>
      <c r="B496" s="49" t="s">
        <v>34</v>
      </c>
      <c r="C496" s="50">
        <v>26.1</v>
      </c>
      <c r="D496" s="50">
        <f>IFERROR(VLOOKUP(A496,Sheet2!A:D,4,0),0)</f>
        <v>0</v>
      </c>
      <c r="E496" s="50">
        <v>26.1</v>
      </c>
    </row>
    <row r="497" spans="1:5" ht="18" customHeight="1">
      <c r="A497" s="66" t="s">
        <v>1670</v>
      </c>
      <c r="B497" s="49" t="s">
        <v>348</v>
      </c>
      <c r="C497" s="50">
        <f>IFERROR(VLOOKUP(#REF!,Sheet2!#REF!,4,0),0)</f>
        <v>0</v>
      </c>
      <c r="D497" s="50">
        <f>IFERROR(VLOOKUP(A497,Sheet2!A:D,4,0),0)</f>
        <v>0</v>
      </c>
      <c r="E497" s="50">
        <f>IFERROR(VLOOKUP(B497,Sheet2!B:E,4,0),0)</f>
        <v>0</v>
      </c>
    </row>
    <row r="498" spans="1:5" ht="18" customHeight="1">
      <c r="A498" s="66" t="s">
        <v>1671</v>
      </c>
      <c r="B498" s="49" t="s">
        <v>349</v>
      </c>
      <c r="C498" s="50">
        <f>IFERROR(VLOOKUP(#REF!,Sheet2!#REF!,4,0),0)</f>
        <v>0</v>
      </c>
      <c r="D498" s="50">
        <f>IFERROR(VLOOKUP(A498,Sheet2!A:D,4,0),0)</f>
        <v>0</v>
      </c>
      <c r="E498" s="50">
        <f>IFERROR(VLOOKUP(B498,Sheet2!B:E,4,0),0)</f>
        <v>0</v>
      </c>
    </row>
    <row r="499" spans="1:5" ht="18" customHeight="1">
      <c r="A499" s="66" t="s">
        <v>1672</v>
      </c>
      <c r="B499" s="49" t="s">
        <v>350</v>
      </c>
      <c r="C499" s="50">
        <f>IFERROR(VLOOKUP(#REF!,Sheet2!#REF!,4,0),0)</f>
        <v>0</v>
      </c>
      <c r="D499" s="50">
        <f>IFERROR(VLOOKUP(A499,Sheet2!A:D,4,0),0)</f>
        <v>0</v>
      </c>
      <c r="E499" s="50">
        <f>IFERROR(VLOOKUP(B499,Sheet2!B:E,4,0),0)</f>
        <v>0</v>
      </c>
    </row>
    <row r="500" spans="1:5" ht="18" customHeight="1">
      <c r="A500" s="66" t="s">
        <v>1673</v>
      </c>
      <c r="B500" s="49" t="s">
        <v>351</v>
      </c>
      <c r="C500" s="50">
        <f>IFERROR(VLOOKUP(#REF!,Sheet2!#REF!,4,0),0)</f>
        <v>0</v>
      </c>
      <c r="D500" s="50">
        <f>IFERROR(VLOOKUP(A500,Sheet2!A:D,4,0),0)</f>
        <v>0</v>
      </c>
      <c r="E500" s="50">
        <f>IFERROR(VLOOKUP(B500,Sheet2!B:E,4,0),0)</f>
        <v>0</v>
      </c>
    </row>
    <row r="501" spans="1:5" ht="18" customHeight="1">
      <c r="A501" s="66" t="s">
        <v>1674</v>
      </c>
      <c r="B501" s="49" t="s">
        <v>352</v>
      </c>
      <c r="C501" s="50">
        <f>IFERROR(VLOOKUP(#REF!,Sheet2!#REF!,4,0),0)</f>
        <v>0</v>
      </c>
      <c r="D501" s="50">
        <f>IFERROR(VLOOKUP(A501,Sheet2!A:D,4,0),0)</f>
        <v>0</v>
      </c>
      <c r="E501" s="50">
        <f>IFERROR(VLOOKUP(B501,Sheet2!B:E,4,0),0)</f>
        <v>0</v>
      </c>
    </row>
    <row r="502" spans="1:5" ht="18" customHeight="1">
      <c r="A502" s="66" t="s">
        <v>1675</v>
      </c>
      <c r="B502" s="49" t="s">
        <v>353</v>
      </c>
      <c r="C502" s="50">
        <f>IFERROR(VLOOKUP(#REF!,Sheet2!#REF!,4,0),0)</f>
        <v>0</v>
      </c>
      <c r="D502" s="50">
        <f>IFERROR(VLOOKUP(A502,Sheet2!A:D,4,0),0)</f>
        <v>0</v>
      </c>
      <c r="E502" s="50">
        <f>IFERROR(VLOOKUP(B502,Sheet2!B:E,4,0),0)</f>
        <v>0</v>
      </c>
    </row>
    <row r="503" spans="1:5" ht="18" customHeight="1">
      <c r="A503" s="66" t="s">
        <v>1676</v>
      </c>
      <c r="B503" s="49" t="s">
        <v>354</v>
      </c>
      <c r="C503" s="50">
        <f>IFERROR(VLOOKUP(#REF!,Sheet2!#REF!,4,0),0)</f>
        <v>0</v>
      </c>
      <c r="D503" s="50">
        <f>IFERROR(VLOOKUP(A503,Sheet2!A:D,4,0),0)</f>
        <v>0</v>
      </c>
      <c r="E503" s="50">
        <f>IFERROR(VLOOKUP(B503,Sheet2!B:E,4,0),0)</f>
        <v>0</v>
      </c>
    </row>
    <row r="504" spans="1:5" ht="18" customHeight="1">
      <c r="A504" s="66" t="s">
        <v>1677</v>
      </c>
      <c r="B504" s="49" t="s">
        <v>355</v>
      </c>
      <c r="C504" s="50">
        <f>IFERROR(VLOOKUP(#REF!,Sheet2!#REF!,4,0),0)</f>
        <v>0</v>
      </c>
      <c r="D504" s="50">
        <f>IFERROR(VLOOKUP(A504,Sheet2!A:D,4,0),0)</f>
        <v>0</v>
      </c>
      <c r="E504" s="50">
        <f>IFERROR(VLOOKUP(B504,Sheet2!B:E,4,0),0)</f>
        <v>0</v>
      </c>
    </row>
    <row r="505" spans="1:5" ht="18" customHeight="1">
      <c r="A505" s="66" t="s">
        <v>1678</v>
      </c>
      <c r="B505" s="49" t="s">
        <v>356</v>
      </c>
      <c r="C505" s="50">
        <f>IFERROR(VLOOKUP(#REF!,Sheet2!#REF!,4,0),0)</f>
        <v>0</v>
      </c>
      <c r="D505" s="50">
        <f>IFERROR(VLOOKUP(A505,Sheet2!A:D,4,0),0)</f>
        <v>0</v>
      </c>
      <c r="E505" s="50">
        <f>IFERROR(VLOOKUP(B505,Sheet2!B:E,4,0),0)</f>
        <v>0</v>
      </c>
    </row>
    <row r="506" spans="1:5" ht="18" customHeight="1">
      <c r="A506" s="66" t="s">
        <v>1679</v>
      </c>
      <c r="B506" s="49" t="s">
        <v>357</v>
      </c>
      <c r="C506" s="50">
        <f>IFERROR(VLOOKUP(#REF!,Sheet2!#REF!,4,0),0)</f>
        <v>0</v>
      </c>
      <c r="D506" s="50">
        <f>IFERROR(VLOOKUP(A506,Sheet2!A:D,4,0),0)</f>
        <v>0</v>
      </c>
      <c r="E506" s="50">
        <f>IFERROR(VLOOKUP(B506,Sheet2!B:E,4,0),0)</f>
        <v>0</v>
      </c>
    </row>
    <row r="507" spans="1:5" ht="18" customHeight="1">
      <c r="A507" s="66" t="s">
        <v>1680</v>
      </c>
      <c r="B507" s="49" t="s">
        <v>358</v>
      </c>
      <c r="C507" s="50">
        <f>IFERROR(VLOOKUP(#REF!,Sheet2!#REF!,4,0),0)</f>
        <v>0</v>
      </c>
      <c r="D507" s="50">
        <f>IFERROR(VLOOKUP(A507,Sheet2!A:D,4,0),0)</f>
        <v>0</v>
      </c>
      <c r="E507" s="50">
        <f>IFERROR(VLOOKUP(B507,Sheet2!B:E,4,0),0)</f>
        <v>0</v>
      </c>
    </row>
    <row r="508" spans="1:5" ht="18" customHeight="1">
      <c r="A508" s="66" t="s">
        <v>1681</v>
      </c>
      <c r="B508" s="49" t="s">
        <v>359</v>
      </c>
      <c r="C508" s="50">
        <v>26.5</v>
      </c>
      <c r="D508" s="50">
        <f>IFERROR(VLOOKUP(A508,Sheet2!A:D,4,0),0)</f>
        <v>90</v>
      </c>
      <c r="E508" s="50">
        <v>26.5</v>
      </c>
    </row>
    <row r="509" spans="1:5" ht="18" customHeight="1">
      <c r="A509" s="65" t="s">
        <v>1682</v>
      </c>
      <c r="B509" s="46" t="s">
        <v>360</v>
      </c>
      <c r="C509" s="47">
        <f>SUM(C510:C516)</f>
        <v>5.82</v>
      </c>
      <c r="D509" s="47">
        <f>SUM(D510:D516)</f>
        <v>0</v>
      </c>
      <c r="E509" s="47">
        <f>SUM(E510:E516)</f>
        <v>5.82</v>
      </c>
    </row>
    <row r="510" spans="1:5" ht="18" customHeight="1">
      <c r="A510" s="66" t="s">
        <v>1683</v>
      </c>
      <c r="B510" s="49" t="s">
        <v>32</v>
      </c>
      <c r="C510" s="50">
        <f>IFERROR(VLOOKUP(#REF!,Sheet2!#REF!,4,0),0)</f>
        <v>0</v>
      </c>
      <c r="D510" s="50">
        <f>IFERROR(VLOOKUP(A510,Sheet2!A:D,4,0),0)</f>
        <v>0</v>
      </c>
      <c r="E510" s="50">
        <f>IFERROR(VLOOKUP(B510,Sheet2!B:E,4,0),0)</f>
        <v>0</v>
      </c>
    </row>
    <row r="511" spans="1:5" ht="18" customHeight="1">
      <c r="A511" s="66" t="s">
        <v>1684</v>
      </c>
      <c r="B511" s="49" t="s">
        <v>33</v>
      </c>
      <c r="C511" s="50">
        <f>IFERROR(VLOOKUP(#REF!,Sheet2!#REF!,4,0),0)</f>
        <v>0</v>
      </c>
      <c r="D511" s="50">
        <f>IFERROR(VLOOKUP(A511,Sheet2!A:D,4,0),0)</f>
        <v>0</v>
      </c>
      <c r="E511" s="50">
        <f>IFERROR(VLOOKUP(B511,Sheet2!B:E,4,0),0)</f>
        <v>0</v>
      </c>
    </row>
    <row r="512" spans="1:5" ht="18" customHeight="1">
      <c r="A512" s="66" t="s">
        <v>1685</v>
      </c>
      <c r="B512" s="49" t="s">
        <v>34</v>
      </c>
      <c r="C512" s="50">
        <f>IFERROR(VLOOKUP(#REF!,Sheet2!#REF!,4,0),0)</f>
        <v>0</v>
      </c>
      <c r="D512" s="50">
        <f>IFERROR(VLOOKUP(A512,Sheet2!A:D,4,0),0)</f>
        <v>0</v>
      </c>
      <c r="E512" s="50">
        <f>IFERROR(VLOOKUP(B512,Sheet2!B:E,4,0),0)</f>
        <v>0</v>
      </c>
    </row>
    <row r="513" spans="1:5" ht="18" customHeight="1">
      <c r="A513" s="66" t="s">
        <v>1686</v>
      </c>
      <c r="B513" s="49" t="s">
        <v>361</v>
      </c>
      <c r="C513" s="50">
        <v>0.1</v>
      </c>
      <c r="D513" s="50">
        <f>IFERROR(VLOOKUP(A513,Sheet2!A:D,4,0),0)</f>
        <v>0</v>
      </c>
      <c r="E513" s="50">
        <v>0.1</v>
      </c>
    </row>
    <row r="514" spans="1:5" ht="18" customHeight="1">
      <c r="A514" s="66" t="s">
        <v>1687</v>
      </c>
      <c r="B514" s="49" t="s">
        <v>362</v>
      </c>
      <c r="C514" s="50">
        <v>0.72</v>
      </c>
      <c r="D514" s="50">
        <f>IFERROR(VLOOKUP(A514,Sheet2!A:D,4,0),0)</f>
        <v>0</v>
      </c>
      <c r="E514" s="50">
        <v>0.72</v>
      </c>
    </row>
    <row r="515" spans="1:5" ht="18" customHeight="1">
      <c r="A515" s="66" t="s">
        <v>1688</v>
      </c>
      <c r="B515" s="49" t="s">
        <v>363</v>
      </c>
      <c r="C515" s="50">
        <f>IFERROR(VLOOKUP(#REF!,Sheet2!#REF!,4,0),0)</f>
        <v>0</v>
      </c>
      <c r="D515" s="50">
        <f>IFERROR(VLOOKUP(A515,Sheet2!A:D,4,0),0)</f>
        <v>0</v>
      </c>
      <c r="E515" s="50">
        <f>IFERROR(VLOOKUP(B515,Sheet2!B:E,4,0),0)</f>
        <v>0</v>
      </c>
    </row>
    <row r="516" spans="1:5" ht="18" customHeight="1">
      <c r="A516" s="66" t="s">
        <v>1689</v>
      </c>
      <c r="B516" s="49" t="s">
        <v>364</v>
      </c>
      <c r="C516" s="50">
        <v>5</v>
      </c>
      <c r="D516" s="50">
        <f>IFERROR(VLOOKUP(A516,Sheet2!A:D,4,0),0)</f>
        <v>0</v>
      </c>
      <c r="E516" s="50">
        <v>5</v>
      </c>
    </row>
    <row r="517" spans="1:5" ht="18" customHeight="1">
      <c r="A517" s="65" t="s">
        <v>1690</v>
      </c>
      <c r="B517" s="46" t="s">
        <v>365</v>
      </c>
      <c r="C517" s="47">
        <f>SUM(C518:C527)</f>
        <v>0</v>
      </c>
      <c r="D517" s="47">
        <f>SUM(D518:D527)</f>
        <v>0</v>
      </c>
      <c r="E517" s="47">
        <f>SUM(E518:E527)</f>
        <v>0</v>
      </c>
    </row>
    <row r="518" spans="1:5" ht="18" customHeight="1">
      <c r="A518" s="66" t="s">
        <v>1691</v>
      </c>
      <c r="B518" s="49" t="s">
        <v>32</v>
      </c>
      <c r="C518" s="50">
        <f>IFERROR(VLOOKUP(#REF!,Sheet2!#REF!,4,0),0)</f>
        <v>0</v>
      </c>
      <c r="D518" s="50">
        <f>IFERROR(VLOOKUP(A518,Sheet2!A:D,4,0),0)</f>
        <v>0</v>
      </c>
      <c r="E518" s="50">
        <f>IFERROR(VLOOKUP(B518,Sheet2!B:E,4,0),0)</f>
        <v>0</v>
      </c>
    </row>
    <row r="519" spans="1:5" ht="18" customHeight="1">
      <c r="A519" s="66" t="s">
        <v>1692</v>
      </c>
      <c r="B519" s="49" t="s">
        <v>33</v>
      </c>
      <c r="C519" s="50">
        <f>IFERROR(VLOOKUP(#REF!,Sheet2!#REF!,4,0),0)</f>
        <v>0</v>
      </c>
      <c r="D519" s="50">
        <f>IFERROR(VLOOKUP(A519,Sheet2!A:D,4,0),0)</f>
        <v>0</v>
      </c>
      <c r="E519" s="50">
        <f>IFERROR(VLOOKUP(B519,Sheet2!B:E,4,0),0)</f>
        <v>0</v>
      </c>
    </row>
    <row r="520" spans="1:5" ht="18" customHeight="1">
      <c r="A520" s="66" t="s">
        <v>1693</v>
      </c>
      <c r="B520" s="49" t="s">
        <v>34</v>
      </c>
      <c r="C520" s="50">
        <f>IFERROR(VLOOKUP(#REF!,Sheet2!#REF!,4,0),0)</f>
        <v>0</v>
      </c>
      <c r="D520" s="50">
        <f>IFERROR(VLOOKUP(A520,Sheet2!A:D,4,0),0)</f>
        <v>0</v>
      </c>
      <c r="E520" s="50">
        <f>IFERROR(VLOOKUP(B520,Sheet2!B:E,4,0),0)</f>
        <v>0</v>
      </c>
    </row>
    <row r="521" spans="1:5" ht="18" customHeight="1">
      <c r="A521" s="66" t="s">
        <v>1694</v>
      </c>
      <c r="B521" s="49" t="s">
        <v>366</v>
      </c>
      <c r="C521" s="50">
        <f>IFERROR(VLOOKUP(#REF!,Sheet2!#REF!,4,0),0)</f>
        <v>0</v>
      </c>
      <c r="D521" s="50">
        <f>IFERROR(VLOOKUP(A521,Sheet2!A:D,4,0),0)</f>
        <v>0</v>
      </c>
      <c r="E521" s="50">
        <f>IFERROR(VLOOKUP(B521,Sheet2!B:E,4,0),0)</f>
        <v>0</v>
      </c>
    </row>
    <row r="522" spans="1:5" ht="18" customHeight="1">
      <c r="A522" s="66" t="s">
        <v>1695</v>
      </c>
      <c r="B522" s="49" t="s">
        <v>367</v>
      </c>
      <c r="C522" s="50">
        <f>IFERROR(VLOOKUP(#REF!,Sheet2!#REF!,4,0),0)</f>
        <v>0</v>
      </c>
      <c r="D522" s="50">
        <f>IFERROR(VLOOKUP(A522,Sheet2!A:D,4,0),0)</f>
        <v>0</v>
      </c>
      <c r="E522" s="50">
        <f>IFERROR(VLOOKUP(B522,Sheet2!B:E,4,0),0)</f>
        <v>0</v>
      </c>
    </row>
    <row r="523" spans="1:5" ht="18" customHeight="1">
      <c r="A523" s="66" t="s">
        <v>1696</v>
      </c>
      <c r="B523" s="49" t="s">
        <v>368</v>
      </c>
      <c r="C523" s="50">
        <f>IFERROR(VLOOKUP(#REF!,Sheet2!#REF!,4,0),0)</f>
        <v>0</v>
      </c>
      <c r="D523" s="50">
        <f>IFERROR(VLOOKUP(A523,Sheet2!A:D,4,0),0)</f>
        <v>0</v>
      </c>
      <c r="E523" s="50">
        <f>IFERROR(VLOOKUP(B523,Sheet2!B:E,4,0),0)</f>
        <v>0</v>
      </c>
    </row>
    <row r="524" spans="1:5" ht="18" customHeight="1">
      <c r="A524" s="66" t="s">
        <v>1697</v>
      </c>
      <c r="B524" s="49" t="s">
        <v>369</v>
      </c>
      <c r="C524" s="50">
        <f>IFERROR(VLOOKUP(#REF!,Sheet2!#REF!,4,0),0)</f>
        <v>0</v>
      </c>
      <c r="D524" s="50">
        <f>IFERROR(VLOOKUP(A524,Sheet2!A:D,4,0),0)</f>
        <v>0</v>
      </c>
      <c r="E524" s="50">
        <f>IFERROR(VLOOKUP(B524,Sheet2!B:E,4,0),0)</f>
        <v>0</v>
      </c>
    </row>
    <row r="525" spans="1:5" ht="18" customHeight="1">
      <c r="A525" s="66" t="s">
        <v>1698</v>
      </c>
      <c r="B525" s="49" t="s">
        <v>370</v>
      </c>
      <c r="C525" s="50">
        <f>IFERROR(VLOOKUP(#REF!,Sheet2!#REF!,4,0),0)</f>
        <v>0</v>
      </c>
      <c r="D525" s="50">
        <f>IFERROR(VLOOKUP(A525,Sheet2!A:D,4,0),0)</f>
        <v>0</v>
      </c>
      <c r="E525" s="50">
        <f>IFERROR(VLOOKUP(B525,Sheet2!B:E,4,0),0)</f>
        <v>0</v>
      </c>
    </row>
    <row r="526" spans="1:5" ht="18" customHeight="1">
      <c r="A526" s="66" t="s">
        <v>1699</v>
      </c>
      <c r="B526" s="49" t="s">
        <v>371</v>
      </c>
      <c r="C526" s="50">
        <f>IFERROR(VLOOKUP(#REF!,Sheet2!#REF!,4,0),0)</f>
        <v>0</v>
      </c>
      <c r="D526" s="50">
        <f>IFERROR(VLOOKUP(A526,Sheet2!A:D,4,0),0)</f>
        <v>0</v>
      </c>
      <c r="E526" s="50">
        <f>IFERROR(VLOOKUP(B526,Sheet2!B:E,4,0),0)</f>
        <v>0</v>
      </c>
    </row>
    <row r="527" spans="1:5" ht="18" customHeight="1">
      <c r="A527" s="66" t="s">
        <v>1700</v>
      </c>
      <c r="B527" s="49" t="s">
        <v>372</v>
      </c>
      <c r="C527" s="50">
        <f>IFERROR(VLOOKUP(#REF!,Sheet2!#REF!,4,0),0)</f>
        <v>0</v>
      </c>
      <c r="D527" s="50">
        <f>IFERROR(VLOOKUP(A527,Sheet2!A:D,4,0),0)</f>
        <v>0</v>
      </c>
      <c r="E527" s="50">
        <f>IFERROR(VLOOKUP(B527,Sheet2!B:E,4,0),0)</f>
        <v>0</v>
      </c>
    </row>
    <row r="528" spans="1:5" ht="18" customHeight="1">
      <c r="A528" s="65" t="s">
        <v>1701</v>
      </c>
      <c r="B528" s="46" t="s">
        <v>373</v>
      </c>
      <c r="C528" s="47">
        <f>SUM(C529:C536)</f>
        <v>0</v>
      </c>
      <c r="D528" s="47">
        <f>SUM(D529:D536)</f>
        <v>0</v>
      </c>
      <c r="E528" s="47">
        <f>SUM(E529:E536)</f>
        <v>0</v>
      </c>
    </row>
    <row r="529" spans="1:5" ht="18" customHeight="1">
      <c r="A529" s="66" t="s">
        <v>1702</v>
      </c>
      <c r="B529" s="49" t="s">
        <v>32</v>
      </c>
      <c r="C529" s="50">
        <f>IFERROR(VLOOKUP(#REF!,Sheet2!#REF!,4,0),0)</f>
        <v>0</v>
      </c>
      <c r="D529" s="50">
        <f>IFERROR(VLOOKUP(A529,Sheet2!A:D,4,0),0)</f>
        <v>0</v>
      </c>
      <c r="E529" s="50">
        <f>IFERROR(VLOOKUP(B529,Sheet2!B:E,4,0),0)</f>
        <v>0</v>
      </c>
    </row>
    <row r="530" spans="1:5" ht="18" customHeight="1">
      <c r="A530" s="66" t="s">
        <v>1703</v>
      </c>
      <c r="B530" s="49" t="s">
        <v>33</v>
      </c>
      <c r="C530" s="50">
        <f>IFERROR(VLOOKUP(#REF!,Sheet2!#REF!,4,0),0)</f>
        <v>0</v>
      </c>
      <c r="D530" s="50">
        <f>IFERROR(VLOOKUP(A530,Sheet2!A:D,4,0),0)</f>
        <v>0</v>
      </c>
      <c r="E530" s="50">
        <f>IFERROR(VLOOKUP(B530,Sheet2!B:E,4,0),0)</f>
        <v>0</v>
      </c>
    </row>
    <row r="531" spans="1:5" ht="18" customHeight="1">
      <c r="A531" s="66" t="s">
        <v>1704</v>
      </c>
      <c r="B531" s="49" t="s">
        <v>34</v>
      </c>
      <c r="C531" s="50">
        <f>IFERROR(VLOOKUP(#REF!,Sheet2!#REF!,4,0),0)</f>
        <v>0</v>
      </c>
      <c r="D531" s="50">
        <f>IFERROR(VLOOKUP(A531,Sheet2!A:D,4,0),0)</f>
        <v>0</v>
      </c>
      <c r="E531" s="50">
        <f>IFERROR(VLOOKUP(B531,Sheet2!B:E,4,0),0)</f>
        <v>0</v>
      </c>
    </row>
    <row r="532" spans="1:5" ht="18" customHeight="1">
      <c r="A532" s="66" t="s">
        <v>1705</v>
      </c>
      <c r="B532" s="49" t="s">
        <v>374</v>
      </c>
      <c r="C532" s="50">
        <f>IFERROR(VLOOKUP(#REF!,Sheet2!#REF!,4,0),0)</f>
        <v>0</v>
      </c>
      <c r="D532" s="50">
        <f>IFERROR(VLOOKUP(A532,Sheet2!A:D,4,0),0)</f>
        <v>0</v>
      </c>
      <c r="E532" s="50">
        <f>IFERROR(VLOOKUP(B532,Sheet2!B:E,4,0),0)</f>
        <v>0</v>
      </c>
    </row>
    <row r="533" spans="1:5" ht="18" customHeight="1">
      <c r="A533" s="66" t="s">
        <v>1706</v>
      </c>
      <c r="B533" s="49" t="s">
        <v>375</v>
      </c>
      <c r="C533" s="50">
        <f>IFERROR(VLOOKUP(#REF!,Sheet2!#REF!,4,0),0)</f>
        <v>0</v>
      </c>
      <c r="D533" s="50">
        <f>IFERROR(VLOOKUP(A533,Sheet2!A:D,4,0),0)</f>
        <v>0</v>
      </c>
      <c r="E533" s="50">
        <f>IFERROR(VLOOKUP(B533,Sheet2!B:E,4,0),0)</f>
        <v>0</v>
      </c>
    </row>
    <row r="534" spans="1:5" ht="18" customHeight="1">
      <c r="A534" s="66" t="s">
        <v>1707</v>
      </c>
      <c r="B534" s="49" t="s">
        <v>376</v>
      </c>
      <c r="C534" s="50">
        <f>IFERROR(VLOOKUP(#REF!,Sheet2!#REF!,4,0),0)</f>
        <v>0</v>
      </c>
      <c r="D534" s="50">
        <f>IFERROR(VLOOKUP(A534,Sheet2!A:D,4,0),0)</f>
        <v>0</v>
      </c>
      <c r="E534" s="50">
        <f>IFERROR(VLOOKUP(B534,Sheet2!B:E,4,0),0)</f>
        <v>0</v>
      </c>
    </row>
    <row r="535" spans="1:5" ht="18" customHeight="1">
      <c r="A535" s="66" t="s">
        <v>1708</v>
      </c>
      <c r="B535" s="49" t="s">
        <v>377</v>
      </c>
      <c r="C535" s="50">
        <f>IFERROR(VLOOKUP(#REF!,Sheet2!#REF!,4,0),0)</f>
        <v>0</v>
      </c>
      <c r="D535" s="50">
        <f>IFERROR(VLOOKUP(A535,Sheet2!A:D,4,0),0)</f>
        <v>0</v>
      </c>
      <c r="E535" s="50">
        <f>IFERROR(VLOOKUP(B535,Sheet2!B:E,4,0),0)</f>
        <v>0</v>
      </c>
    </row>
    <row r="536" spans="1:5" ht="18" customHeight="1">
      <c r="A536" s="66" t="s">
        <v>1709</v>
      </c>
      <c r="B536" s="49" t="s">
        <v>378</v>
      </c>
      <c r="C536" s="50">
        <f>IFERROR(VLOOKUP(#REF!,Sheet2!#REF!,4,0),0)</f>
        <v>0</v>
      </c>
      <c r="D536" s="50">
        <f>IFERROR(VLOOKUP(A536,Sheet2!A:D,4,0),0)</f>
        <v>0</v>
      </c>
      <c r="E536" s="50">
        <f>IFERROR(VLOOKUP(B536,Sheet2!B:E,4,0),0)</f>
        <v>0</v>
      </c>
    </row>
    <row r="537" spans="1:5" ht="18" customHeight="1">
      <c r="A537" s="65" t="s">
        <v>1710</v>
      </c>
      <c r="B537" s="46" t="s">
        <v>379</v>
      </c>
      <c r="C537" s="47">
        <f>SUM(C538:C544)</f>
        <v>0</v>
      </c>
      <c r="D537" s="47">
        <f>SUM(D538:D544)</f>
        <v>0</v>
      </c>
      <c r="E537" s="47">
        <f>SUM(E538:E544)</f>
        <v>0</v>
      </c>
    </row>
    <row r="538" spans="1:5" ht="18" customHeight="1">
      <c r="A538" s="66" t="s">
        <v>1711</v>
      </c>
      <c r="B538" s="49" t="s">
        <v>32</v>
      </c>
      <c r="C538" s="50">
        <f>IFERROR(VLOOKUP(#REF!,Sheet2!#REF!,4,0),0)</f>
        <v>0</v>
      </c>
      <c r="D538" s="50">
        <f>IFERROR(VLOOKUP(A538,Sheet2!A:D,4,0),0)</f>
        <v>0</v>
      </c>
      <c r="E538" s="50">
        <f>IFERROR(VLOOKUP(B538,Sheet2!B:E,4,0),0)</f>
        <v>0</v>
      </c>
    </row>
    <row r="539" spans="1:5" ht="18" customHeight="1">
      <c r="A539" s="66" t="s">
        <v>1712</v>
      </c>
      <c r="B539" s="49" t="s">
        <v>33</v>
      </c>
      <c r="C539" s="50">
        <f>IFERROR(VLOOKUP(#REF!,Sheet2!#REF!,4,0),0)</f>
        <v>0</v>
      </c>
      <c r="D539" s="50">
        <f>IFERROR(VLOOKUP(A539,Sheet2!A:D,4,0),0)</f>
        <v>0</v>
      </c>
      <c r="E539" s="50">
        <f>IFERROR(VLOOKUP(B539,Sheet2!B:E,4,0),0)</f>
        <v>0</v>
      </c>
    </row>
    <row r="540" spans="1:5" ht="18" customHeight="1">
      <c r="A540" s="66" t="s">
        <v>1713</v>
      </c>
      <c r="B540" s="49" t="s">
        <v>34</v>
      </c>
      <c r="C540" s="50">
        <f>IFERROR(VLOOKUP(#REF!,Sheet2!#REF!,4,0),0)</f>
        <v>0</v>
      </c>
      <c r="D540" s="50">
        <f>IFERROR(VLOOKUP(A540,Sheet2!A:D,4,0),0)</f>
        <v>0</v>
      </c>
      <c r="E540" s="50">
        <f>IFERROR(VLOOKUP(B540,Sheet2!B:E,4,0),0)</f>
        <v>0</v>
      </c>
    </row>
    <row r="541" spans="1:5" ht="18" customHeight="1">
      <c r="A541" s="66" t="s">
        <v>1714</v>
      </c>
      <c r="B541" s="49" t="s">
        <v>380</v>
      </c>
      <c r="C541" s="50">
        <f>IFERROR(VLOOKUP(#REF!,Sheet2!#REF!,4,0),0)</f>
        <v>0</v>
      </c>
      <c r="D541" s="50">
        <f>IFERROR(VLOOKUP(A541,Sheet2!A:D,4,0),0)</f>
        <v>0</v>
      </c>
      <c r="E541" s="50">
        <f>IFERROR(VLOOKUP(B541,Sheet2!B:E,4,0),0)</f>
        <v>0</v>
      </c>
    </row>
    <row r="542" spans="1:5" s="52" customFormat="1" ht="18" customHeight="1">
      <c r="A542" s="67" t="s">
        <v>1715</v>
      </c>
      <c r="B542" s="51" t="s">
        <v>381</v>
      </c>
      <c r="C542" s="50">
        <f>IFERROR(VLOOKUP(#REF!,Sheet2!#REF!,4,0),0)</f>
        <v>0</v>
      </c>
      <c r="D542" s="50">
        <f>IFERROR(VLOOKUP(A542,Sheet2!A:D,4,0),0)</f>
        <v>0</v>
      </c>
      <c r="E542" s="50">
        <f>IFERROR(VLOOKUP(B542,Sheet2!B:E,4,0),0)</f>
        <v>0</v>
      </c>
    </row>
    <row r="543" spans="1:5" ht="18" customHeight="1">
      <c r="A543" s="66" t="s">
        <v>1716</v>
      </c>
      <c r="B543" s="49" t="s">
        <v>382</v>
      </c>
      <c r="C543" s="50">
        <f>IFERROR(VLOOKUP(#REF!,Sheet2!#REF!,4,0),0)</f>
        <v>0</v>
      </c>
      <c r="D543" s="50">
        <f>IFERROR(VLOOKUP(A543,Sheet2!A:D,4,0),0)</f>
        <v>0</v>
      </c>
      <c r="E543" s="50">
        <f>IFERROR(VLOOKUP(B543,Sheet2!B:E,4,0),0)</f>
        <v>0</v>
      </c>
    </row>
    <row r="544" spans="1:5" ht="18" customHeight="1">
      <c r="A544" s="66" t="s">
        <v>1717</v>
      </c>
      <c r="B544" s="49" t="s">
        <v>383</v>
      </c>
      <c r="C544" s="50">
        <f>IFERROR(VLOOKUP(#REF!,Sheet2!#REF!,4,0),0)</f>
        <v>0</v>
      </c>
      <c r="D544" s="50">
        <f>IFERROR(VLOOKUP(A544,Sheet2!A:D,4,0),0)</f>
        <v>0</v>
      </c>
      <c r="E544" s="50">
        <f>IFERROR(VLOOKUP(B544,Sheet2!B:E,4,0),0)</f>
        <v>0</v>
      </c>
    </row>
    <row r="545" spans="1:5" ht="18" customHeight="1">
      <c r="A545" s="65" t="s">
        <v>1718</v>
      </c>
      <c r="B545" s="46" t="s">
        <v>384</v>
      </c>
      <c r="C545" s="47">
        <f>SUM(C546:C548)</f>
        <v>13.59</v>
      </c>
      <c r="D545" s="47">
        <f>SUM(D546:D548)</f>
        <v>196</v>
      </c>
      <c r="E545" s="47">
        <f>SUM(E546:E548)</f>
        <v>13.59</v>
      </c>
    </row>
    <row r="546" spans="1:5" ht="18" customHeight="1">
      <c r="A546" s="66" t="s">
        <v>1719</v>
      </c>
      <c r="B546" s="49" t="s">
        <v>385</v>
      </c>
      <c r="C546" s="50">
        <f>IFERROR(VLOOKUP(#REF!,Sheet2!#REF!,4,0),0)</f>
        <v>0</v>
      </c>
      <c r="D546" s="50">
        <f>IFERROR(VLOOKUP(A546,Sheet2!A:D,4,0),0)</f>
        <v>0</v>
      </c>
      <c r="E546" s="50">
        <f>IFERROR(VLOOKUP(B546,Sheet2!B:E,4,0),0)</f>
        <v>0</v>
      </c>
    </row>
    <row r="547" spans="1:5" ht="18" customHeight="1">
      <c r="A547" s="66" t="s">
        <v>1720</v>
      </c>
      <c r="B547" s="49" t="s">
        <v>386</v>
      </c>
      <c r="C547" s="50">
        <f>IFERROR(VLOOKUP(#REF!,Sheet2!#REF!,4,0),0)</f>
        <v>0</v>
      </c>
      <c r="D547" s="50">
        <f>IFERROR(VLOOKUP(A547,Sheet2!A:D,4,0),0)</f>
        <v>0</v>
      </c>
      <c r="E547" s="50">
        <f>IFERROR(VLOOKUP(B547,Sheet2!B:E,4,0),0)</f>
        <v>0</v>
      </c>
    </row>
    <row r="548" spans="1:5" ht="18" customHeight="1">
      <c r="A548" s="66" t="s">
        <v>1721</v>
      </c>
      <c r="B548" s="49" t="s">
        <v>387</v>
      </c>
      <c r="C548" s="50">
        <v>13.59</v>
      </c>
      <c r="D548" s="50">
        <f>IFERROR(VLOOKUP(A548,Sheet2!A:D,4,0),0)</f>
        <v>196</v>
      </c>
      <c r="E548" s="50">
        <v>13.59</v>
      </c>
    </row>
    <row r="549" spans="1:5" ht="18" customHeight="1">
      <c r="A549" s="65" t="s">
        <v>1722</v>
      </c>
      <c r="B549" s="46" t="s">
        <v>9</v>
      </c>
      <c r="C549" s="47">
        <f>C550+C569+C577+C579+C590+C594+C604+C612+C619+C627+C636+C641+C644+C647+C650+C653+C656+C660+C664+C672+C675</f>
        <v>2235.7799999999997</v>
      </c>
      <c r="D549" s="47">
        <f>D550+D569+D577+D579+D590+D594+D604+D612+D619+D627+D636+D641+D644+D647+D650+D653+D656+D660+D664+D672+D675</f>
        <v>3436</v>
      </c>
      <c r="E549" s="47">
        <f>E550+E569+E577+E579+E590+E594+E604+E612+E619+E627+E636+E641+E644+E647+E650+E653+E656+E660+E664+E672+E675</f>
        <v>2235.7799999999997</v>
      </c>
    </row>
    <row r="550" spans="1:5" ht="18" customHeight="1">
      <c r="A550" s="65" t="s">
        <v>1723</v>
      </c>
      <c r="B550" s="46" t="s">
        <v>388</v>
      </c>
      <c r="C550" s="47">
        <f>SUM(C551:C568)</f>
        <v>48.980000000000004</v>
      </c>
      <c r="D550" s="47">
        <f>SUM(D551:D568)</f>
        <v>57</v>
      </c>
      <c r="E550" s="47">
        <f>SUM(E551:E568)</f>
        <v>48.980000000000004</v>
      </c>
    </row>
    <row r="551" spans="1:5" ht="18" customHeight="1">
      <c r="A551" s="66" t="s">
        <v>1724</v>
      </c>
      <c r="B551" s="49" t="s">
        <v>32</v>
      </c>
      <c r="C551" s="50">
        <f>IFERROR(VLOOKUP(#REF!,Sheet2!#REF!,4,0),0)</f>
        <v>0</v>
      </c>
      <c r="D551" s="50">
        <f>IFERROR(VLOOKUP(A551,Sheet2!A:D,4,0),0)</f>
        <v>0</v>
      </c>
      <c r="E551" s="50">
        <f>IFERROR(VLOOKUP(B551,Sheet2!B:E,4,0),0)</f>
        <v>0</v>
      </c>
    </row>
    <row r="552" spans="1:5" ht="18" customHeight="1">
      <c r="A552" s="66" t="s">
        <v>1725</v>
      </c>
      <c r="B552" s="49" t="s">
        <v>33</v>
      </c>
      <c r="C552" s="50">
        <f>IFERROR(VLOOKUP(#REF!,Sheet2!#REF!,4,0),0)</f>
        <v>0</v>
      </c>
      <c r="D552" s="50">
        <f>IFERROR(VLOOKUP(A552,Sheet2!A:D,4,0),0)</f>
        <v>0</v>
      </c>
      <c r="E552" s="50">
        <f>IFERROR(VLOOKUP(B552,Sheet2!B:E,4,0),0)</f>
        <v>0</v>
      </c>
    </row>
    <row r="553" spans="1:5" ht="18" customHeight="1">
      <c r="A553" s="66" t="s">
        <v>1726</v>
      </c>
      <c r="B553" s="49" t="s">
        <v>34</v>
      </c>
      <c r="C553" s="50">
        <f>IFERROR(VLOOKUP(#REF!,Sheet2!#REF!,4,0),0)</f>
        <v>0</v>
      </c>
      <c r="D553" s="50">
        <f>IFERROR(VLOOKUP(A553,Sheet2!A:D,4,0),0)</f>
        <v>0</v>
      </c>
      <c r="E553" s="50">
        <f>IFERROR(VLOOKUP(B553,Sheet2!B:E,4,0),0)</f>
        <v>0</v>
      </c>
    </row>
    <row r="554" spans="1:5" ht="18" customHeight="1">
      <c r="A554" s="66" t="s">
        <v>1727</v>
      </c>
      <c r="B554" s="49" t="s">
        <v>389</v>
      </c>
      <c r="C554" s="50">
        <f>IFERROR(VLOOKUP(#REF!,Sheet2!#REF!,4,0),0)</f>
        <v>0</v>
      </c>
      <c r="D554" s="50">
        <f>IFERROR(VLOOKUP(A554,Sheet2!A:D,4,0),0)</f>
        <v>0</v>
      </c>
      <c r="E554" s="50">
        <f>IFERROR(VLOOKUP(B554,Sheet2!B:E,4,0),0)</f>
        <v>0</v>
      </c>
    </row>
    <row r="555" spans="1:5" ht="18" customHeight="1">
      <c r="A555" s="66" t="s">
        <v>1728</v>
      </c>
      <c r="B555" s="49" t="s">
        <v>390</v>
      </c>
      <c r="C555" s="50">
        <f>IFERROR(VLOOKUP(#REF!,Sheet2!#REF!,4,0),0)</f>
        <v>0</v>
      </c>
      <c r="D555" s="50">
        <f>IFERROR(VLOOKUP(A555,Sheet2!A:D,4,0),0)</f>
        <v>0</v>
      </c>
      <c r="E555" s="50">
        <f>IFERROR(VLOOKUP(B555,Sheet2!B:E,4,0),0)</f>
        <v>0</v>
      </c>
    </row>
    <row r="556" spans="1:5" ht="18" customHeight="1">
      <c r="A556" s="66" t="s">
        <v>1729</v>
      </c>
      <c r="B556" s="49" t="s">
        <v>391</v>
      </c>
      <c r="C556" s="50">
        <v>37.6</v>
      </c>
      <c r="D556" s="50">
        <f>IFERROR(VLOOKUP(A556,Sheet2!A:D,4,0),0)</f>
        <v>47</v>
      </c>
      <c r="E556" s="50">
        <v>37.6</v>
      </c>
    </row>
    <row r="557" spans="1:5" ht="18" customHeight="1">
      <c r="A557" s="66" t="s">
        <v>1730</v>
      </c>
      <c r="B557" s="49" t="s">
        <v>392</v>
      </c>
      <c r="C557" s="50">
        <f>IFERROR(VLOOKUP(#REF!,Sheet2!#REF!,4,0),0)</f>
        <v>0</v>
      </c>
      <c r="D557" s="50">
        <f>IFERROR(VLOOKUP(A557,Sheet2!A:D,4,0),0)</f>
        <v>0</v>
      </c>
      <c r="E557" s="50">
        <f>IFERROR(VLOOKUP(B557,Sheet2!B:E,4,0),0)</f>
        <v>0</v>
      </c>
    </row>
    <row r="558" spans="1:5" ht="18" customHeight="1">
      <c r="A558" s="66" t="s">
        <v>1731</v>
      </c>
      <c r="B558" s="49" t="s">
        <v>73</v>
      </c>
      <c r="C558" s="50">
        <f>IFERROR(VLOOKUP(#REF!,Sheet2!#REF!,4,0),0)</f>
        <v>0</v>
      </c>
      <c r="D558" s="50">
        <f>IFERROR(VLOOKUP(A558,Sheet2!A:D,4,0),0)</f>
        <v>0</v>
      </c>
      <c r="E558" s="50">
        <f>IFERROR(VLOOKUP(B558,Sheet2!B:E,4,0),0)</f>
        <v>0</v>
      </c>
    </row>
    <row r="559" spans="1:5" ht="18" customHeight="1">
      <c r="A559" s="66" t="s">
        <v>1732</v>
      </c>
      <c r="B559" s="49" t="s">
        <v>393</v>
      </c>
      <c r="C559" s="50">
        <f>IFERROR(VLOOKUP(#REF!,Sheet2!#REF!,4,0),0)</f>
        <v>0</v>
      </c>
      <c r="D559" s="50">
        <f>IFERROR(VLOOKUP(A559,Sheet2!A:D,4,0),0)</f>
        <v>0</v>
      </c>
      <c r="E559" s="50">
        <f>IFERROR(VLOOKUP(B559,Sheet2!B:E,4,0),0)</f>
        <v>0</v>
      </c>
    </row>
    <row r="560" spans="1:5" ht="18" customHeight="1">
      <c r="A560" s="66" t="s">
        <v>1733</v>
      </c>
      <c r="B560" s="49" t="s">
        <v>394</v>
      </c>
      <c r="C560" s="50">
        <f>IFERROR(VLOOKUP(#REF!,Sheet2!#REF!,4,0),0)</f>
        <v>0</v>
      </c>
      <c r="D560" s="50">
        <f>IFERROR(VLOOKUP(A560,Sheet2!A:D,4,0),0)</f>
        <v>0</v>
      </c>
      <c r="E560" s="50">
        <f>IFERROR(VLOOKUP(B560,Sheet2!B:E,4,0),0)</f>
        <v>0</v>
      </c>
    </row>
    <row r="561" spans="1:5" ht="18" customHeight="1">
      <c r="A561" s="66" t="s">
        <v>1734</v>
      </c>
      <c r="B561" s="49" t="s">
        <v>395</v>
      </c>
      <c r="C561" s="50">
        <f>IFERROR(VLOOKUP(#REF!,Sheet2!#REF!,4,0),0)</f>
        <v>0</v>
      </c>
      <c r="D561" s="50">
        <f>IFERROR(VLOOKUP(A561,Sheet2!A:D,4,0),0)</f>
        <v>0</v>
      </c>
      <c r="E561" s="50">
        <f>IFERROR(VLOOKUP(B561,Sheet2!B:E,4,0),0)</f>
        <v>0</v>
      </c>
    </row>
    <row r="562" spans="1:5" ht="18" customHeight="1">
      <c r="A562" s="66" t="s">
        <v>1735</v>
      </c>
      <c r="B562" s="49" t="s">
        <v>396</v>
      </c>
      <c r="C562" s="50">
        <f>IFERROR(VLOOKUP(#REF!,Sheet2!#REF!,4,0),0)</f>
        <v>0</v>
      </c>
      <c r="D562" s="50">
        <f>IFERROR(VLOOKUP(A562,Sheet2!A:D,4,0),0)</f>
        <v>0</v>
      </c>
      <c r="E562" s="50">
        <f>IFERROR(VLOOKUP(B562,Sheet2!B:E,4,0),0)</f>
        <v>0</v>
      </c>
    </row>
    <row r="563" spans="1:5" ht="18" customHeight="1">
      <c r="A563" s="66" t="s">
        <v>1736</v>
      </c>
      <c r="B563" s="49" t="s">
        <v>397</v>
      </c>
      <c r="C563" s="50">
        <f>IFERROR(VLOOKUP(#REF!,Sheet2!#REF!,4,0),0)</f>
        <v>0</v>
      </c>
      <c r="D563" s="50">
        <f>IFERROR(VLOOKUP(A563,Sheet2!A:D,4,0),0)</f>
        <v>0</v>
      </c>
      <c r="E563" s="50">
        <f>IFERROR(VLOOKUP(B563,Sheet2!B:E,4,0),0)</f>
        <v>0</v>
      </c>
    </row>
    <row r="564" spans="1:5" ht="18" customHeight="1">
      <c r="A564" s="66" t="s">
        <v>1737</v>
      </c>
      <c r="B564" s="49" t="s">
        <v>398</v>
      </c>
      <c r="C564" s="50">
        <f>IFERROR(VLOOKUP(#REF!,Sheet2!#REF!,4,0),0)</f>
        <v>0</v>
      </c>
      <c r="D564" s="50">
        <f>IFERROR(VLOOKUP(A564,Sheet2!A:D,4,0),0)</f>
        <v>0</v>
      </c>
      <c r="E564" s="50">
        <f>IFERROR(VLOOKUP(B564,Sheet2!B:E,4,0),0)</f>
        <v>0</v>
      </c>
    </row>
    <row r="565" spans="1:5" ht="18" customHeight="1">
      <c r="A565" s="66" t="s">
        <v>1738</v>
      </c>
      <c r="B565" s="49" t="s">
        <v>399</v>
      </c>
      <c r="C565" s="50">
        <f>IFERROR(VLOOKUP(#REF!,Sheet2!#REF!,4,0),0)</f>
        <v>0</v>
      </c>
      <c r="D565" s="50">
        <f>IFERROR(VLOOKUP(A565,Sheet2!A:D,4,0),0)</f>
        <v>0</v>
      </c>
      <c r="E565" s="50">
        <f>IFERROR(VLOOKUP(B565,Sheet2!B:E,4,0),0)</f>
        <v>0</v>
      </c>
    </row>
    <row r="566" spans="1:5" ht="18" customHeight="1">
      <c r="A566" s="66" t="s">
        <v>1739</v>
      </c>
      <c r="B566" s="49" t="s">
        <v>400</v>
      </c>
      <c r="C566" s="50">
        <f>IFERROR(VLOOKUP(#REF!,Sheet2!#REF!,4,0),0)</f>
        <v>0</v>
      </c>
      <c r="D566" s="50">
        <f>IFERROR(VLOOKUP(A566,Sheet2!A:D,4,0),0)</f>
        <v>0</v>
      </c>
      <c r="E566" s="50">
        <f>IFERROR(VLOOKUP(B566,Sheet2!B:E,4,0),0)</f>
        <v>0</v>
      </c>
    </row>
    <row r="567" spans="1:5" ht="18" customHeight="1">
      <c r="A567" s="66" t="s">
        <v>1740</v>
      </c>
      <c r="B567" s="49" t="s">
        <v>41</v>
      </c>
      <c r="C567" s="50">
        <f>IFERROR(VLOOKUP(#REF!,Sheet2!#REF!,4,0),0)</f>
        <v>0</v>
      </c>
      <c r="D567" s="50">
        <f>IFERROR(VLOOKUP(A567,Sheet2!A:D,4,0),0)</f>
        <v>0</v>
      </c>
      <c r="E567" s="50">
        <f>IFERROR(VLOOKUP(B567,Sheet2!B:E,4,0),0)</f>
        <v>0</v>
      </c>
    </row>
    <row r="568" spans="1:5" ht="18" customHeight="1">
      <c r="A568" s="66" t="s">
        <v>1741</v>
      </c>
      <c r="B568" s="49" t="s">
        <v>401</v>
      </c>
      <c r="C568" s="50">
        <v>11.38</v>
      </c>
      <c r="D568" s="50">
        <f>IFERROR(VLOOKUP(A568,Sheet2!A:D,4,0),0)</f>
        <v>10</v>
      </c>
      <c r="E568" s="50">
        <v>11.38</v>
      </c>
    </row>
    <row r="569" spans="1:5" ht="18" customHeight="1">
      <c r="A569" s="65" t="s">
        <v>1742</v>
      </c>
      <c r="B569" s="46" t="s">
        <v>402</v>
      </c>
      <c r="C569" s="47">
        <f>SUM(C570:C576)</f>
        <v>24.88</v>
      </c>
      <c r="D569" s="47">
        <f>SUM(D570:D576)</f>
        <v>149</v>
      </c>
      <c r="E569" s="47">
        <f>SUM(E570:E576)</f>
        <v>24.88</v>
      </c>
    </row>
    <row r="570" spans="1:5" ht="18" customHeight="1">
      <c r="A570" s="66" t="s">
        <v>1743</v>
      </c>
      <c r="B570" s="49" t="s">
        <v>32</v>
      </c>
      <c r="C570" s="50">
        <f>IFERROR(VLOOKUP(#REF!,Sheet2!#REF!,4,0),0)</f>
        <v>0</v>
      </c>
      <c r="D570" s="50">
        <f>IFERROR(VLOOKUP(A570,Sheet2!A:D,4,0),0)</f>
        <v>0</v>
      </c>
      <c r="E570" s="50">
        <f>IFERROR(VLOOKUP(B570,Sheet2!B:E,4,0),0)</f>
        <v>0</v>
      </c>
    </row>
    <row r="571" spans="1:5" ht="18" customHeight="1">
      <c r="A571" s="66" t="s">
        <v>1744</v>
      </c>
      <c r="B571" s="49" t="s">
        <v>33</v>
      </c>
      <c r="C571" s="50">
        <f>IFERROR(VLOOKUP(#REF!,Sheet2!#REF!,4,0),0)</f>
        <v>0</v>
      </c>
      <c r="D571" s="50">
        <f>IFERROR(VLOOKUP(A571,Sheet2!A:D,4,0),0)</f>
        <v>0</v>
      </c>
      <c r="E571" s="50">
        <f>IFERROR(VLOOKUP(B571,Sheet2!B:E,4,0),0)</f>
        <v>0</v>
      </c>
    </row>
    <row r="572" spans="1:5" ht="18" customHeight="1">
      <c r="A572" s="66" t="s">
        <v>1745</v>
      </c>
      <c r="B572" s="49" t="s">
        <v>34</v>
      </c>
      <c r="C572" s="50">
        <f>IFERROR(VLOOKUP(#REF!,Sheet2!#REF!,4,0),0)</f>
        <v>0</v>
      </c>
      <c r="D572" s="50">
        <f>IFERROR(VLOOKUP(A572,Sheet2!A:D,4,0),0)</f>
        <v>0</v>
      </c>
      <c r="E572" s="50">
        <f>IFERROR(VLOOKUP(B572,Sheet2!B:E,4,0),0)</f>
        <v>0</v>
      </c>
    </row>
    <row r="573" spans="1:5" ht="18" customHeight="1">
      <c r="A573" s="66" t="s">
        <v>1746</v>
      </c>
      <c r="B573" s="49" t="s">
        <v>403</v>
      </c>
      <c r="C573" s="50">
        <f>IFERROR(VLOOKUP(#REF!,Sheet2!#REF!,4,0),0)</f>
        <v>0</v>
      </c>
      <c r="D573" s="50">
        <f>IFERROR(VLOOKUP(A573,Sheet2!A:D,4,0),0)</f>
        <v>0</v>
      </c>
      <c r="E573" s="50">
        <f>IFERROR(VLOOKUP(B573,Sheet2!B:E,4,0),0)</f>
        <v>0</v>
      </c>
    </row>
    <row r="574" spans="1:5" ht="18" customHeight="1">
      <c r="A574" s="66" t="s">
        <v>1747</v>
      </c>
      <c r="B574" s="49" t="s">
        <v>404</v>
      </c>
      <c r="C574" s="50">
        <f>IFERROR(VLOOKUP(#REF!,Sheet2!#REF!,4,0),0)</f>
        <v>0</v>
      </c>
      <c r="D574" s="50">
        <f>IFERROR(VLOOKUP(A574,Sheet2!A:D,4,0),0)</f>
        <v>0</v>
      </c>
      <c r="E574" s="50">
        <f>IFERROR(VLOOKUP(B574,Sheet2!B:E,4,0),0)</f>
        <v>0</v>
      </c>
    </row>
    <row r="575" spans="1:5" ht="18" customHeight="1">
      <c r="A575" s="66" t="s">
        <v>1748</v>
      </c>
      <c r="B575" s="49" t="s">
        <v>405</v>
      </c>
      <c r="C575" s="50">
        <f>IFERROR(VLOOKUP(#REF!,Sheet2!#REF!,4,0),0)</f>
        <v>0</v>
      </c>
      <c r="D575" s="50">
        <f>IFERROR(VLOOKUP(A575,Sheet2!A:D,4,0),0)</f>
        <v>48</v>
      </c>
      <c r="E575" s="50">
        <f>IFERROR(VLOOKUP(B575,Sheet2!B:E,4,0),0)</f>
        <v>0</v>
      </c>
    </row>
    <row r="576" spans="1:5" ht="18" customHeight="1">
      <c r="A576" s="66" t="s">
        <v>1749</v>
      </c>
      <c r="B576" s="49" t="s">
        <v>406</v>
      </c>
      <c r="C576" s="50">
        <v>24.88</v>
      </c>
      <c r="D576" s="50">
        <f>IFERROR(VLOOKUP(A576,Sheet2!A:D,4,0),0)</f>
        <v>101</v>
      </c>
      <c r="E576" s="50">
        <v>24.88</v>
      </c>
    </row>
    <row r="577" spans="1:5" ht="18" customHeight="1">
      <c r="A577" s="65" t="s">
        <v>1750</v>
      </c>
      <c r="B577" s="46" t="s">
        <v>407</v>
      </c>
      <c r="C577" s="47">
        <f>SUM(C578)</f>
        <v>0</v>
      </c>
      <c r="D577" s="47">
        <f>SUM(D578)</f>
        <v>0</v>
      </c>
      <c r="E577" s="47">
        <f>SUM(E578)</f>
        <v>0</v>
      </c>
    </row>
    <row r="578" spans="1:5" ht="18" customHeight="1">
      <c r="A578" s="66" t="s">
        <v>1751</v>
      </c>
      <c r="B578" s="49" t="s">
        <v>408</v>
      </c>
      <c r="C578" s="50">
        <f>IFERROR(VLOOKUP(#REF!,Sheet2!#REF!,4,0),0)</f>
        <v>0</v>
      </c>
      <c r="D578" s="50">
        <f>IFERROR(VLOOKUP(A578,Sheet2!A:D,4,0),0)</f>
        <v>0</v>
      </c>
      <c r="E578" s="50">
        <f>IFERROR(VLOOKUP(B578,Sheet2!B:E,4,0),0)</f>
        <v>0</v>
      </c>
    </row>
    <row r="579" spans="1:5" ht="18" customHeight="1">
      <c r="A579" s="65" t="s">
        <v>1752</v>
      </c>
      <c r="B579" s="46" t="s">
        <v>409</v>
      </c>
      <c r="C579" s="47">
        <f>SUM(C580:C589)</f>
        <v>1167.93</v>
      </c>
      <c r="D579" s="47">
        <f>SUM(D580:D589)</f>
        <v>1324</v>
      </c>
      <c r="E579" s="47">
        <f>SUM(E580:E589)</f>
        <v>1167.93</v>
      </c>
    </row>
    <row r="580" spans="1:5" ht="18" customHeight="1">
      <c r="A580" s="66" t="s">
        <v>1753</v>
      </c>
      <c r="B580" s="49" t="s">
        <v>410</v>
      </c>
      <c r="C580" s="50">
        <v>64.45</v>
      </c>
      <c r="D580" s="50">
        <f>IFERROR(VLOOKUP(A580,Sheet2!A:D,4,0),0)</f>
        <v>85</v>
      </c>
      <c r="E580" s="50">
        <v>64.45</v>
      </c>
    </row>
    <row r="581" spans="1:5" ht="18" customHeight="1">
      <c r="A581" s="66" t="s">
        <v>1754</v>
      </c>
      <c r="B581" s="49" t="s">
        <v>411</v>
      </c>
      <c r="C581" s="50">
        <v>396.74</v>
      </c>
      <c r="D581" s="50">
        <f>IFERROR(VLOOKUP(A581,Sheet2!A:D,4,0),0)</f>
        <v>491</v>
      </c>
      <c r="E581" s="69">
        <v>396.74</v>
      </c>
    </row>
    <row r="582" spans="1:5" ht="18" customHeight="1">
      <c r="A582" s="66" t="s">
        <v>1755</v>
      </c>
      <c r="B582" s="49" t="s">
        <v>412</v>
      </c>
      <c r="C582" s="50">
        <f>IFERROR(VLOOKUP(#REF!,[2]sheet1!$T$4:$V$87,3,0),0)</f>
        <v>0</v>
      </c>
      <c r="D582" s="50">
        <f>IFERROR(VLOOKUP(A582,[2]sheet1!$T$4:$V$87,3,0),0)</f>
        <v>0</v>
      </c>
      <c r="E582" s="50">
        <f>IFERROR(VLOOKUP(B582,[2]sheet1!$T$4:$V$87,3,0),0)</f>
        <v>0</v>
      </c>
    </row>
    <row r="583" spans="1:5" ht="18" customHeight="1">
      <c r="A583" s="66" t="s">
        <v>1756</v>
      </c>
      <c r="B583" s="49" t="s">
        <v>413</v>
      </c>
      <c r="C583" s="50">
        <f>IFERROR(VLOOKUP(#REF!,[2]sheet1!$T$4:$V$87,3,0),0)</f>
        <v>0</v>
      </c>
      <c r="D583" s="50">
        <f>IFERROR(VLOOKUP(A583,[2]sheet1!$T$4:$V$87,3,0),0)</f>
        <v>0</v>
      </c>
      <c r="E583" s="50">
        <f>IFERROR(VLOOKUP(B583,[2]sheet1!$T$4:$V$87,3,0),0)</f>
        <v>0</v>
      </c>
    </row>
    <row r="584" spans="1:5" ht="18" customHeight="1">
      <c r="A584" s="66" t="s">
        <v>1757</v>
      </c>
      <c r="B584" s="49" t="s">
        <v>414</v>
      </c>
      <c r="C584" s="50">
        <f>IFERROR(VLOOKUP(#REF!,Sheet2!#REF!,4,0),0)</f>
        <v>0</v>
      </c>
      <c r="D584" s="50">
        <f>IFERROR(VLOOKUP(A584,Sheet2!A:D,4,0),0)</f>
        <v>0</v>
      </c>
      <c r="E584" s="50">
        <f>IFERROR(VLOOKUP(B584,Sheet2!B:E,4,0),0)</f>
        <v>0</v>
      </c>
    </row>
    <row r="585" spans="1:5" ht="18" customHeight="1">
      <c r="A585" s="66" t="s">
        <v>1758</v>
      </c>
      <c r="B585" s="49" t="s">
        <v>415</v>
      </c>
      <c r="C585" s="50">
        <v>415.2</v>
      </c>
      <c r="D585" s="50">
        <f>IFERROR(VLOOKUP(A585,Sheet2!A:D,4,0),0)</f>
        <v>508</v>
      </c>
      <c r="E585" s="50">
        <v>415.2</v>
      </c>
    </row>
    <row r="586" spans="1:5" ht="18" customHeight="1">
      <c r="A586" s="66" t="s">
        <v>1759</v>
      </c>
      <c r="B586" s="49" t="s">
        <v>416</v>
      </c>
      <c r="C586" s="50">
        <v>286.32</v>
      </c>
      <c r="D586" s="50">
        <f>IFERROR(VLOOKUP(A586,Sheet2!A:D,4,0),0)</f>
        <v>240</v>
      </c>
      <c r="E586" s="50">
        <v>286.32</v>
      </c>
    </row>
    <row r="587" spans="1:5" ht="18" customHeight="1">
      <c r="A587" s="66" t="s">
        <v>1760</v>
      </c>
      <c r="B587" s="49" t="s">
        <v>417</v>
      </c>
      <c r="C587" s="50">
        <f>IFERROR(VLOOKUP(#REF!,Sheet2!#REF!,4,0),0)</f>
        <v>0</v>
      </c>
      <c r="D587" s="50">
        <f>IFERROR(VLOOKUP(A587,Sheet2!A:D,4,0),0)</f>
        <v>0</v>
      </c>
      <c r="E587" s="50">
        <f>IFERROR(VLOOKUP(B587,Sheet2!B:E,4,0),0)</f>
        <v>0</v>
      </c>
    </row>
    <row r="588" spans="1:5" ht="18" customHeight="1">
      <c r="A588" s="66" t="s">
        <v>1761</v>
      </c>
      <c r="B588" s="49" t="s">
        <v>418</v>
      </c>
      <c r="C588" s="50">
        <f>IFERROR(VLOOKUP(#REF!,Sheet2!#REF!,4,0),0)</f>
        <v>0</v>
      </c>
      <c r="D588" s="50">
        <f>IFERROR(VLOOKUP(A588,Sheet2!A:D,4,0),0)</f>
        <v>0</v>
      </c>
      <c r="E588" s="50">
        <f>IFERROR(VLOOKUP(B588,Sheet2!B:E,4,0),0)</f>
        <v>0</v>
      </c>
    </row>
    <row r="589" spans="1:5" ht="18" customHeight="1">
      <c r="A589" s="66" t="s">
        <v>1762</v>
      </c>
      <c r="B589" s="49" t="s">
        <v>419</v>
      </c>
      <c r="C589" s="50">
        <v>5.22</v>
      </c>
      <c r="D589" s="50">
        <f>IFERROR(VLOOKUP(A589,Sheet2!A:D,4,0),0)</f>
        <v>0</v>
      </c>
      <c r="E589" s="50">
        <v>5.22</v>
      </c>
    </row>
    <row r="590" spans="1:5" ht="18" customHeight="1">
      <c r="A590" s="65" t="s">
        <v>1763</v>
      </c>
      <c r="B590" s="46" t="s">
        <v>420</v>
      </c>
      <c r="C590" s="47">
        <f>SUM(C591:C593)</f>
        <v>0</v>
      </c>
      <c r="D590" s="47">
        <f>SUM(D591:D593)</f>
        <v>0</v>
      </c>
      <c r="E590" s="47">
        <f>SUM(E591:E593)</f>
        <v>0</v>
      </c>
    </row>
    <row r="591" spans="1:5" ht="18" customHeight="1">
      <c r="A591" s="66" t="s">
        <v>1764</v>
      </c>
      <c r="B591" s="49" t="s">
        <v>421</v>
      </c>
      <c r="C591" s="50">
        <f>IFERROR(VLOOKUP(#REF!,Sheet2!#REF!,4,0),0)</f>
        <v>0</v>
      </c>
      <c r="D591" s="50">
        <f>IFERROR(VLOOKUP(A591,Sheet2!A:D,4,0),0)</f>
        <v>0</v>
      </c>
      <c r="E591" s="50">
        <f>IFERROR(VLOOKUP(B591,Sheet2!B:E,4,0),0)</f>
        <v>0</v>
      </c>
    </row>
    <row r="592" spans="1:5" ht="18" customHeight="1">
      <c r="A592" s="66" t="s">
        <v>1765</v>
      </c>
      <c r="B592" s="49" t="s">
        <v>422</v>
      </c>
      <c r="C592" s="50">
        <f>IFERROR(VLOOKUP(#REF!,Sheet2!#REF!,4,0),0)</f>
        <v>0</v>
      </c>
      <c r="D592" s="50">
        <f>IFERROR(VLOOKUP(A592,Sheet2!A:D,4,0),0)</f>
        <v>0</v>
      </c>
      <c r="E592" s="50">
        <f>IFERROR(VLOOKUP(B592,Sheet2!B:E,4,0),0)</f>
        <v>0</v>
      </c>
    </row>
    <row r="593" spans="1:5" ht="18" customHeight="1">
      <c r="A593" s="66" t="s">
        <v>1766</v>
      </c>
      <c r="B593" s="49" t="s">
        <v>423</v>
      </c>
      <c r="C593" s="50">
        <f>IFERROR(VLOOKUP(#REF!,Sheet2!#REF!,4,0),0)</f>
        <v>0</v>
      </c>
      <c r="D593" s="50">
        <f>IFERROR(VLOOKUP(A593,Sheet2!A:D,4,0),0)</f>
        <v>0</v>
      </c>
      <c r="E593" s="50">
        <f>IFERROR(VLOOKUP(B593,Sheet2!B:E,4,0),0)</f>
        <v>0</v>
      </c>
    </row>
    <row r="594" spans="1:5" ht="18" customHeight="1">
      <c r="A594" s="65" t="s">
        <v>1767</v>
      </c>
      <c r="B594" s="46" t="s">
        <v>424</v>
      </c>
      <c r="C594" s="47">
        <f>SUM(C595:C603)</f>
        <v>0</v>
      </c>
      <c r="D594" s="47">
        <f>SUM(D595:D603)</f>
        <v>13</v>
      </c>
      <c r="E594" s="47">
        <f>SUM(E595:E603)</f>
        <v>0</v>
      </c>
    </row>
    <row r="595" spans="1:5" ht="18" customHeight="1">
      <c r="A595" s="66" t="s">
        <v>1768</v>
      </c>
      <c r="B595" s="49" t="s">
        <v>425</v>
      </c>
      <c r="C595" s="50">
        <f>IFERROR(VLOOKUP(#REF!,Sheet2!#REF!,4,0),0)</f>
        <v>0</v>
      </c>
      <c r="D595" s="50">
        <f>IFERROR(VLOOKUP(A595,Sheet2!A:D,4,0),0)</f>
        <v>0</v>
      </c>
      <c r="E595" s="50">
        <f>IFERROR(VLOOKUP(B595,Sheet2!B:E,4,0),0)</f>
        <v>0</v>
      </c>
    </row>
    <row r="596" spans="1:5" ht="18" customHeight="1">
      <c r="A596" s="66" t="s">
        <v>1769</v>
      </c>
      <c r="B596" s="49" t="s">
        <v>426</v>
      </c>
      <c r="C596" s="50">
        <f>IFERROR(VLOOKUP(#REF!,Sheet2!#REF!,4,0),0)</f>
        <v>0</v>
      </c>
      <c r="D596" s="50">
        <f>IFERROR(VLOOKUP(A596,Sheet2!A:D,4,0),0)</f>
        <v>0</v>
      </c>
      <c r="E596" s="50">
        <f>IFERROR(VLOOKUP(B596,Sheet2!B:E,4,0),0)</f>
        <v>0</v>
      </c>
    </row>
    <row r="597" spans="1:5" ht="18" customHeight="1">
      <c r="A597" s="66" t="s">
        <v>1770</v>
      </c>
      <c r="B597" s="49" t="s">
        <v>427</v>
      </c>
      <c r="C597" s="50">
        <f>IFERROR(VLOOKUP(#REF!,Sheet2!#REF!,4,0),0)</f>
        <v>0</v>
      </c>
      <c r="D597" s="50">
        <f>IFERROR(VLOOKUP(A597,Sheet2!A:D,4,0),0)</f>
        <v>0</v>
      </c>
      <c r="E597" s="50">
        <f>IFERROR(VLOOKUP(B597,Sheet2!B:E,4,0),0)</f>
        <v>0</v>
      </c>
    </row>
    <row r="598" spans="1:5" ht="18" customHeight="1">
      <c r="A598" s="66" t="s">
        <v>1771</v>
      </c>
      <c r="B598" s="49" t="s">
        <v>428</v>
      </c>
      <c r="C598" s="50">
        <f>IFERROR(VLOOKUP(#REF!,Sheet2!#REF!,4,0),0)</f>
        <v>0</v>
      </c>
      <c r="D598" s="50">
        <f>IFERROR(VLOOKUP(A598,Sheet2!A:D,4,0),0)</f>
        <v>0</v>
      </c>
      <c r="E598" s="50">
        <f>IFERROR(VLOOKUP(B598,Sheet2!B:E,4,0),0)</f>
        <v>0</v>
      </c>
    </row>
    <row r="599" spans="1:5" ht="18" customHeight="1">
      <c r="A599" s="66" t="s">
        <v>1772</v>
      </c>
      <c r="B599" s="49" t="s">
        <v>429</v>
      </c>
      <c r="C599" s="50">
        <f>IFERROR(VLOOKUP(#REF!,Sheet2!#REF!,4,0),0)</f>
        <v>0</v>
      </c>
      <c r="D599" s="50">
        <f>IFERROR(VLOOKUP(A599,Sheet2!A:D,4,0),0)</f>
        <v>0</v>
      </c>
      <c r="E599" s="50">
        <f>IFERROR(VLOOKUP(B599,Sheet2!B:E,4,0),0)</f>
        <v>0</v>
      </c>
    </row>
    <row r="600" spans="1:5" ht="18" customHeight="1">
      <c r="A600" s="66" t="s">
        <v>1773</v>
      </c>
      <c r="B600" s="49" t="s">
        <v>430</v>
      </c>
      <c r="C600" s="50">
        <f>IFERROR(VLOOKUP(#REF!,Sheet2!#REF!,4,0),0)</f>
        <v>0</v>
      </c>
      <c r="D600" s="50">
        <f>IFERROR(VLOOKUP(A600,Sheet2!A:D,4,0),0)</f>
        <v>0</v>
      </c>
      <c r="E600" s="50">
        <f>IFERROR(VLOOKUP(B600,Sheet2!B:E,4,0),0)</f>
        <v>0</v>
      </c>
    </row>
    <row r="601" spans="1:5" ht="18" customHeight="1">
      <c r="A601" s="66" t="s">
        <v>1774</v>
      </c>
      <c r="B601" s="49" t="s">
        <v>431</v>
      </c>
      <c r="C601" s="50">
        <f>IFERROR(VLOOKUP(#REF!,Sheet2!#REF!,4,0),0)</f>
        <v>0</v>
      </c>
      <c r="D601" s="50">
        <f>IFERROR(VLOOKUP(A601,Sheet2!A:D,4,0),0)</f>
        <v>1</v>
      </c>
      <c r="E601" s="50">
        <f>IFERROR(VLOOKUP(B601,Sheet2!B:E,4,0),0)</f>
        <v>0</v>
      </c>
    </row>
    <row r="602" spans="1:5" ht="18" customHeight="1">
      <c r="A602" s="66" t="s">
        <v>1775</v>
      </c>
      <c r="B602" s="49" t="s">
        <v>432</v>
      </c>
      <c r="C602" s="50">
        <f>IFERROR(VLOOKUP(#REF!,Sheet2!#REF!,4,0),0)</f>
        <v>0</v>
      </c>
      <c r="D602" s="50">
        <f>IFERROR(VLOOKUP(A602,Sheet2!A:D,4,0),0)</f>
        <v>0</v>
      </c>
      <c r="E602" s="50">
        <f>IFERROR(VLOOKUP(B602,Sheet2!B:E,4,0),0)</f>
        <v>0</v>
      </c>
    </row>
    <row r="603" spans="1:5" ht="18" customHeight="1">
      <c r="A603" s="66" t="s">
        <v>1776</v>
      </c>
      <c r="B603" s="49" t="s">
        <v>433</v>
      </c>
      <c r="C603" s="50">
        <f>IFERROR(VLOOKUP(#REF!,Sheet2!#REF!,4,0),0)</f>
        <v>0</v>
      </c>
      <c r="D603" s="50">
        <f>IFERROR(VLOOKUP(A603,Sheet2!A:D,4,0),0)</f>
        <v>12</v>
      </c>
      <c r="E603" s="50">
        <f>IFERROR(VLOOKUP(B603,Sheet2!B:E,4,0),0)</f>
        <v>0</v>
      </c>
    </row>
    <row r="604" spans="1:5" ht="18" customHeight="1">
      <c r="A604" s="65" t="s">
        <v>1777</v>
      </c>
      <c r="B604" s="46" t="s">
        <v>434</v>
      </c>
      <c r="C604" s="47">
        <f>SUM(C605:C611)</f>
        <v>214.34</v>
      </c>
      <c r="D604" s="47">
        <f>SUM(D605:D611)</f>
        <v>235</v>
      </c>
      <c r="E604" s="47">
        <f>SUM(E605:E611)</f>
        <v>214.34</v>
      </c>
    </row>
    <row r="605" spans="1:5" ht="18" customHeight="1">
      <c r="A605" s="66" t="s">
        <v>1778</v>
      </c>
      <c r="B605" s="49" t="s">
        <v>435</v>
      </c>
      <c r="C605" s="50">
        <v>1.37</v>
      </c>
      <c r="D605" s="50">
        <f>IFERROR(VLOOKUP(A605,Sheet2!A:D,4,0),0)</f>
        <v>7</v>
      </c>
      <c r="E605" s="50">
        <v>1.37</v>
      </c>
    </row>
    <row r="606" spans="1:5" ht="18" customHeight="1">
      <c r="A606" s="66" t="s">
        <v>1779</v>
      </c>
      <c r="B606" s="49" t="s">
        <v>436</v>
      </c>
      <c r="C606" s="50">
        <v>2.68</v>
      </c>
      <c r="D606" s="50">
        <f>IFERROR(VLOOKUP(A606,Sheet2!A:D,4,0),0)</f>
        <v>0</v>
      </c>
      <c r="E606" s="50">
        <v>2.68</v>
      </c>
    </row>
    <row r="607" spans="1:5" ht="18" customHeight="1">
      <c r="A607" s="66" t="s">
        <v>1780</v>
      </c>
      <c r="B607" s="49" t="s">
        <v>437</v>
      </c>
      <c r="C607" s="50">
        <v>59.57</v>
      </c>
      <c r="D607" s="50">
        <f>IFERROR(VLOOKUP(A607,Sheet2!A:D,4,0),0)</f>
        <v>0</v>
      </c>
      <c r="E607" s="50">
        <v>59.57</v>
      </c>
    </row>
    <row r="608" spans="1:5" ht="18" customHeight="1">
      <c r="A608" s="66" t="s">
        <v>1781</v>
      </c>
      <c r="B608" s="49" t="s">
        <v>1082</v>
      </c>
      <c r="C608" s="50">
        <v>25.6</v>
      </c>
      <c r="D608" s="50">
        <f>IFERROR(VLOOKUP(A608,Sheet2!A:D,4,0),0)</f>
        <v>0</v>
      </c>
      <c r="E608" s="50">
        <v>25.6</v>
      </c>
    </row>
    <row r="609" spans="1:5" ht="18" customHeight="1">
      <c r="A609" s="66" t="s">
        <v>1782</v>
      </c>
      <c r="B609" s="49" t="s">
        <v>438</v>
      </c>
      <c r="C609" s="50">
        <f>IFERROR(VLOOKUP(#REF!,Sheet2!#REF!,4,0),0)</f>
        <v>0</v>
      </c>
      <c r="D609" s="50">
        <f>IFERROR(VLOOKUP(A609,Sheet2!A:D,4,0),0)</f>
        <v>47</v>
      </c>
      <c r="E609" s="50">
        <f>IFERROR(VLOOKUP(B609,Sheet2!B:E,4,0),0)</f>
        <v>0</v>
      </c>
    </row>
    <row r="610" spans="1:5" ht="18" customHeight="1">
      <c r="A610" s="66" t="s">
        <v>1783</v>
      </c>
      <c r="B610" s="49" t="s">
        <v>439</v>
      </c>
      <c r="C610" s="50">
        <f>IFERROR(VLOOKUP(#REF!,Sheet2!#REF!,4,0),0)</f>
        <v>0</v>
      </c>
      <c r="D610" s="50">
        <f>IFERROR(VLOOKUP(A610,Sheet2!A:D,4,0),0)</f>
        <v>0</v>
      </c>
      <c r="E610" s="50">
        <f>IFERROR(VLOOKUP(B610,Sheet2!B:E,4,0),0)</f>
        <v>0</v>
      </c>
    </row>
    <row r="611" spans="1:5" ht="18" customHeight="1">
      <c r="A611" s="66" t="s">
        <v>1784</v>
      </c>
      <c r="B611" s="49" t="s">
        <v>440</v>
      </c>
      <c r="C611" s="50">
        <v>125.12</v>
      </c>
      <c r="D611" s="50">
        <f>IFERROR(VLOOKUP(A611,Sheet2!A:D,4,0),0)</f>
        <v>181</v>
      </c>
      <c r="E611" s="50">
        <v>125.12</v>
      </c>
    </row>
    <row r="612" spans="1:5" ht="18" customHeight="1">
      <c r="A612" s="65" t="s">
        <v>1785</v>
      </c>
      <c r="B612" s="46" t="s">
        <v>441</v>
      </c>
      <c r="C612" s="47">
        <f>SUM(C613:C618)</f>
        <v>38.15</v>
      </c>
      <c r="D612" s="47">
        <f>SUM(D613:D618)</f>
        <v>67</v>
      </c>
      <c r="E612" s="47">
        <f>SUM(E613:E618)</f>
        <v>38.15</v>
      </c>
    </row>
    <row r="613" spans="1:5" ht="18" customHeight="1">
      <c r="A613" s="66" t="s">
        <v>1786</v>
      </c>
      <c r="B613" s="49" t="s">
        <v>442</v>
      </c>
      <c r="C613" s="50">
        <v>36.75</v>
      </c>
      <c r="D613" s="50">
        <f>IFERROR(VLOOKUP(A613,Sheet2!A:D,4,0),0)</f>
        <v>66</v>
      </c>
      <c r="E613" s="50">
        <v>36.75</v>
      </c>
    </row>
    <row r="614" spans="1:5" ht="18" customHeight="1">
      <c r="A614" s="66" t="s">
        <v>1787</v>
      </c>
      <c r="B614" s="49" t="s">
        <v>443</v>
      </c>
      <c r="C614" s="50">
        <f>IFERROR(VLOOKUP(#REF!,Sheet2!#REF!,4,0),0)</f>
        <v>0</v>
      </c>
      <c r="D614" s="50">
        <f>IFERROR(VLOOKUP(A614,Sheet2!A:D,4,0),0)</f>
        <v>0</v>
      </c>
      <c r="E614" s="50">
        <f>IFERROR(VLOOKUP(B614,Sheet2!B:E,4,0),0)</f>
        <v>0</v>
      </c>
    </row>
    <row r="615" spans="1:5" ht="18" customHeight="1">
      <c r="A615" s="66" t="s">
        <v>1788</v>
      </c>
      <c r="B615" s="49" t="s">
        <v>444</v>
      </c>
      <c r="C615" s="50">
        <f>IFERROR(VLOOKUP(#REF!,Sheet2!#REF!,4,0),0)</f>
        <v>0</v>
      </c>
      <c r="D615" s="50">
        <f>IFERROR(VLOOKUP(A615,Sheet2!A:D,4,0),0)</f>
        <v>0</v>
      </c>
      <c r="E615" s="50">
        <f>IFERROR(VLOOKUP(B615,Sheet2!B:E,4,0),0)</f>
        <v>0</v>
      </c>
    </row>
    <row r="616" spans="1:5" ht="18" customHeight="1">
      <c r="A616" s="66" t="s">
        <v>1789</v>
      </c>
      <c r="B616" s="49" t="s">
        <v>445</v>
      </c>
      <c r="C616" s="50">
        <f>IFERROR(VLOOKUP(#REF!,Sheet2!#REF!,4,0),0)</f>
        <v>0</v>
      </c>
      <c r="D616" s="50">
        <f>IFERROR(VLOOKUP(A616,Sheet2!A:D,4,0),0)</f>
        <v>1</v>
      </c>
      <c r="E616" s="50">
        <f>IFERROR(VLOOKUP(B616,Sheet2!B:E,4,0),0)</f>
        <v>0</v>
      </c>
    </row>
    <row r="617" spans="1:5" ht="18" customHeight="1">
      <c r="A617" s="66" t="s">
        <v>1790</v>
      </c>
      <c r="B617" s="49" t="s">
        <v>446</v>
      </c>
      <c r="C617" s="50">
        <v>1.4</v>
      </c>
      <c r="D617" s="50">
        <f>IFERROR(VLOOKUP(A617,Sheet2!A:D,4,0),0)</f>
        <v>0</v>
      </c>
      <c r="E617" s="50">
        <v>1.4</v>
      </c>
    </row>
    <row r="618" spans="1:5" ht="18" customHeight="1">
      <c r="A618" s="66" t="s">
        <v>1791</v>
      </c>
      <c r="B618" s="49" t="s">
        <v>447</v>
      </c>
      <c r="C618" s="50">
        <f>IFERROR(VLOOKUP(#REF!,Sheet2!#REF!,4,0),0)</f>
        <v>0</v>
      </c>
      <c r="D618" s="50">
        <f>IFERROR(VLOOKUP(A618,Sheet2!A:D,4,0),0)</f>
        <v>0</v>
      </c>
      <c r="E618" s="50">
        <f>IFERROR(VLOOKUP(B618,Sheet2!B:E,4,0),0)</f>
        <v>0</v>
      </c>
    </row>
    <row r="619" spans="1:5" ht="18" customHeight="1">
      <c r="A619" s="65" t="s">
        <v>1792</v>
      </c>
      <c r="B619" s="46" t="s">
        <v>448</v>
      </c>
      <c r="C619" s="47">
        <f>SUM(C620:C626)</f>
        <v>72.949999999999989</v>
      </c>
      <c r="D619" s="47">
        <f>SUM(D620:D626)</f>
        <v>117</v>
      </c>
      <c r="E619" s="47">
        <f>SUM(E620:E626)</f>
        <v>72.949999999999989</v>
      </c>
    </row>
    <row r="620" spans="1:5" ht="18" customHeight="1">
      <c r="A620" s="66" t="s">
        <v>1793</v>
      </c>
      <c r="B620" s="49" t="s">
        <v>449</v>
      </c>
      <c r="C620" s="50">
        <v>2.85</v>
      </c>
      <c r="D620" s="50">
        <f>IFERROR(VLOOKUP(A620,Sheet2!A:D,4,0),0)</f>
        <v>4</v>
      </c>
      <c r="E620" s="50">
        <v>2.85</v>
      </c>
    </row>
    <row r="621" spans="1:5" ht="18" customHeight="1">
      <c r="A621" s="66" t="s">
        <v>1794</v>
      </c>
      <c r="B621" s="49" t="s">
        <v>450</v>
      </c>
      <c r="C621" s="50">
        <v>70.099999999999994</v>
      </c>
      <c r="D621" s="50">
        <f>IFERROR(VLOOKUP(A621,Sheet2!A:D,4,0),0)</f>
        <v>93</v>
      </c>
      <c r="E621" s="50">
        <v>70.099999999999994</v>
      </c>
    </row>
    <row r="622" spans="1:5" ht="18" customHeight="1">
      <c r="A622" s="66" t="s">
        <v>1795</v>
      </c>
      <c r="B622" s="49" t="s">
        <v>451</v>
      </c>
      <c r="C622" s="50">
        <f>IFERROR(VLOOKUP(#REF!,Sheet2!#REF!,4,0),0)</f>
        <v>0</v>
      </c>
      <c r="D622" s="50">
        <f>IFERROR(VLOOKUP(A622,Sheet2!A:D,4,0),0)</f>
        <v>0</v>
      </c>
      <c r="E622" s="50">
        <f>IFERROR(VLOOKUP(B622,Sheet2!B:E,4,0),0)</f>
        <v>0</v>
      </c>
    </row>
    <row r="623" spans="1:5" ht="18" customHeight="1">
      <c r="A623" s="66" t="s">
        <v>1796</v>
      </c>
      <c r="B623" s="49" t="s">
        <v>452</v>
      </c>
      <c r="C623" s="50">
        <f>IFERROR(VLOOKUP(#REF!,Sheet2!#REF!,4,0),0)</f>
        <v>0</v>
      </c>
      <c r="D623" s="50">
        <f>IFERROR(VLOOKUP(A623,Sheet2!A:D,4,0),0)</f>
        <v>20</v>
      </c>
      <c r="E623" s="50">
        <f>IFERROR(VLOOKUP(B623,Sheet2!B:E,4,0),0)</f>
        <v>0</v>
      </c>
    </row>
    <row r="624" spans="1:5" ht="18" customHeight="1">
      <c r="A624" s="66" t="s">
        <v>1797</v>
      </c>
      <c r="B624" s="49" t="s">
        <v>453</v>
      </c>
      <c r="C624" s="50">
        <f>IFERROR(VLOOKUP(#REF!,Sheet2!#REF!,4,0),0)</f>
        <v>0</v>
      </c>
      <c r="D624" s="50">
        <f>IFERROR(VLOOKUP(A624,Sheet2!A:D,4,0),0)</f>
        <v>0</v>
      </c>
      <c r="E624" s="50">
        <f>IFERROR(VLOOKUP(B624,Sheet2!B:E,4,0),0)</f>
        <v>0</v>
      </c>
    </row>
    <row r="625" spans="1:5" ht="18" customHeight="1">
      <c r="A625" s="66" t="s">
        <v>1798</v>
      </c>
      <c r="B625" s="49" t="s">
        <v>454</v>
      </c>
      <c r="C625" s="50">
        <f>IFERROR(VLOOKUP(#REF!,Sheet2!#REF!,4,0),0)</f>
        <v>0</v>
      </c>
      <c r="D625" s="50">
        <f>IFERROR(VLOOKUP(A625,Sheet2!A:D,4,0),0)</f>
        <v>0</v>
      </c>
      <c r="E625" s="50">
        <f>IFERROR(VLOOKUP(B625,Sheet2!B:E,4,0),0)</f>
        <v>0</v>
      </c>
    </row>
    <row r="626" spans="1:5" ht="18" customHeight="1">
      <c r="A626" s="66" t="s">
        <v>1799</v>
      </c>
      <c r="B626" s="49" t="s">
        <v>455</v>
      </c>
      <c r="C626" s="50">
        <f>IFERROR(VLOOKUP(#REF!,Sheet2!#REF!,4,0),0)</f>
        <v>0</v>
      </c>
      <c r="D626" s="50">
        <f>IFERROR(VLOOKUP(A626,Sheet2!A:D,4,0),0)</f>
        <v>0</v>
      </c>
      <c r="E626" s="50">
        <f>IFERROR(VLOOKUP(B626,Sheet2!B:E,4,0),0)</f>
        <v>0</v>
      </c>
    </row>
    <row r="627" spans="1:5" ht="18" customHeight="1">
      <c r="A627" s="65" t="s">
        <v>1800</v>
      </c>
      <c r="B627" s="46" t="s">
        <v>456</v>
      </c>
      <c r="C627" s="47">
        <f>SUM(C628:C635)</f>
        <v>20.7</v>
      </c>
      <c r="D627" s="47">
        <f>SUM(D628:D635)</f>
        <v>0</v>
      </c>
      <c r="E627" s="47">
        <f>SUM(E628:E635)</f>
        <v>20.7</v>
      </c>
    </row>
    <row r="628" spans="1:5" ht="18" customHeight="1">
      <c r="A628" s="66" t="s">
        <v>1801</v>
      </c>
      <c r="B628" s="49" t="s">
        <v>32</v>
      </c>
      <c r="C628" s="50">
        <f>IFERROR(VLOOKUP(#REF!,Sheet2!#REF!,4,0),0)</f>
        <v>0</v>
      </c>
      <c r="D628" s="50">
        <f>IFERROR(VLOOKUP(A628,Sheet2!A:D,4,0),0)</f>
        <v>0</v>
      </c>
      <c r="E628" s="50">
        <f>IFERROR(VLOOKUP(B628,Sheet2!B:E,4,0),0)</f>
        <v>0</v>
      </c>
    </row>
    <row r="629" spans="1:5" ht="18" customHeight="1">
      <c r="A629" s="66" t="s">
        <v>1802</v>
      </c>
      <c r="B629" s="49" t="s">
        <v>33</v>
      </c>
      <c r="C629" s="50">
        <f>IFERROR(VLOOKUP(#REF!,Sheet2!#REF!,4,0),0)</f>
        <v>0</v>
      </c>
      <c r="D629" s="50">
        <f>IFERROR(VLOOKUP(A629,Sheet2!A:D,4,0),0)</f>
        <v>0</v>
      </c>
      <c r="E629" s="50">
        <f>IFERROR(VLOOKUP(B629,Sheet2!B:E,4,0),0)</f>
        <v>0</v>
      </c>
    </row>
    <row r="630" spans="1:5" ht="18" customHeight="1">
      <c r="A630" s="66" t="s">
        <v>1803</v>
      </c>
      <c r="B630" s="49" t="s">
        <v>34</v>
      </c>
      <c r="C630" s="50">
        <f>IFERROR(VLOOKUP(#REF!,Sheet2!#REF!,4,0),0)</f>
        <v>0</v>
      </c>
      <c r="D630" s="50">
        <f>IFERROR(VLOOKUP(A630,Sheet2!A:D,4,0),0)</f>
        <v>0</v>
      </c>
      <c r="E630" s="50">
        <f>IFERROR(VLOOKUP(B630,Sheet2!B:E,4,0),0)</f>
        <v>0</v>
      </c>
    </row>
    <row r="631" spans="1:5" ht="18" customHeight="1">
      <c r="A631" s="66" t="s">
        <v>1804</v>
      </c>
      <c r="B631" s="49" t="s">
        <v>457</v>
      </c>
      <c r="C631" s="50">
        <f>IFERROR(VLOOKUP(#REF!,Sheet2!#REF!,4,0),0)</f>
        <v>0</v>
      </c>
      <c r="D631" s="50">
        <f>IFERROR(VLOOKUP(A631,Sheet2!A:D,4,0),0)</f>
        <v>0</v>
      </c>
      <c r="E631" s="50">
        <f>IFERROR(VLOOKUP(B631,Sheet2!B:E,4,0),0)</f>
        <v>0</v>
      </c>
    </row>
    <row r="632" spans="1:5" ht="18" customHeight="1">
      <c r="A632" s="66" t="s">
        <v>1805</v>
      </c>
      <c r="B632" s="49" t="s">
        <v>1083</v>
      </c>
      <c r="C632" s="50">
        <v>20.7</v>
      </c>
      <c r="D632" s="50">
        <f>IFERROR(VLOOKUP(A632,Sheet2!A:D,4,0),0)</f>
        <v>0</v>
      </c>
      <c r="E632" s="50">
        <v>20.7</v>
      </c>
    </row>
    <row r="633" spans="1:5" ht="18" customHeight="1">
      <c r="A633" s="66" t="s">
        <v>1806</v>
      </c>
      <c r="B633" s="49" t="s">
        <v>458</v>
      </c>
      <c r="C633" s="50">
        <f>IFERROR(VLOOKUP(#REF!,Sheet2!#REF!,4,0),0)</f>
        <v>0</v>
      </c>
      <c r="D633" s="50">
        <f>IFERROR(VLOOKUP(A633,Sheet2!A:D,4,0),0)</f>
        <v>0</v>
      </c>
      <c r="E633" s="50">
        <f>IFERROR(VLOOKUP(B633,Sheet2!B:E,4,0),0)</f>
        <v>0</v>
      </c>
    </row>
    <row r="634" spans="1:5" ht="18" customHeight="1">
      <c r="A634" s="66" t="s">
        <v>1807</v>
      </c>
      <c r="B634" s="49" t="s">
        <v>459</v>
      </c>
      <c r="C634" s="50">
        <f>IFERROR(VLOOKUP(#REF!,Sheet2!#REF!,4,0),0)</f>
        <v>0</v>
      </c>
      <c r="D634" s="50">
        <f>IFERROR(VLOOKUP(A634,Sheet2!A:D,4,0),0)</f>
        <v>0</v>
      </c>
      <c r="E634" s="50">
        <f>IFERROR(VLOOKUP(B634,Sheet2!B:E,4,0),0)</f>
        <v>0</v>
      </c>
    </row>
    <row r="635" spans="1:5" ht="18" customHeight="1">
      <c r="A635" s="66" t="s">
        <v>1808</v>
      </c>
      <c r="B635" s="49" t="s">
        <v>460</v>
      </c>
      <c r="C635" s="50">
        <f>IFERROR(VLOOKUP(#REF!,Sheet2!#REF!,4,0),0)</f>
        <v>0</v>
      </c>
      <c r="D635" s="50">
        <f>IFERROR(VLOOKUP(A635,Sheet2!A:D,4,0),0)</f>
        <v>0</v>
      </c>
      <c r="E635" s="50">
        <f>IFERROR(VLOOKUP(B635,Sheet2!B:E,4,0),0)</f>
        <v>0</v>
      </c>
    </row>
    <row r="636" spans="1:5" ht="18" customHeight="1">
      <c r="A636" s="65" t="s">
        <v>1809</v>
      </c>
      <c r="B636" s="46" t="s">
        <v>461</v>
      </c>
      <c r="C636" s="47">
        <f>SUM(C637:C640)</f>
        <v>0</v>
      </c>
      <c r="D636" s="47">
        <f>SUM(D637:D640)</f>
        <v>0</v>
      </c>
      <c r="E636" s="47">
        <f>SUM(E637:E640)</f>
        <v>0</v>
      </c>
    </row>
    <row r="637" spans="1:5" ht="18" customHeight="1">
      <c r="A637" s="66" t="s">
        <v>1810</v>
      </c>
      <c r="B637" s="49" t="s">
        <v>32</v>
      </c>
      <c r="C637" s="50">
        <f>IFERROR(VLOOKUP(#REF!,Sheet2!#REF!,4,0),0)</f>
        <v>0</v>
      </c>
      <c r="D637" s="50">
        <f>IFERROR(VLOOKUP(A637,Sheet2!A:D,4,0),0)</f>
        <v>0</v>
      </c>
      <c r="E637" s="50">
        <f>IFERROR(VLOOKUP(B637,Sheet2!B:E,4,0),0)</f>
        <v>0</v>
      </c>
    </row>
    <row r="638" spans="1:5" ht="18" customHeight="1">
      <c r="A638" s="66" t="s">
        <v>1811</v>
      </c>
      <c r="B638" s="49" t="s">
        <v>33</v>
      </c>
      <c r="C638" s="50">
        <f>IFERROR(VLOOKUP(#REF!,Sheet2!#REF!,4,0),0)</f>
        <v>0</v>
      </c>
      <c r="D638" s="50">
        <f>IFERROR(VLOOKUP(A638,Sheet2!A:D,4,0),0)</f>
        <v>0</v>
      </c>
      <c r="E638" s="50">
        <f>IFERROR(VLOOKUP(B638,Sheet2!B:E,4,0),0)</f>
        <v>0</v>
      </c>
    </row>
    <row r="639" spans="1:5" ht="18" customHeight="1">
      <c r="A639" s="66" t="s">
        <v>1812</v>
      </c>
      <c r="B639" s="49" t="s">
        <v>34</v>
      </c>
      <c r="C639" s="50">
        <f>IFERROR(VLOOKUP(#REF!,Sheet2!#REF!,4,0),0)</f>
        <v>0</v>
      </c>
      <c r="D639" s="50">
        <f>IFERROR(VLOOKUP(A639,Sheet2!A:D,4,0),0)</f>
        <v>0</v>
      </c>
      <c r="E639" s="50">
        <f>IFERROR(VLOOKUP(B639,Sheet2!B:E,4,0),0)</f>
        <v>0</v>
      </c>
    </row>
    <row r="640" spans="1:5" ht="18" customHeight="1">
      <c r="A640" s="66" t="s">
        <v>1813</v>
      </c>
      <c r="B640" s="49" t="s">
        <v>462</v>
      </c>
      <c r="C640" s="50">
        <f>IFERROR(VLOOKUP(#REF!,Sheet2!#REF!,4,0),0)</f>
        <v>0</v>
      </c>
      <c r="D640" s="50">
        <f>IFERROR(VLOOKUP(A640,Sheet2!A:D,4,0),0)</f>
        <v>0</v>
      </c>
      <c r="E640" s="50">
        <f>IFERROR(VLOOKUP(B640,Sheet2!B:E,4,0),0)</f>
        <v>0</v>
      </c>
    </row>
    <row r="641" spans="1:5" ht="18" customHeight="1">
      <c r="A641" s="65" t="s">
        <v>1814</v>
      </c>
      <c r="B641" s="46" t="s">
        <v>463</v>
      </c>
      <c r="C641" s="47">
        <f>SUM(C642:C643)</f>
        <v>442.34000000000003</v>
      </c>
      <c r="D641" s="47">
        <f>SUM(D642:D643)</f>
        <v>428</v>
      </c>
      <c r="E641" s="47">
        <f>SUM(E642:E643)</f>
        <v>442.34000000000003</v>
      </c>
    </row>
    <row r="642" spans="1:5" ht="18" customHeight="1">
      <c r="A642" s="66" t="s">
        <v>1815</v>
      </c>
      <c r="B642" s="49" t="s">
        <v>464</v>
      </c>
      <c r="C642" s="50">
        <v>12.6</v>
      </c>
      <c r="D642" s="50">
        <f>IFERROR(VLOOKUP(A642,Sheet2!A:D,4,0),0)</f>
        <v>13</v>
      </c>
      <c r="E642" s="50">
        <v>12.6</v>
      </c>
    </row>
    <row r="643" spans="1:5" ht="18" customHeight="1">
      <c r="A643" s="66" t="s">
        <v>1816</v>
      </c>
      <c r="B643" s="49" t="s">
        <v>465</v>
      </c>
      <c r="C643" s="50">
        <v>429.74</v>
      </c>
      <c r="D643" s="50">
        <f>IFERROR(VLOOKUP(A643,Sheet2!A:D,4,0),0)</f>
        <v>415</v>
      </c>
      <c r="E643" s="50">
        <v>429.74</v>
      </c>
    </row>
    <row r="644" spans="1:5" ht="18" customHeight="1">
      <c r="A644" s="65" t="s">
        <v>1817</v>
      </c>
      <c r="B644" s="46" t="s">
        <v>466</v>
      </c>
      <c r="C644" s="47">
        <f>SUM(C645:C646)</f>
        <v>0</v>
      </c>
      <c r="D644" s="47">
        <f>SUM(D645:D646)</f>
        <v>3</v>
      </c>
      <c r="E644" s="47">
        <f>SUM(E645:E646)</f>
        <v>0</v>
      </c>
    </row>
    <row r="645" spans="1:5" ht="18" customHeight="1">
      <c r="A645" s="66" t="s">
        <v>1818</v>
      </c>
      <c r="B645" s="49" t="s">
        <v>467</v>
      </c>
      <c r="C645" s="50">
        <f>IFERROR(VLOOKUP(#REF!,Sheet2!#REF!,4,0),0)</f>
        <v>0</v>
      </c>
      <c r="D645" s="50">
        <f>IFERROR(VLOOKUP(A645,Sheet2!A:D,4,0),0)</f>
        <v>3</v>
      </c>
      <c r="E645" s="50">
        <f>IFERROR(VLOOKUP(B645,Sheet2!B:E,4,0),0)</f>
        <v>0</v>
      </c>
    </row>
    <row r="646" spans="1:5" ht="18" customHeight="1">
      <c r="A646" s="66" t="s">
        <v>1819</v>
      </c>
      <c r="B646" s="49" t="s">
        <v>468</v>
      </c>
      <c r="C646" s="50">
        <f>IFERROR(VLOOKUP(#REF!,Sheet2!#REF!,4,0),0)</f>
        <v>0</v>
      </c>
      <c r="D646" s="50">
        <f>IFERROR(VLOOKUP(A646,Sheet2!A:D,4,0),0)</f>
        <v>0</v>
      </c>
      <c r="E646" s="50">
        <f>IFERROR(VLOOKUP(B646,Sheet2!B:E,4,0),0)</f>
        <v>0</v>
      </c>
    </row>
    <row r="647" spans="1:5" ht="18" customHeight="1">
      <c r="A647" s="65" t="s">
        <v>1820</v>
      </c>
      <c r="B647" s="46" t="s">
        <v>469</v>
      </c>
      <c r="C647" s="47">
        <f>SUM(C648:C649)</f>
        <v>107.37</v>
      </c>
      <c r="D647" s="47">
        <f>SUM(D648:D649)</f>
        <v>161</v>
      </c>
      <c r="E647" s="47">
        <f>SUM(E648:E649)</f>
        <v>107.37</v>
      </c>
    </row>
    <row r="648" spans="1:5" ht="18" customHeight="1">
      <c r="A648" s="66" t="s">
        <v>1821</v>
      </c>
      <c r="B648" s="49" t="s">
        <v>470</v>
      </c>
      <c r="C648" s="50">
        <v>1.68</v>
      </c>
      <c r="D648" s="50">
        <f>IFERROR(VLOOKUP(A648,Sheet2!A:D,4,0),0)</f>
        <v>3</v>
      </c>
      <c r="E648" s="50">
        <v>1.68</v>
      </c>
    </row>
    <row r="649" spans="1:5" ht="18" customHeight="1">
      <c r="A649" s="66" t="s">
        <v>1822</v>
      </c>
      <c r="B649" s="49" t="s">
        <v>471</v>
      </c>
      <c r="C649" s="50">
        <v>105.69</v>
      </c>
      <c r="D649" s="50">
        <f>IFERROR(VLOOKUP(A649,Sheet2!A:D,4,0),0)</f>
        <v>158</v>
      </c>
      <c r="E649" s="50">
        <v>105.69</v>
      </c>
    </row>
    <row r="650" spans="1:5" ht="18" customHeight="1">
      <c r="A650" s="65" t="s">
        <v>1823</v>
      </c>
      <c r="B650" s="46" t="s">
        <v>472</v>
      </c>
      <c r="C650" s="47">
        <f>SUM(C651:C652)</f>
        <v>0</v>
      </c>
      <c r="D650" s="47">
        <f>SUM(D651:D652)</f>
        <v>0</v>
      </c>
      <c r="E650" s="47">
        <f>SUM(E651:E652)</f>
        <v>0</v>
      </c>
    </row>
    <row r="651" spans="1:5" ht="18" customHeight="1">
      <c r="A651" s="66" t="s">
        <v>1824</v>
      </c>
      <c r="B651" s="49" t="s">
        <v>473</v>
      </c>
      <c r="C651" s="50">
        <f>IFERROR(VLOOKUP(#REF!,Sheet2!#REF!,4,0),0)</f>
        <v>0</v>
      </c>
      <c r="D651" s="50">
        <f>IFERROR(VLOOKUP(A651,Sheet2!A:D,4,0),0)</f>
        <v>0</v>
      </c>
      <c r="E651" s="50">
        <f>IFERROR(VLOOKUP(B651,Sheet2!B:E,4,0),0)</f>
        <v>0</v>
      </c>
    </row>
    <row r="652" spans="1:5" ht="18" customHeight="1">
      <c r="A652" s="66" t="s">
        <v>1825</v>
      </c>
      <c r="B652" s="49" t="s">
        <v>474</v>
      </c>
      <c r="C652" s="50">
        <f>IFERROR(VLOOKUP(#REF!,Sheet2!#REF!,4,0),0)</f>
        <v>0</v>
      </c>
      <c r="D652" s="50">
        <f>IFERROR(VLOOKUP(A652,Sheet2!A:D,4,0),0)</f>
        <v>0</v>
      </c>
      <c r="E652" s="50">
        <f>IFERROR(VLOOKUP(B652,Sheet2!B:E,4,0),0)</f>
        <v>0</v>
      </c>
    </row>
    <row r="653" spans="1:5" ht="18" customHeight="1">
      <c r="A653" s="65" t="s">
        <v>1826</v>
      </c>
      <c r="B653" s="46" t="s">
        <v>475</v>
      </c>
      <c r="C653" s="47">
        <f>SUM(C654:C655)</f>
        <v>4.75</v>
      </c>
      <c r="D653" s="47">
        <f>SUM(D654:D655)</f>
        <v>9</v>
      </c>
      <c r="E653" s="47">
        <f>SUM(E654:E655)</f>
        <v>4.75</v>
      </c>
    </row>
    <row r="654" spans="1:5" ht="18" customHeight="1">
      <c r="A654" s="66" t="s">
        <v>1827</v>
      </c>
      <c r="B654" s="49" t="s">
        <v>476</v>
      </c>
      <c r="C654" s="50">
        <v>4.75</v>
      </c>
      <c r="D654" s="50">
        <f>IFERROR(VLOOKUP(A654,Sheet2!A:D,4,0),0)</f>
        <v>6</v>
      </c>
      <c r="E654" s="50">
        <v>4.75</v>
      </c>
    </row>
    <row r="655" spans="1:5" ht="18" customHeight="1">
      <c r="A655" s="66" t="s">
        <v>1828</v>
      </c>
      <c r="B655" s="49" t="s">
        <v>477</v>
      </c>
      <c r="C655" s="50">
        <f>IFERROR(VLOOKUP(#REF!,Sheet2!#REF!,4,0),0)</f>
        <v>0</v>
      </c>
      <c r="D655" s="50">
        <f>IFERROR(VLOOKUP(A655,Sheet2!A:D,4,0),0)</f>
        <v>3</v>
      </c>
      <c r="E655" s="50">
        <f>IFERROR(VLOOKUP(B655,Sheet2!B:E,4,0),0)</f>
        <v>0</v>
      </c>
    </row>
    <row r="656" spans="1:5" ht="18" customHeight="1">
      <c r="A656" s="65" t="s">
        <v>1829</v>
      </c>
      <c r="B656" s="46" t="s">
        <v>478</v>
      </c>
      <c r="C656" s="47">
        <f>SUM(C657:C659)</f>
        <v>0</v>
      </c>
      <c r="D656" s="47">
        <f>SUM(D657:D659)</f>
        <v>683</v>
      </c>
      <c r="E656" s="47">
        <f>SUM(E657:E659)</f>
        <v>0</v>
      </c>
    </row>
    <row r="657" spans="1:5" ht="18" customHeight="1">
      <c r="A657" s="66" t="s">
        <v>1830</v>
      </c>
      <c r="B657" s="49" t="s">
        <v>479</v>
      </c>
      <c r="C657" s="50">
        <f>IFERROR(VLOOKUP(#REF!,Sheet2!#REF!,4,0),0)</f>
        <v>0</v>
      </c>
      <c r="D657" s="50">
        <f>IFERROR(VLOOKUP(A657,Sheet2!A:D,4,0),0)</f>
        <v>0</v>
      </c>
      <c r="E657" s="50">
        <f>IFERROR(VLOOKUP(B657,Sheet2!B:E,4,0),0)</f>
        <v>0</v>
      </c>
    </row>
    <row r="658" spans="1:5" ht="18" customHeight="1">
      <c r="A658" s="66" t="s">
        <v>1831</v>
      </c>
      <c r="B658" s="49" t="s">
        <v>480</v>
      </c>
      <c r="C658" s="50">
        <f>IFERROR(VLOOKUP(#REF!,Sheet2!#REF!,4,0),0)</f>
        <v>0</v>
      </c>
      <c r="D658" s="50">
        <f>IFERROR(VLOOKUP(A658,Sheet2!A:D,4,0),0)</f>
        <v>683</v>
      </c>
      <c r="E658" s="50">
        <f>IFERROR(VLOOKUP(B658,Sheet2!B:E,4,0),0)</f>
        <v>0</v>
      </c>
    </row>
    <row r="659" spans="1:5" ht="18" customHeight="1">
      <c r="A659" s="66" t="s">
        <v>1832</v>
      </c>
      <c r="B659" s="49" t="s">
        <v>481</v>
      </c>
      <c r="C659" s="50">
        <f>IFERROR(VLOOKUP(#REF!,Sheet2!#REF!,4,0),0)</f>
        <v>0</v>
      </c>
      <c r="D659" s="50">
        <f>IFERROR(VLOOKUP(A659,Sheet2!A:D,4,0),0)</f>
        <v>0</v>
      </c>
      <c r="E659" s="50">
        <f>IFERROR(VLOOKUP(B659,Sheet2!B:E,4,0),0)</f>
        <v>0</v>
      </c>
    </row>
    <row r="660" spans="1:5" ht="18" customHeight="1">
      <c r="A660" s="65" t="s">
        <v>1833</v>
      </c>
      <c r="B660" s="46" t="s">
        <v>482</v>
      </c>
      <c r="C660" s="47">
        <f>SUM(C661:C663)</f>
        <v>0</v>
      </c>
      <c r="D660" s="47">
        <f>SUM(D661:D663)</f>
        <v>0</v>
      </c>
      <c r="E660" s="47">
        <f>SUM(E661:E663)</f>
        <v>0</v>
      </c>
    </row>
    <row r="661" spans="1:5" ht="18" customHeight="1">
      <c r="A661" s="66" t="s">
        <v>1834</v>
      </c>
      <c r="B661" s="49" t="s">
        <v>483</v>
      </c>
      <c r="C661" s="50">
        <f>IFERROR(VLOOKUP(#REF!,Sheet2!#REF!,4,0),0)</f>
        <v>0</v>
      </c>
      <c r="D661" s="50">
        <f>IFERROR(VLOOKUP(A661,Sheet2!A:D,4,0),0)</f>
        <v>0</v>
      </c>
      <c r="E661" s="50">
        <f>IFERROR(VLOOKUP(B661,Sheet2!B:E,4,0),0)</f>
        <v>0</v>
      </c>
    </row>
    <row r="662" spans="1:5" ht="18" customHeight="1">
      <c r="A662" s="66" t="s">
        <v>1835</v>
      </c>
      <c r="B662" s="49" t="s">
        <v>484</v>
      </c>
      <c r="C662" s="50">
        <f>IFERROR(VLOOKUP(#REF!,Sheet2!#REF!,4,0),0)</f>
        <v>0</v>
      </c>
      <c r="D662" s="50">
        <f>IFERROR(VLOOKUP(A662,Sheet2!A:D,4,0),0)</f>
        <v>0</v>
      </c>
      <c r="E662" s="50">
        <f>IFERROR(VLOOKUP(B662,Sheet2!B:E,4,0),0)</f>
        <v>0</v>
      </c>
    </row>
    <row r="663" spans="1:5" ht="18" customHeight="1">
      <c r="A663" s="66" t="s">
        <v>1836</v>
      </c>
      <c r="B663" s="49" t="s">
        <v>485</v>
      </c>
      <c r="C663" s="50">
        <f>IFERROR(VLOOKUP(#REF!,Sheet2!#REF!,4,0),0)</f>
        <v>0</v>
      </c>
      <c r="D663" s="50">
        <f>IFERROR(VLOOKUP(A663,Sheet2!A:D,4,0),0)</f>
        <v>0</v>
      </c>
      <c r="E663" s="50">
        <f>IFERROR(VLOOKUP(B663,Sheet2!B:E,4,0),0)</f>
        <v>0</v>
      </c>
    </row>
    <row r="664" spans="1:5" ht="18" customHeight="1">
      <c r="A664" s="65" t="s">
        <v>1837</v>
      </c>
      <c r="B664" s="46" t="s">
        <v>486</v>
      </c>
      <c r="C664" s="47">
        <f>SUM(C665:C671)</f>
        <v>2.95</v>
      </c>
      <c r="D664" s="47">
        <f>SUM(D665:D671)</f>
        <v>0</v>
      </c>
      <c r="E664" s="47">
        <f>SUM(E665:E671)</f>
        <v>2.95</v>
      </c>
    </row>
    <row r="665" spans="1:5" ht="18" customHeight="1">
      <c r="A665" s="66" t="s">
        <v>1838</v>
      </c>
      <c r="B665" s="49" t="s">
        <v>32</v>
      </c>
      <c r="C665" s="50">
        <f>IFERROR(VLOOKUP(#REF!,Sheet2!#REF!,4,0),0)</f>
        <v>0</v>
      </c>
      <c r="D665" s="50">
        <f>IFERROR(VLOOKUP(A665,Sheet2!A:D,4,0),0)</f>
        <v>0</v>
      </c>
      <c r="E665" s="50">
        <f>IFERROR(VLOOKUP(B665,Sheet2!B:E,4,0),0)</f>
        <v>0</v>
      </c>
    </row>
    <row r="666" spans="1:5" ht="18" customHeight="1">
      <c r="A666" s="66" t="s">
        <v>1839</v>
      </c>
      <c r="B666" s="49" t="s">
        <v>33</v>
      </c>
      <c r="C666" s="50">
        <f>IFERROR(VLOOKUP(#REF!,Sheet2!#REF!,4,0),0)</f>
        <v>0</v>
      </c>
      <c r="D666" s="50">
        <f>IFERROR(VLOOKUP(A666,Sheet2!A:D,4,0),0)</f>
        <v>0</v>
      </c>
      <c r="E666" s="50">
        <f>IFERROR(VLOOKUP(B666,Sheet2!B:E,4,0),0)</f>
        <v>0</v>
      </c>
    </row>
    <row r="667" spans="1:5" ht="18" customHeight="1">
      <c r="A667" s="66" t="s">
        <v>1840</v>
      </c>
      <c r="B667" s="49" t="s">
        <v>34</v>
      </c>
      <c r="C667" s="50">
        <f>IFERROR(VLOOKUP(#REF!,Sheet2!#REF!,4,0),0)</f>
        <v>0</v>
      </c>
      <c r="D667" s="50">
        <f>IFERROR(VLOOKUP(A667,Sheet2!A:D,4,0),0)</f>
        <v>0</v>
      </c>
      <c r="E667" s="50">
        <f>IFERROR(VLOOKUP(B667,Sheet2!B:E,4,0),0)</f>
        <v>0</v>
      </c>
    </row>
    <row r="668" spans="1:5" ht="18" customHeight="1">
      <c r="A668" s="66" t="s">
        <v>1841</v>
      </c>
      <c r="B668" s="49" t="s">
        <v>487</v>
      </c>
      <c r="C668" s="50">
        <f>IFERROR(VLOOKUP(#REF!,Sheet2!#REF!,4,0),0)</f>
        <v>0</v>
      </c>
      <c r="D668" s="50">
        <f>IFERROR(VLOOKUP(A668,Sheet2!A:D,4,0),0)</f>
        <v>0</v>
      </c>
      <c r="E668" s="50">
        <f>IFERROR(VLOOKUP(B668,Sheet2!B:E,4,0),0)</f>
        <v>0</v>
      </c>
    </row>
    <row r="669" spans="1:5" ht="18" customHeight="1">
      <c r="A669" s="66" t="s">
        <v>1842</v>
      </c>
      <c r="B669" s="49" t="s">
        <v>1084</v>
      </c>
      <c r="C669" s="50">
        <f>IFERROR(VLOOKUP(#REF!,Sheet2!#REF!,4,0),0)</f>
        <v>0</v>
      </c>
      <c r="D669" s="50">
        <f>IFERROR(VLOOKUP(A669,Sheet2!A:D,4,0),0)</f>
        <v>0</v>
      </c>
      <c r="E669" s="50">
        <f>IFERROR(VLOOKUP(B669,Sheet2!B:E,4,0),0)</f>
        <v>0</v>
      </c>
    </row>
    <row r="670" spans="1:5" ht="18" customHeight="1">
      <c r="A670" s="66" t="s">
        <v>1843</v>
      </c>
      <c r="B670" s="49" t="s">
        <v>41</v>
      </c>
      <c r="C670" s="50">
        <f>IFERROR(VLOOKUP(#REF!,Sheet2!#REF!,4,0),0)</f>
        <v>0</v>
      </c>
      <c r="D670" s="50">
        <f>IFERROR(VLOOKUP(A670,Sheet2!A:D,4,0),0)</f>
        <v>0</v>
      </c>
      <c r="E670" s="50">
        <f>IFERROR(VLOOKUP(B670,Sheet2!B:E,4,0),0)</f>
        <v>0</v>
      </c>
    </row>
    <row r="671" spans="1:5" ht="18" customHeight="1">
      <c r="A671" s="66" t="s">
        <v>1844</v>
      </c>
      <c r="B671" s="49" t="s">
        <v>488</v>
      </c>
      <c r="C671" s="50">
        <v>2.95</v>
      </c>
      <c r="D671" s="50">
        <f>IFERROR(VLOOKUP(A671,Sheet2!A:D,4,0),0)</f>
        <v>0</v>
      </c>
      <c r="E671" s="50">
        <v>2.95</v>
      </c>
    </row>
    <row r="672" spans="1:5" ht="18" customHeight="1">
      <c r="A672" s="65" t="s">
        <v>1845</v>
      </c>
      <c r="B672" s="46" t="s">
        <v>489</v>
      </c>
      <c r="C672" s="47">
        <f>SUM(C673:C674)</f>
        <v>0</v>
      </c>
      <c r="D672" s="47">
        <f>SUM(D673:D674)</f>
        <v>0</v>
      </c>
      <c r="E672" s="47">
        <f>SUM(E673:E674)</f>
        <v>0</v>
      </c>
    </row>
    <row r="673" spans="1:5" ht="18" customHeight="1">
      <c r="A673" s="66" t="s">
        <v>1846</v>
      </c>
      <c r="B673" s="49" t="s">
        <v>490</v>
      </c>
      <c r="C673" s="50">
        <f>IFERROR(VLOOKUP(#REF!,Sheet2!#REF!,4,0),0)</f>
        <v>0</v>
      </c>
      <c r="D673" s="50">
        <f>IFERROR(VLOOKUP(A673,Sheet2!A:D,4,0),0)</f>
        <v>0</v>
      </c>
      <c r="E673" s="50">
        <f>IFERROR(VLOOKUP(B673,Sheet2!B:E,4,0),0)</f>
        <v>0</v>
      </c>
    </row>
    <row r="674" spans="1:5" ht="18" customHeight="1">
      <c r="A674" s="66" t="s">
        <v>1847</v>
      </c>
      <c r="B674" s="49" t="s">
        <v>491</v>
      </c>
      <c r="C674" s="50">
        <f>IFERROR(VLOOKUP(#REF!,Sheet2!#REF!,4,0),0)</f>
        <v>0</v>
      </c>
      <c r="D674" s="50">
        <f>IFERROR(VLOOKUP(A674,Sheet2!A:D,4,0),0)</f>
        <v>0</v>
      </c>
      <c r="E674" s="50">
        <f>IFERROR(VLOOKUP(B674,Sheet2!B:E,4,0),0)</f>
        <v>0</v>
      </c>
    </row>
    <row r="675" spans="1:5" ht="18" customHeight="1">
      <c r="A675" s="65" t="s">
        <v>1848</v>
      </c>
      <c r="B675" s="46" t="s">
        <v>492</v>
      </c>
      <c r="C675" s="47">
        <f>C676</f>
        <v>90.44</v>
      </c>
      <c r="D675" s="47">
        <f>D676</f>
        <v>190</v>
      </c>
      <c r="E675" s="47">
        <f>E676</f>
        <v>90.44</v>
      </c>
    </row>
    <row r="676" spans="1:5" ht="18" customHeight="1">
      <c r="A676" s="66" t="s">
        <v>1849</v>
      </c>
      <c r="B676" s="49" t="s">
        <v>493</v>
      </c>
      <c r="C676" s="50">
        <v>90.44</v>
      </c>
      <c r="D676" s="50">
        <f>IFERROR(VLOOKUP(A676,Sheet2!A:D,4,0),0)</f>
        <v>190</v>
      </c>
      <c r="E676" s="50">
        <v>90.44</v>
      </c>
    </row>
    <row r="677" spans="1:5" ht="18" customHeight="1">
      <c r="A677" s="65" t="s">
        <v>1850</v>
      </c>
      <c r="B677" s="46" t="s">
        <v>10</v>
      </c>
      <c r="C677" s="47">
        <f>C678+C683+C697+C701+C713+C716+C720+C725+C729+C733+C736+C745+C747</f>
        <v>2682.23</v>
      </c>
      <c r="D677" s="47">
        <f>D678+D683+D697+D701+D713+D716+D720+D725+D729+D733+D736+D745+D747</f>
        <v>2123</v>
      </c>
      <c r="E677" s="47">
        <f>E678+E683+E697+E701+E713+E716+E720+E725+E729+E733+E736+E745+E747</f>
        <v>1890.93</v>
      </c>
    </row>
    <row r="678" spans="1:5" ht="18" customHeight="1">
      <c r="A678" s="65" t="s">
        <v>1851</v>
      </c>
      <c r="B678" s="46" t="s">
        <v>494</v>
      </c>
      <c r="C678" s="47">
        <f>SUM(C679:C682)</f>
        <v>0.8</v>
      </c>
      <c r="D678" s="47">
        <f>SUM(D679:D682)</f>
        <v>0</v>
      </c>
      <c r="E678" s="47">
        <f>SUM(E679:E682)</f>
        <v>0.8</v>
      </c>
    </row>
    <row r="679" spans="1:5" ht="18" customHeight="1">
      <c r="A679" s="66" t="s">
        <v>1852</v>
      </c>
      <c r="B679" s="49" t="s">
        <v>32</v>
      </c>
      <c r="C679" s="50">
        <f>IFERROR(VLOOKUP(#REF!,Sheet2!#REF!,4,0),0)</f>
        <v>0</v>
      </c>
      <c r="D679" s="50">
        <f>IFERROR(VLOOKUP(A679,Sheet2!A:D,4,0),0)</f>
        <v>0</v>
      </c>
      <c r="E679" s="50">
        <f>IFERROR(VLOOKUP(B679,Sheet2!B:E,4,0),0)</f>
        <v>0</v>
      </c>
    </row>
    <row r="680" spans="1:5" ht="18" customHeight="1">
      <c r="A680" s="66" t="s">
        <v>1853</v>
      </c>
      <c r="B680" s="49" t="s">
        <v>33</v>
      </c>
      <c r="C680" s="50">
        <f>IFERROR(VLOOKUP(#REF!,Sheet2!#REF!,4,0),0)</f>
        <v>0</v>
      </c>
      <c r="D680" s="50">
        <f>IFERROR(VLOOKUP(A680,Sheet2!A:D,4,0),0)</f>
        <v>0</v>
      </c>
      <c r="E680" s="50">
        <f>IFERROR(VLOOKUP(B680,Sheet2!B:E,4,0),0)</f>
        <v>0</v>
      </c>
    </row>
    <row r="681" spans="1:5" ht="18" customHeight="1">
      <c r="A681" s="66" t="s">
        <v>1854</v>
      </c>
      <c r="B681" s="49" t="s">
        <v>34</v>
      </c>
      <c r="C681" s="50">
        <f>IFERROR(VLOOKUP(#REF!,Sheet2!#REF!,4,0),0)</f>
        <v>0</v>
      </c>
      <c r="D681" s="50">
        <f>IFERROR(VLOOKUP(A681,Sheet2!A:D,4,0),0)</f>
        <v>0</v>
      </c>
      <c r="E681" s="50">
        <f>IFERROR(VLOOKUP(B681,Sheet2!B:E,4,0),0)</f>
        <v>0</v>
      </c>
    </row>
    <row r="682" spans="1:5" ht="18" customHeight="1">
      <c r="A682" s="66" t="s">
        <v>1855</v>
      </c>
      <c r="B682" s="49" t="s">
        <v>495</v>
      </c>
      <c r="C682" s="50">
        <v>0.8</v>
      </c>
      <c r="D682" s="50">
        <f>IFERROR(VLOOKUP(A682,Sheet2!A:D,4,0),0)</f>
        <v>0</v>
      </c>
      <c r="E682" s="50">
        <v>0.8</v>
      </c>
    </row>
    <row r="683" spans="1:5" ht="18" customHeight="1">
      <c r="A683" s="65" t="s">
        <v>1856</v>
      </c>
      <c r="B683" s="46" t="s">
        <v>496</v>
      </c>
      <c r="C683" s="47">
        <f>SUM(C684:C696)</f>
        <v>0</v>
      </c>
      <c r="D683" s="47">
        <f>SUM(D684:D696)</f>
        <v>0</v>
      </c>
      <c r="E683" s="47">
        <f>SUM(E684:E696)</f>
        <v>0</v>
      </c>
    </row>
    <row r="684" spans="1:5" ht="18" customHeight="1">
      <c r="A684" s="66" t="s">
        <v>1857</v>
      </c>
      <c r="B684" s="49" t="s">
        <v>497</v>
      </c>
      <c r="C684" s="50">
        <f>IFERROR(VLOOKUP(#REF!,Sheet2!#REF!,4,0),0)</f>
        <v>0</v>
      </c>
      <c r="D684" s="50">
        <f>IFERROR(VLOOKUP(A684,Sheet2!A:D,4,0),0)</f>
        <v>0</v>
      </c>
      <c r="E684" s="50">
        <f>IFERROR(VLOOKUP(B684,Sheet2!B:E,4,0),0)</f>
        <v>0</v>
      </c>
    </row>
    <row r="685" spans="1:5" ht="18" customHeight="1">
      <c r="A685" s="66" t="s">
        <v>1858</v>
      </c>
      <c r="B685" s="49" t="s">
        <v>498</v>
      </c>
      <c r="C685" s="50">
        <f>IFERROR(VLOOKUP(#REF!,Sheet2!#REF!,4,0),0)</f>
        <v>0</v>
      </c>
      <c r="D685" s="50">
        <f>IFERROR(VLOOKUP(A685,Sheet2!A:D,4,0),0)</f>
        <v>0</v>
      </c>
      <c r="E685" s="50">
        <f>IFERROR(VLOOKUP(B685,Sheet2!B:E,4,0),0)</f>
        <v>0</v>
      </c>
    </row>
    <row r="686" spans="1:5" ht="18" customHeight="1">
      <c r="A686" s="66" t="s">
        <v>1859</v>
      </c>
      <c r="B686" s="49" t="s">
        <v>499</v>
      </c>
      <c r="C686" s="50">
        <f>IFERROR(VLOOKUP(#REF!,Sheet2!#REF!,4,0),0)</f>
        <v>0</v>
      </c>
      <c r="D686" s="50">
        <f>IFERROR(VLOOKUP(A686,Sheet2!A:D,4,0),0)</f>
        <v>0</v>
      </c>
      <c r="E686" s="50">
        <f>IFERROR(VLOOKUP(B686,Sheet2!B:E,4,0),0)</f>
        <v>0</v>
      </c>
    </row>
    <row r="687" spans="1:5" ht="18" customHeight="1">
      <c r="A687" s="66" t="s">
        <v>1860</v>
      </c>
      <c r="B687" s="49" t="s">
        <v>500</v>
      </c>
      <c r="C687" s="50">
        <f>IFERROR(VLOOKUP(#REF!,Sheet2!#REF!,4,0),0)</f>
        <v>0</v>
      </c>
      <c r="D687" s="50">
        <f>IFERROR(VLOOKUP(A687,Sheet2!A:D,4,0),0)</f>
        <v>0</v>
      </c>
      <c r="E687" s="50">
        <f>IFERROR(VLOOKUP(B687,Sheet2!B:E,4,0),0)</f>
        <v>0</v>
      </c>
    </row>
    <row r="688" spans="1:5" ht="18" customHeight="1">
      <c r="A688" s="66" t="s">
        <v>1861</v>
      </c>
      <c r="B688" s="49" t="s">
        <v>501</v>
      </c>
      <c r="C688" s="50">
        <f>IFERROR(VLOOKUP(#REF!,Sheet2!#REF!,4,0),0)</f>
        <v>0</v>
      </c>
      <c r="D688" s="50">
        <f>IFERROR(VLOOKUP(A688,Sheet2!A:D,4,0),0)</f>
        <v>0</v>
      </c>
      <c r="E688" s="50">
        <f>IFERROR(VLOOKUP(B688,Sheet2!B:E,4,0),0)</f>
        <v>0</v>
      </c>
    </row>
    <row r="689" spans="1:5" ht="18" customHeight="1">
      <c r="A689" s="66" t="s">
        <v>1862</v>
      </c>
      <c r="B689" s="49" t="s">
        <v>502</v>
      </c>
      <c r="C689" s="50">
        <f>IFERROR(VLOOKUP(#REF!,Sheet2!#REF!,4,0),0)</f>
        <v>0</v>
      </c>
      <c r="D689" s="50">
        <f>IFERROR(VLOOKUP(A689,Sheet2!A:D,4,0),0)</f>
        <v>0</v>
      </c>
      <c r="E689" s="50">
        <f>IFERROR(VLOOKUP(B689,Sheet2!B:E,4,0),0)</f>
        <v>0</v>
      </c>
    </row>
    <row r="690" spans="1:5" ht="18" customHeight="1">
      <c r="A690" s="66" t="s">
        <v>1863</v>
      </c>
      <c r="B690" s="49" t="s">
        <v>503</v>
      </c>
      <c r="C690" s="50">
        <f>IFERROR(VLOOKUP(#REF!,Sheet2!#REF!,4,0),0)</f>
        <v>0</v>
      </c>
      <c r="D690" s="50">
        <f>IFERROR(VLOOKUP(A690,Sheet2!A:D,4,0),0)</f>
        <v>0</v>
      </c>
      <c r="E690" s="50">
        <f>IFERROR(VLOOKUP(B690,Sheet2!B:E,4,0),0)</f>
        <v>0</v>
      </c>
    </row>
    <row r="691" spans="1:5" ht="18" customHeight="1">
      <c r="A691" s="66" t="s">
        <v>1864</v>
      </c>
      <c r="B691" s="49" t="s">
        <v>504</v>
      </c>
      <c r="C691" s="50">
        <f>IFERROR(VLOOKUP(#REF!,Sheet2!#REF!,4,0),0)</f>
        <v>0</v>
      </c>
      <c r="D691" s="50">
        <f>IFERROR(VLOOKUP(A691,Sheet2!A:D,4,0),0)</f>
        <v>0</v>
      </c>
      <c r="E691" s="50">
        <f>IFERROR(VLOOKUP(B691,Sheet2!B:E,4,0),0)</f>
        <v>0</v>
      </c>
    </row>
    <row r="692" spans="1:5" ht="18" customHeight="1">
      <c r="A692" s="66" t="s">
        <v>1865</v>
      </c>
      <c r="B692" s="49" t="s">
        <v>505</v>
      </c>
      <c r="C692" s="50">
        <f>IFERROR(VLOOKUP(#REF!,Sheet2!#REF!,4,0),0)</f>
        <v>0</v>
      </c>
      <c r="D692" s="50">
        <f>IFERROR(VLOOKUP(A692,Sheet2!A:D,4,0),0)</f>
        <v>0</v>
      </c>
      <c r="E692" s="50">
        <f>IFERROR(VLOOKUP(B692,Sheet2!B:E,4,0),0)</f>
        <v>0</v>
      </c>
    </row>
    <row r="693" spans="1:5" ht="18" customHeight="1">
      <c r="A693" s="66" t="s">
        <v>1866</v>
      </c>
      <c r="B693" s="49" t="s">
        <v>506</v>
      </c>
      <c r="C693" s="50">
        <f>IFERROR(VLOOKUP(#REF!,Sheet2!#REF!,4,0),0)</f>
        <v>0</v>
      </c>
      <c r="D693" s="50">
        <f>IFERROR(VLOOKUP(A693,Sheet2!A:D,4,0),0)</f>
        <v>0</v>
      </c>
      <c r="E693" s="50">
        <f>IFERROR(VLOOKUP(B693,Sheet2!B:E,4,0),0)</f>
        <v>0</v>
      </c>
    </row>
    <row r="694" spans="1:5" ht="18" customHeight="1">
      <c r="A694" s="66" t="s">
        <v>1867</v>
      </c>
      <c r="B694" s="49" t="s">
        <v>507</v>
      </c>
      <c r="C694" s="50">
        <f>IFERROR(VLOOKUP(#REF!,Sheet2!#REF!,4,0),0)</f>
        <v>0</v>
      </c>
      <c r="D694" s="50">
        <f>IFERROR(VLOOKUP(A694,Sheet2!A:D,4,0),0)</f>
        <v>0</v>
      </c>
      <c r="E694" s="50">
        <f>IFERROR(VLOOKUP(B694,Sheet2!B:E,4,0),0)</f>
        <v>0</v>
      </c>
    </row>
    <row r="695" spans="1:5" ht="18" customHeight="1">
      <c r="A695" s="66" t="s">
        <v>1868</v>
      </c>
      <c r="B695" s="49" t="s">
        <v>508</v>
      </c>
      <c r="C695" s="50">
        <f>IFERROR(VLOOKUP(#REF!,Sheet2!#REF!,4,0),0)</f>
        <v>0</v>
      </c>
      <c r="D695" s="50">
        <f>IFERROR(VLOOKUP(A695,Sheet2!A:D,4,0),0)</f>
        <v>0</v>
      </c>
      <c r="E695" s="50">
        <f>IFERROR(VLOOKUP(B695,Sheet2!B:E,4,0),0)</f>
        <v>0</v>
      </c>
    </row>
    <row r="696" spans="1:5" ht="18" customHeight="1">
      <c r="A696" s="66" t="s">
        <v>1869</v>
      </c>
      <c r="B696" s="49" t="s">
        <v>509</v>
      </c>
      <c r="C696" s="50">
        <f>IFERROR(VLOOKUP(#REF!,Sheet2!#REF!,4,0),0)</f>
        <v>0</v>
      </c>
      <c r="D696" s="50">
        <f>IFERROR(VLOOKUP(A696,Sheet2!A:D,4,0),0)</f>
        <v>0</v>
      </c>
      <c r="E696" s="50">
        <f>IFERROR(VLOOKUP(B696,Sheet2!B:E,4,0),0)</f>
        <v>0</v>
      </c>
    </row>
    <row r="697" spans="1:5" ht="18" customHeight="1">
      <c r="A697" s="65" t="s">
        <v>1870</v>
      </c>
      <c r="B697" s="46" t="s">
        <v>510</v>
      </c>
      <c r="C697" s="47">
        <f>SUM(C698:C700)</f>
        <v>434.12</v>
      </c>
      <c r="D697" s="47">
        <f>SUM(D698:D700)</f>
        <v>479</v>
      </c>
      <c r="E697" s="47">
        <f>SUM(E698:E700)</f>
        <v>434.12</v>
      </c>
    </row>
    <row r="698" spans="1:5" ht="18" customHeight="1">
      <c r="A698" s="66" t="s">
        <v>1871</v>
      </c>
      <c r="B698" s="49" t="s">
        <v>511</v>
      </c>
      <c r="C698" s="50">
        <f>IFERROR(VLOOKUP(#REF!,Sheet2!#REF!,4,0),0)</f>
        <v>0</v>
      </c>
      <c r="D698" s="50">
        <f>IFERROR(VLOOKUP(A698,Sheet2!A:D,4,0),0)</f>
        <v>0</v>
      </c>
      <c r="E698" s="50">
        <f>IFERROR(VLOOKUP(B698,Sheet2!B:E,4,0),0)</f>
        <v>0</v>
      </c>
    </row>
    <row r="699" spans="1:5" ht="18" customHeight="1">
      <c r="A699" s="66" t="s">
        <v>1872</v>
      </c>
      <c r="B699" s="49" t="s">
        <v>512</v>
      </c>
      <c r="C699" s="50">
        <v>390.48</v>
      </c>
      <c r="D699" s="50">
        <f>IFERROR(VLOOKUP(A699,Sheet2!A:D,4,0),0)</f>
        <v>455</v>
      </c>
      <c r="E699" s="50">
        <v>390.48</v>
      </c>
    </row>
    <row r="700" spans="1:5" ht="18" customHeight="1">
      <c r="A700" s="66" t="s">
        <v>1873</v>
      </c>
      <c r="B700" s="49" t="s">
        <v>513</v>
      </c>
      <c r="C700" s="50">
        <v>43.64</v>
      </c>
      <c r="D700" s="50">
        <f>IFERROR(VLOOKUP(A700,Sheet2!A:D,4,0),0)</f>
        <v>24</v>
      </c>
      <c r="E700" s="50">
        <v>43.64</v>
      </c>
    </row>
    <row r="701" spans="1:5" ht="18" customHeight="1">
      <c r="A701" s="65" t="s">
        <v>1874</v>
      </c>
      <c r="B701" s="46" t="s">
        <v>514</v>
      </c>
      <c r="C701" s="47">
        <f>SUM(C702:C712)</f>
        <v>142.03</v>
      </c>
      <c r="D701" s="47">
        <f>SUM(D702:D712)</f>
        <v>105</v>
      </c>
      <c r="E701" s="47">
        <f>SUM(E702:E712)</f>
        <v>142.03</v>
      </c>
    </row>
    <row r="702" spans="1:5" ht="18" customHeight="1">
      <c r="A702" s="66" t="s">
        <v>1875</v>
      </c>
      <c r="B702" s="49" t="s">
        <v>515</v>
      </c>
      <c r="C702" s="50">
        <f>IFERROR(VLOOKUP(#REF!,Sheet2!#REF!,4,0),0)</f>
        <v>0</v>
      </c>
      <c r="D702" s="50">
        <f>IFERROR(VLOOKUP(A702,Sheet2!A:D,4,0),0)</f>
        <v>0</v>
      </c>
      <c r="E702" s="50">
        <f>IFERROR(VLOOKUP(B702,Sheet2!B:E,4,0),0)</f>
        <v>0</v>
      </c>
    </row>
    <row r="703" spans="1:5" ht="18" customHeight="1">
      <c r="A703" s="66" t="s">
        <v>1876</v>
      </c>
      <c r="B703" s="49" t="s">
        <v>516</v>
      </c>
      <c r="C703" s="50">
        <f>IFERROR(VLOOKUP(#REF!,Sheet2!#REF!,4,0),0)</f>
        <v>0</v>
      </c>
      <c r="D703" s="50">
        <f>IFERROR(VLOOKUP(A703,Sheet2!A:D,4,0),0)</f>
        <v>0</v>
      </c>
      <c r="E703" s="50">
        <f>IFERROR(VLOOKUP(B703,Sheet2!B:E,4,0),0)</f>
        <v>0</v>
      </c>
    </row>
    <row r="704" spans="1:5" ht="18" customHeight="1">
      <c r="A704" s="66" t="s">
        <v>1877</v>
      </c>
      <c r="B704" s="49" t="s">
        <v>517</v>
      </c>
      <c r="C704" s="50">
        <f>IFERROR(VLOOKUP(#REF!,Sheet2!#REF!,4,0),0)</f>
        <v>0</v>
      </c>
      <c r="D704" s="50">
        <f>IFERROR(VLOOKUP(A704,Sheet2!A:D,4,0),0)</f>
        <v>0</v>
      </c>
      <c r="E704" s="50">
        <f>IFERROR(VLOOKUP(B704,Sheet2!B:E,4,0),0)</f>
        <v>0</v>
      </c>
    </row>
    <row r="705" spans="1:5" ht="18" customHeight="1">
      <c r="A705" s="66" t="s">
        <v>1878</v>
      </c>
      <c r="B705" s="49" t="s">
        <v>518</v>
      </c>
      <c r="C705" s="50">
        <f>IFERROR(VLOOKUP(#REF!,Sheet2!#REF!,4,0),0)</f>
        <v>0</v>
      </c>
      <c r="D705" s="50">
        <f>IFERROR(VLOOKUP(A705,Sheet2!A:D,4,0),0)</f>
        <v>0</v>
      </c>
      <c r="E705" s="50">
        <f>IFERROR(VLOOKUP(B705,Sheet2!B:E,4,0),0)</f>
        <v>0</v>
      </c>
    </row>
    <row r="706" spans="1:5" ht="18" customHeight="1">
      <c r="A706" s="66" t="s">
        <v>1879</v>
      </c>
      <c r="B706" s="49" t="s">
        <v>519</v>
      </c>
      <c r="C706" s="50">
        <f>IFERROR(VLOOKUP(#REF!,Sheet2!#REF!,4,0),0)</f>
        <v>0</v>
      </c>
      <c r="D706" s="50">
        <f>IFERROR(VLOOKUP(A706,Sheet2!A:D,4,0),0)</f>
        <v>0</v>
      </c>
      <c r="E706" s="50">
        <f>IFERROR(VLOOKUP(B706,Sheet2!B:E,4,0),0)</f>
        <v>0</v>
      </c>
    </row>
    <row r="707" spans="1:5" ht="18" customHeight="1">
      <c r="A707" s="66" t="s">
        <v>1880</v>
      </c>
      <c r="B707" s="49" t="s">
        <v>520</v>
      </c>
      <c r="C707" s="50">
        <f>IFERROR(VLOOKUP(#REF!,Sheet2!#REF!,4,0),0)</f>
        <v>0</v>
      </c>
      <c r="D707" s="50">
        <f>IFERROR(VLOOKUP(A707,Sheet2!A:D,4,0),0)</f>
        <v>0</v>
      </c>
      <c r="E707" s="50">
        <f>IFERROR(VLOOKUP(B707,Sheet2!B:E,4,0),0)</f>
        <v>0</v>
      </c>
    </row>
    <row r="708" spans="1:5" ht="18" customHeight="1">
      <c r="A708" s="66" t="s">
        <v>1881</v>
      </c>
      <c r="B708" s="49" t="s">
        <v>521</v>
      </c>
      <c r="C708" s="50">
        <f>IFERROR(VLOOKUP(#REF!,Sheet2!#REF!,4,0),0)</f>
        <v>0</v>
      </c>
      <c r="D708" s="50">
        <f>IFERROR(VLOOKUP(A708,Sheet2!A:D,4,0),0)</f>
        <v>0</v>
      </c>
      <c r="E708" s="50">
        <f>IFERROR(VLOOKUP(B708,Sheet2!B:E,4,0),0)</f>
        <v>0</v>
      </c>
    </row>
    <row r="709" spans="1:5" ht="18" customHeight="1">
      <c r="A709" s="66" t="s">
        <v>1882</v>
      </c>
      <c r="B709" s="49" t="s">
        <v>522</v>
      </c>
      <c r="C709" s="50">
        <v>124.03</v>
      </c>
      <c r="D709" s="50">
        <f>IFERROR(VLOOKUP(A709,Sheet2!A:D,4,0),0)</f>
        <v>103</v>
      </c>
      <c r="E709" s="50">
        <v>124.03</v>
      </c>
    </row>
    <row r="710" spans="1:5" ht="18" customHeight="1">
      <c r="A710" s="66" t="s">
        <v>1883</v>
      </c>
      <c r="B710" s="49" t="s">
        <v>523</v>
      </c>
      <c r="C710" s="50">
        <f>IFERROR(VLOOKUP(#REF!,Sheet2!#REF!,4,0),0)</f>
        <v>0</v>
      </c>
      <c r="D710" s="50">
        <f>IFERROR(VLOOKUP(A710,Sheet2!A:D,4,0),0)</f>
        <v>2</v>
      </c>
      <c r="E710" s="50">
        <f>IFERROR(VLOOKUP(B710,Sheet2!B:E,4,0),0)</f>
        <v>0</v>
      </c>
    </row>
    <row r="711" spans="1:5" ht="18" customHeight="1">
      <c r="A711" s="66" t="s">
        <v>1884</v>
      </c>
      <c r="B711" s="49" t="s">
        <v>524</v>
      </c>
      <c r="C711" s="50">
        <v>18</v>
      </c>
      <c r="D711" s="50">
        <f>IFERROR(VLOOKUP(A711,Sheet2!A:D,4,0),0)</f>
        <v>0</v>
      </c>
      <c r="E711" s="50">
        <v>18</v>
      </c>
    </row>
    <row r="712" spans="1:5" ht="18" customHeight="1">
      <c r="A712" s="66" t="s">
        <v>1885</v>
      </c>
      <c r="B712" s="49" t="s">
        <v>525</v>
      </c>
      <c r="C712" s="50">
        <f>IFERROR(VLOOKUP(#REF!,Sheet2!#REF!,4,0),0)</f>
        <v>0</v>
      </c>
      <c r="D712" s="50">
        <f>IFERROR(VLOOKUP(A712,Sheet2!A:D,4,0),0)</f>
        <v>0</v>
      </c>
      <c r="E712" s="50">
        <f>IFERROR(VLOOKUP(B712,Sheet2!B:E,4,0),0)</f>
        <v>0</v>
      </c>
    </row>
    <row r="713" spans="1:5" ht="18" customHeight="1">
      <c r="A713" s="65" t="s">
        <v>1886</v>
      </c>
      <c r="B713" s="46" t="s">
        <v>526</v>
      </c>
      <c r="C713" s="47">
        <f>SUM(C714:C715)</f>
        <v>0</v>
      </c>
      <c r="D713" s="47">
        <f>SUM(D714:D715)</f>
        <v>0</v>
      </c>
      <c r="E713" s="47">
        <f>SUM(E714:E715)</f>
        <v>0</v>
      </c>
    </row>
    <row r="714" spans="1:5" ht="18" customHeight="1">
      <c r="A714" s="66" t="s">
        <v>1887</v>
      </c>
      <c r="B714" s="49" t="s">
        <v>527</v>
      </c>
      <c r="C714" s="50">
        <f>IFERROR(VLOOKUP(#REF!,Sheet2!#REF!,4,0),0)</f>
        <v>0</v>
      </c>
      <c r="D714" s="50">
        <f>IFERROR(VLOOKUP(A714,Sheet2!A:D,4,0),0)</f>
        <v>0</v>
      </c>
      <c r="E714" s="50">
        <f>IFERROR(VLOOKUP(B714,Sheet2!B:E,4,0),0)</f>
        <v>0</v>
      </c>
    </row>
    <row r="715" spans="1:5" ht="18" customHeight="1">
      <c r="A715" s="66" t="s">
        <v>1888</v>
      </c>
      <c r="B715" s="49" t="s">
        <v>528</v>
      </c>
      <c r="C715" s="50">
        <f>IFERROR(VLOOKUP(#REF!,Sheet2!#REF!,4,0),0)</f>
        <v>0</v>
      </c>
      <c r="D715" s="50">
        <f>IFERROR(VLOOKUP(A715,Sheet2!A:D,4,0),0)</f>
        <v>0</v>
      </c>
      <c r="E715" s="50">
        <f>IFERROR(VLOOKUP(B715,Sheet2!B:E,4,0),0)</f>
        <v>0</v>
      </c>
    </row>
    <row r="716" spans="1:5" ht="18" customHeight="1">
      <c r="A716" s="65" t="s">
        <v>1889</v>
      </c>
      <c r="B716" s="46" t="s">
        <v>529</v>
      </c>
      <c r="C716" s="47">
        <f>SUM(C717:C719)</f>
        <v>440.01</v>
      </c>
      <c r="D716" s="47">
        <f>SUM(D717:D719)</f>
        <v>285</v>
      </c>
      <c r="E716" s="47">
        <f>SUM(E717:E719)</f>
        <v>440.01</v>
      </c>
    </row>
    <row r="717" spans="1:5" ht="18" customHeight="1">
      <c r="A717" s="66" t="s">
        <v>1890</v>
      </c>
      <c r="B717" s="49" t="s">
        <v>530</v>
      </c>
      <c r="C717" s="50">
        <f>IFERROR(VLOOKUP(#REF!,Sheet2!#REF!,4,0),0)</f>
        <v>0</v>
      </c>
      <c r="D717" s="50">
        <f>IFERROR(VLOOKUP(A717,Sheet2!A:D,4,0),0)</f>
        <v>0</v>
      </c>
      <c r="E717" s="50">
        <f>IFERROR(VLOOKUP(B717,Sheet2!B:E,4,0),0)</f>
        <v>0</v>
      </c>
    </row>
    <row r="718" spans="1:5" ht="18" customHeight="1">
      <c r="A718" s="66" t="s">
        <v>1891</v>
      </c>
      <c r="B718" s="49" t="s">
        <v>531</v>
      </c>
      <c r="C718" s="50">
        <v>388.07</v>
      </c>
      <c r="D718" s="50">
        <f>IFERROR(VLOOKUP(A718,Sheet2!A:D,4,0),0)</f>
        <v>285</v>
      </c>
      <c r="E718" s="50">
        <v>388.07</v>
      </c>
    </row>
    <row r="719" spans="1:5" ht="18" customHeight="1">
      <c r="A719" s="66" t="s">
        <v>1892</v>
      </c>
      <c r="B719" s="49" t="s">
        <v>532</v>
      </c>
      <c r="C719" s="50">
        <v>51.94</v>
      </c>
      <c r="D719" s="50">
        <f>IFERROR(VLOOKUP(A719,Sheet2!A:D,4,0),0)</f>
        <v>0</v>
      </c>
      <c r="E719" s="50">
        <v>51.94</v>
      </c>
    </row>
    <row r="720" spans="1:5" ht="18" customHeight="1">
      <c r="A720" s="65" t="s">
        <v>1893</v>
      </c>
      <c r="B720" s="46" t="s">
        <v>533</v>
      </c>
      <c r="C720" s="47">
        <f>SUM(C721:C724)</f>
        <v>335</v>
      </c>
      <c r="D720" s="47">
        <f>SUM(D721:D724)</f>
        <v>577</v>
      </c>
      <c r="E720" s="47">
        <f>SUM(E721:E724)</f>
        <v>335</v>
      </c>
    </row>
    <row r="721" spans="1:5" ht="18" customHeight="1">
      <c r="A721" s="66" t="s">
        <v>1894</v>
      </c>
      <c r="B721" s="49" t="s">
        <v>534</v>
      </c>
      <c r="C721" s="50">
        <v>14.62</v>
      </c>
      <c r="D721" s="50">
        <f>IFERROR(VLOOKUP(A721,Sheet2!A:D,4,0),0)</f>
        <v>47</v>
      </c>
      <c r="E721" s="50">
        <v>14.62</v>
      </c>
    </row>
    <row r="722" spans="1:5" ht="18" customHeight="1">
      <c r="A722" s="66" t="s">
        <v>1895</v>
      </c>
      <c r="B722" s="49" t="s">
        <v>535</v>
      </c>
      <c r="C722" s="50">
        <v>73.17</v>
      </c>
      <c r="D722" s="50">
        <f>IFERROR(VLOOKUP(A722,Sheet2!A:D,4,0),0)</f>
        <v>197</v>
      </c>
      <c r="E722" s="50">
        <v>73.17</v>
      </c>
    </row>
    <row r="723" spans="1:5" ht="18" customHeight="1">
      <c r="A723" s="66" t="s">
        <v>1896</v>
      </c>
      <c r="B723" s="49" t="s">
        <v>536</v>
      </c>
      <c r="C723" s="50">
        <v>247.21</v>
      </c>
      <c r="D723" s="50">
        <f>IFERROR(VLOOKUP(A723,Sheet2!A:D,4,0),0)</f>
        <v>333</v>
      </c>
      <c r="E723" s="50">
        <v>247.21</v>
      </c>
    </row>
    <row r="724" spans="1:5" ht="18" customHeight="1">
      <c r="A724" s="66" t="s">
        <v>1897</v>
      </c>
      <c r="B724" s="49" t="s">
        <v>537</v>
      </c>
      <c r="C724" s="50">
        <f>IFERROR(VLOOKUP(#REF!,Sheet2!#REF!,4,0),0)</f>
        <v>0</v>
      </c>
      <c r="D724" s="50">
        <f>IFERROR(VLOOKUP(A724,Sheet2!A:D,4,0),0)</f>
        <v>0</v>
      </c>
      <c r="E724" s="50">
        <f>IFERROR(VLOOKUP(B724,Sheet2!B:E,4,0),0)</f>
        <v>0</v>
      </c>
    </row>
    <row r="725" spans="1:5" ht="18" customHeight="1">
      <c r="A725" s="65" t="s">
        <v>1898</v>
      </c>
      <c r="B725" s="46" t="s">
        <v>538</v>
      </c>
      <c r="C725" s="47">
        <f>SUM(C726:C728)</f>
        <v>1183</v>
      </c>
      <c r="D725" s="47">
        <f>SUM(D726:D728)</f>
        <v>287</v>
      </c>
      <c r="E725" s="47">
        <f>SUM(E726:E728)</f>
        <v>391.7</v>
      </c>
    </row>
    <row r="726" spans="1:5" ht="18" customHeight="1">
      <c r="A726" s="66" t="s">
        <v>1899</v>
      </c>
      <c r="B726" s="49" t="s">
        <v>539</v>
      </c>
      <c r="C726" s="50">
        <f>IFERROR(VLOOKUP(#REF!,Sheet2!#REF!,4,0),0)</f>
        <v>0</v>
      </c>
      <c r="D726" s="50">
        <f>IFERROR(VLOOKUP(A726,Sheet2!A:D,4,0),0)</f>
        <v>0</v>
      </c>
      <c r="E726" s="50">
        <f>IFERROR(VLOOKUP(B726,Sheet2!B:E,4,0),0)</f>
        <v>0</v>
      </c>
    </row>
    <row r="727" spans="1:5" ht="18" customHeight="1">
      <c r="A727" s="66" t="s">
        <v>1900</v>
      </c>
      <c r="B727" s="49" t="s">
        <v>540</v>
      </c>
      <c r="C727" s="50">
        <v>1183</v>
      </c>
      <c r="D727" s="50">
        <f>IFERROR(VLOOKUP(A727,Sheet2!A:D,4,0),0)</f>
        <v>287</v>
      </c>
      <c r="E727" s="50">
        <v>391.7</v>
      </c>
    </row>
    <row r="728" spans="1:5" ht="18" customHeight="1">
      <c r="A728" s="66" t="s">
        <v>1901</v>
      </c>
      <c r="B728" s="49" t="s">
        <v>541</v>
      </c>
      <c r="C728" s="50">
        <f>IFERROR(VLOOKUP(#REF!,Sheet2!#REF!,4,0),0)</f>
        <v>0</v>
      </c>
      <c r="D728" s="50">
        <f>IFERROR(VLOOKUP(A728,Sheet2!A:D,4,0),0)</f>
        <v>0</v>
      </c>
      <c r="E728" s="50">
        <f>IFERROR(VLOOKUP(B728,Sheet2!B:E,4,0),0)</f>
        <v>0</v>
      </c>
    </row>
    <row r="729" spans="1:5" ht="18" customHeight="1">
      <c r="A729" s="65" t="s">
        <v>1902</v>
      </c>
      <c r="B729" s="46" t="s">
        <v>542</v>
      </c>
      <c r="C729" s="47">
        <f>SUM(C730:C732)</f>
        <v>102.57000000000001</v>
      </c>
      <c r="D729" s="47">
        <f>SUM(D730:D732)</f>
        <v>60</v>
      </c>
      <c r="E729" s="47">
        <f>SUM(E730:E732)</f>
        <v>102.57000000000001</v>
      </c>
    </row>
    <row r="730" spans="1:5" ht="18" customHeight="1">
      <c r="A730" s="66" t="s">
        <v>1903</v>
      </c>
      <c r="B730" s="49" t="s">
        <v>543</v>
      </c>
      <c r="C730" s="50">
        <v>17.87</v>
      </c>
      <c r="D730" s="50">
        <f>IFERROR(VLOOKUP(A730,Sheet2!A:D,4,0),0)</f>
        <v>2</v>
      </c>
      <c r="E730" s="50">
        <v>17.87</v>
      </c>
    </row>
    <row r="731" spans="1:5" ht="18" customHeight="1">
      <c r="A731" s="66" t="s">
        <v>1904</v>
      </c>
      <c r="B731" s="49" t="s">
        <v>544</v>
      </c>
      <c r="C731" s="50">
        <f>IFERROR(VLOOKUP(#REF!,Sheet2!#REF!,4,0),0)</f>
        <v>0</v>
      </c>
      <c r="D731" s="50">
        <f>IFERROR(VLOOKUP(A731,Sheet2!A:D,4,0),0)</f>
        <v>0</v>
      </c>
      <c r="E731" s="50">
        <f>IFERROR(VLOOKUP(B731,Sheet2!B:E,4,0),0)</f>
        <v>0</v>
      </c>
    </row>
    <row r="732" spans="1:5" ht="18" customHeight="1">
      <c r="A732" s="66" t="s">
        <v>1905</v>
      </c>
      <c r="B732" s="49" t="s">
        <v>545</v>
      </c>
      <c r="C732" s="50">
        <v>84.7</v>
      </c>
      <c r="D732" s="50">
        <f>IFERROR(VLOOKUP(A732,Sheet2!A:D,4,0),0)</f>
        <v>58</v>
      </c>
      <c r="E732" s="50">
        <v>84.7</v>
      </c>
    </row>
    <row r="733" spans="1:5" ht="18" customHeight="1">
      <c r="A733" s="65" t="s">
        <v>1906</v>
      </c>
      <c r="B733" s="46" t="s">
        <v>546</v>
      </c>
      <c r="C733" s="47">
        <f>SUM(C734:C735)</f>
        <v>0</v>
      </c>
      <c r="D733" s="47">
        <f>SUM(D734:D735)</f>
        <v>0</v>
      </c>
      <c r="E733" s="47">
        <f>SUM(E734:E735)</f>
        <v>0</v>
      </c>
    </row>
    <row r="734" spans="1:5" ht="18" customHeight="1">
      <c r="A734" s="66" t="s">
        <v>1907</v>
      </c>
      <c r="B734" s="49" t="s">
        <v>547</v>
      </c>
      <c r="C734" s="50">
        <f>IFERROR(VLOOKUP(#REF!,Sheet2!#REF!,4,0),0)</f>
        <v>0</v>
      </c>
      <c r="D734" s="50">
        <f>IFERROR(VLOOKUP(A734,Sheet2!A:D,4,0),0)</f>
        <v>0</v>
      </c>
      <c r="E734" s="50">
        <f>IFERROR(VLOOKUP(B734,Sheet2!B:E,4,0),0)</f>
        <v>0</v>
      </c>
    </row>
    <row r="735" spans="1:5" ht="18" customHeight="1">
      <c r="A735" s="66" t="s">
        <v>1908</v>
      </c>
      <c r="B735" s="49" t="s">
        <v>548</v>
      </c>
      <c r="C735" s="50">
        <f>IFERROR(VLOOKUP(#REF!,Sheet2!#REF!,4,0),0)</f>
        <v>0</v>
      </c>
      <c r="D735" s="50">
        <f>IFERROR(VLOOKUP(A735,Sheet2!A:D,4,0),0)</f>
        <v>0</v>
      </c>
      <c r="E735" s="50">
        <f>IFERROR(VLOOKUP(B735,Sheet2!B:E,4,0),0)</f>
        <v>0</v>
      </c>
    </row>
    <row r="736" spans="1:5" ht="18" customHeight="1">
      <c r="A736" s="65" t="s">
        <v>1909</v>
      </c>
      <c r="B736" s="46" t="s">
        <v>549</v>
      </c>
      <c r="C736" s="47">
        <f>SUM(C737:C744)</f>
        <v>0</v>
      </c>
      <c r="D736" s="47">
        <f>SUM(D737:D744)</f>
        <v>0</v>
      </c>
      <c r="E736" s="47">
        <f>SUM(E737:E744)</f>
        <v>0</v>
      </c>
    </row>
    <row r="737" spans="1:5" ht="18" customHeight="1">
      <c r="A737" s="66" t="s">
        <v>1910</v>
      </c>
      <c r="B737" s="49" t="s">
        <v>32</v>
      </c>
      <c r="C737" s="50">
        <f>IFERROR(VLOOKUP(#REF!,Sheet2!#REF!,4,0),0)</f>
        <v>0</v>
      </c>
      <c r="D737" s="50">
        <f>IFERROR(VLOOKUP(A737,Sheet2!A:D,4,0),0)</f>
        <v>0</v>
      </c>
      <c r="E737" s="50">
        <f>IFERROR(VLOOKUP(B737,Sheet2!B:E,4,0),0)</f>
        <v>0</v>
      </c>
    </row>
    <row r="738" spans="1:5" ht="18" customHeight="1">
      <c r="A738" s="66" t="s">
        <v>1911</v>
      </c>
      <c r="B738" s="49" t="s">
        <v>33</v>
      </c>
      <c r="C738" s="50">
        <f>IFERROR(VLOOKUP(#REF!,Sheet2!#REF!,4,0),0)</f>
        <v>0</v>
      </c>
      <c r="D738" s="50">
        <f>IFERROR(VLOOKUP(A738,Sheet2!A:D,4,0),0)</f>
        <v>0</v>
      </c>
      <c r="E738" s="50">
        <f>IFERROR(VLOOKUP(B738,Sheet2!B:E,4,0),0)</f>
        <v>0</v>
      </c>
    </row>
    <row r="739" spans="1:5" ht="18" customHeight="1">
      <c r="A739" s="66" t="s">
        <v>1912</v>
      </c>
      <c r="B739" s="49" t="s">
        <v>34</v>
      </c>
      <c r="C739" s="50">
        <f>IFERROR(VLOOKUP(#REF!,Sheet2!#REF!,4,0),0)</f>
        <v>0</v>
      </c>
      <c r="D739" s="50">
        <f>IFERROR(VLOOKUP(A739,Sheet2!A:D,4,0),0)</f>
        <v>0</v>
      </c>
      <c r="E739" s="50">
        <f>IFERROR(VLOOKUP(B739,Sheet2!B:E,4,0),0)</f>
        <v>0</v>
      </c>
    </row>
    <row r="740" spans="1:5" ht="18" customHeight="1">
      <c r="A740" s="66" t="s">
        <v>1913</v>
      </c>
      <c r="B740" s="49" t="s">
        <v>73</v>
      </c>
      <c r="C740" s="50">
        <f>IFERROR(VLOOKUP(#REF!,Sheet2!#REF!,4,0),0)</f>
        <v>0</v>
      </c>
      <c r="D740" s="50">
        <f>IFERROR(VLOOKUP(A740,Sheet2!A:D,4,0),0)</f>
        <v>0</v>
      </c>
      <c r="E740" s="50">
        <f>IFERROR(VLOOKUP(B740,Sheet2!B:E,4,0),0)</f>
        <v>0</v>
      </c>
    </row>
    <row r="741" spans="1:5" ht="18" customHeight="1">
      <c r="A741" s="66" t="s">
        <v>1914</v>
      </c>
      <c r="B741" s="49" t="s">
        <v>550</v>
      </c>
      <c r="C741" s="50">
        <f>IFERROR(VLOOKUP(#REF!,Sheet2!#REF!,4,0),0)</f>
        <v>0</v>
      </c>
      <c r="D741" s="50">
        <f>IFERROR(VLOOKUP(A741,Sheet2!A:D,4,0),0)</f>
        <v>0</v>
      </c>
      <c r="E741" s="50">
        <f>IFERROR(VLOOKUP(B741,Sheet2!B:E,4,0),0)</f>
        <v>0</v>
      </c>
    </row>
    <row r="742" spans="1:5" ht="18" customHeight="1">
      <c r="A742" s="66" t="s">
        <v>1915</v>
      </c>
      <c r="B742" s="49" t="s">
        <v>551</v>
      </c>
      <c r="C742" s="50">
        <f>IFERROR(VLOOKUP(#REF!,Sheet2!#REF!,4,0),0)</f>
        <v>0</v>
      </c>
      <c r="D742" s="50">
        <f>IFERROR(VLOOKUP(A742,Sheet2!A:D,4,0),0)</f>
        <v>0</v>
      </c>
      <c r="E742" s="50">
        <f>IFERROR(VLOOKUP(B742,Sheet2!B:E,4,0),0)</f>
        <v>0</v>
      </c>
    </row>
    <row r="743" spans="1:5" ht="18" customHeight="1">
      <c r="A743" s="66" t="s">
        <v>1916</v>
      </c>
      <c r="B743" s="49" t="s">
        <v>41</v>
      </c>
      <c r="C743" s="50">
        <f>IFERROR(VLOOKUP(#REF!,Sheet2!#REF!,4,0),0)</f>
        <v>0</v>
      </c>
      <c r="D743" s="50">
        <f>IFERROR(VLOOKUP(A743,Sheet2!A:D,4,0),0)</f>
        <v>0</v>
      </c>
      <c r="E743" s="50">
        <f>IFERROR(VLOOKUP(B743,Sheet2!B:E,4,0),0)</f>
        <v>0</v>
      </c>
    </row>
    <row r="744" spans="1:5" ht="18" customHeight="1">
      <c r="A744" s="66" t="s">
        <v>1917</v>
      </c>
      <c r="B744" s="49" t="s">
        <v>552</v>
      </c>
      <c r="C744" s="50">
        <f>IFERROR(VLOOKUP(#REF!,Sheet2!#REF!,4,0),0)</f>
        <v>0</v>
      </c>
      <c r="D744" s="50">
        <f>IFERROR(VLOOKUP(A744,Sheet2!A:D,4,0),0)</f>
        <v>0</v>
      </c>
      <c r="E744" s="50">
        <f>IFERROR(VLOOKUP(B744,Sheet2!B:E,4,0),0)</f>
        <v>0</v>
      </c>
    </row>
    <row r="745" spans="1:5" ht="18" customHeight="1">
      <c r="A745" s="65" t="s">
        <v>1918</v>
      </c>
      <c r="B745" s="46" t="s">
        <v>553</v>
      </c>
      <c r="C745" s="47">
        <f>C746</f>
        <v>0</v>
      </c>
      <c r="D745" s="47">
        <f>D746</f>
        <v>0</v>
      </c>
      <c r="E745" s="47">
        <f>E746</f>
        <v>0</v>
      </c>
    </row>
    <row r="746" spans="1:5" ht="18" customHeight="1">
      <c r="A746" s="66" t="s">
        <v>1919</v>
      </c>
      <c r="B746" s="49" t="s">
        <v>554</v>
      </c>
      <c r="C746" s="50">
        <f>IFERROR(VLOOKUP(#REF!,Sheet2!#REF!,4,0),0)</f>
        <v>0</v>
      </c>
      <c r="D746" s="50">
        <f>IFERROR(VLOOKUP(A746,Sheet2!A:D,4,0),0)</f>
        <v>0</v>
      </c>
      <c r="E746" s="50">
        <f>IFERROR(VLOOKUP(B746,Sheet2!B:E,4,0),0)</f>
        <v>0</v>
      </c>
    </row>
    <row r="747" spans="1:5" ht="18" customHeight="1">
      <c r="A747" s="65" t="s">
        <v>1920</v>
      </c>
      <c r="B747" s="46" t="s">
        <v>555</v>
      </c>
      <c r="C747" s="47">
        <f>C748</f>
        <v>44.7</v>
      </c>
      <c r="D747" s="47">
        <f>D748</f>
        <v>330</v>
      </c>
      <c r="E747" s="47">
        <f>E748</f>
        <v>44.7</v>
      </c>
    </row>
    <row r="748" spans="1:5" ht="18" customHeight="1">
      <c r="A748" s="66" t="s">
        <v>1921</v>
      </c>
      <c r="B748" s="49" t="s">
        <v>556</v>
      </c>
      <c r="C748" s="50">
        <v>44.7</v>
      </c>
      <c r="D748" s="50">
        <f>IFERROR(VLOOKUP(A748,Sheet2!A:D,4,0),0)</f>
        <v>330</v>
      </c>
      <c r="E748" s="50">
        <v>44.7</v>
      </c>
    </row>
    <row r="749" spans="1:5" ht="18" customHeight="1">
      <c r="A749" s="65" t="s">
        <v>1922</v>
      </c>
      <c r="B749" s="46" t="s">
        <v>11</v>
      </c>
      <c r="C749" s="47">
        <f>C750+C760+C764+C773+C778+C785+C791+C794+C797+C799+C801+C807+C809+C811+C826</f>
        <v>83.05</v>
      </c>
      <c r="D749" s="47">
        <f>D750+D760+D764+D773+D778+D785+D791+D794+D797+D799+D801+D807+D809+D811+D826</f>
        <v>31</v>
      </c>
      <c r="E749" s="47">
        <f>E750+E760+E764+E773+E778+E785+E791+E794+E797+E799+E801+E807+E809+E811+E826</f>
        <v>83.05</v>
      </c>
    </row>
    <row r="750" spans="1:5" ht="18" customHeight="1">
      <c r="A750" s="65" t="s">
        <v>1923</v>
      </c>
      <c r="B750" s="46" t="s">
        <v>557</v>
      </c>
      <c r="C750" s="47">
        <f>SUM(C751:C759)</f>
        <v>0</v>
      </c>
      <c r="D750" s="47">
        <f>SUM(D751:D759)</f>
        <v>0</v>
      </c>
      <c r="E750" s="47">
        <f>SUM(E751:E759)</f>
        <v>0</v>
      </c>
    </row>
    <row r="751" spans="1:5" ht="18" customHeight="1">
      <c r="A751" s="66" t="s">
        <v>1924</v>
      </c>
      <c r="B751" s="49" t="s">
        <v>32</v>
      </c>
      <c r="C751" s="50">
        <f>IFERROR(VLOOKUP(#REF!,Sheet2!#REF!,4,0),0)</f>
        <v>0</v>
      </c>
      <c r="D751" s="50">
        <f>IFERROR(VLOOKUP(A751,Sheet2!A:D,4,0),0)</f>
        <v>0</v>
      </c>
      <c r="E751" s="50">
        <f>IFERROR(VLOOKUP(B751,Sheet2!B:E,4,0),0)</f>
        <v>0</v>
      </c>
    </row>
    <row r="752" spans="1:5" ht="18" customHeight="1">
      <c r="A752" s="66" t="s">
        <v>1925</v>
      </c>
      <c r="B752" s="49" t="s">
        <v>33</v>
      </c>
      <c r="C752" s="50">
        <f>IFERROR(VLOOKUP(#REF!,Sheet2!#REF!,4,0),0)</f>
        <v>0</v>
      </c>
      <c r="D752" s="50">
        <f>IFERROR(VLOOKUP(A752,Sheet2!A:D,4,0),0)</f>
        <v>0</v>
      </c>
      <c r="E752" s="50">
        <f>IFERROR(VLOOKUP(B752,Sheet2!B:E,4,0),0)</f>
        <v>0</v>
      </c>
    </row>
    <row r="753" spans="1:5" ht="18" customHeight="1">
      <c r="A753" s="66" t="s">
        <v>1926</v>
      </c>
      <c r="B753" s="49" t="s">
        <v>34</v>
      </c>
      <c r="C753" s="50">
        <f>IFERROR(VLOOKUP(#REF!,Sheet2!#REF!,4,0),0)</f>
        <v>0</v>
      </c>
      <c r="D753" s="50">
        <f>IFERROR(VLOOKUP(A753,Sheet2!A:D,4,0),0)</f>
        <v>0</v>
      </c>
      <c r="E753" s="50">
        <f>IFERROR(VLOOKUP(B753,Sheet2!B:E,4,0),0)</f>
        <v>0</v>
      </c>
    </row>
    <row r="754" spans="1:5" ht="18" customHeight="1">
      <c r="A754" s="66" t="s">
        <v>1927</v>
      </c>
      <c r="B754" s="49" t="s">
        <v>558</v>
      </c>
      <c r="C754" s="50">
        <f>IFERROR(VLOOKUP(#REF!,Sheet2!#REF!,4,0),0)</f>
        <v>0</v>
      </c>
      <c r="D754" s="50">
        <f>IFERROR(VLOOKUP(A754,Sheet2!A:D,4,0),0)</f>
        <v>0</v>
      </c>
      <c r="E754" s="50">
        <f>IFERROR(VLOOKUP(B754,Sheet2!B:E,4,0),0)</f>
        <v>0</v>
      </c>
    </row>
    <row r="755" spans="1:5" ht="18" customHeight="1">
      <c r="A755" s="66" t="s">
        <v>1928</v>
      </c>
      <c r="B755" s="49" t="s">
        <v>559</v>
      </c>
      <c r="C755" s="50">
        <f>IFERROR(VLOOKUP(#REF!,Sheet2!#REF!,4,0),0)</f>
        <v>0</v>
      </c>
      <c r="D755" s="50">
        <f>IFERROR(VLOOKUP(A755,Sheet2!A:D,4,0),0)</f>
        <v>0</v>
      </c>
      <c r="E755" s="50">
        <f>IFERROR(VLOOKUP(B755,Sheet2!B:E,4,0),0)</f>
        <v>0</v>
      </c>
    </row>
    <row r="756" spans="1:5" ht="18" customHeight="1">
      <c r="A756" s="66" t="s">
        <v>1929</v>
      </c>
      <c r="B756" s="49" t="s">
        <v>560</v>
      </c>
      <c r="C756" s="50">
        <f>IFERROR(VLOOKUP(#REF!,Sheet2!#REF!,4,0),0)</f>
        <v>0</v>
      </c>
      <c r="D756" s="50">
        <f>IFERROR(VLOOKUP(A756,Sheet2!A:D,4,0),0)</f>
        <v>0</v>
      </c>
      <c r="E756" s="50">
        <f>IFERROR(VLOOKUP(B756,Sheet2!B:E,4,0),0)</f>
        <v>0</v>
      </c>
    </row>
    <row r="757" spans="1:5" ht="18" customHeight="1">
      <c r="A757" s="66" t="s">
        <v>1930</v>
      </c>
      <c r="B757" s="49" t="s">
        <v>561</v>
      </c>
      <c r="C757" s="50">
        <f>IFERROR(VLOOKUP(#REF!,Sheet2!#REF!,4,0),0)</f>
        <v>0</v>
      </c>
      <c r="D757" s="50">
        <f>IFERROR(VLOOKUP(A757,Sheet2!A:D,4,0),0)</f>
        <v>0</v>
      </c>
      <c r="E757" s="50">
        <f>IFERROR(VLOOKUP(B757,Sheet2!B:E,4,0),0)</f>
        <v>0</v>
      </c>
    </row>
    <row r="758" spans="1:5" ht="18" customHeight="1">
      <c r="A758" s="66" t="s">
        <v>1931</v>
      </c>
      <c r="B758" s="49" t="s">
        <v>562</v>
      </c>
      <c r="C758" s="50">
        <f>IFERROR(VLOOKUP(#REF!,Sheet2!#REF!,4,0),0)</f>
        <v>0</v>
      </c>
      <c r="D758" s="50">
        <f>IFERROR(VLOOKUP(A758,Sheet2!A:D,4,0),0)</f>
        <v>0</v>
      </c>
      <c r="E758" s="50">
        <f>IFERROR(VLOOKUP(B758,Sheet2!B:E,4,0),0)</f>
        <v>0</v>
      </c>
    </row>
    <row r="759" spans="1:5" ht="18" customHeight="1">
      <c r="A759" s="66" t="s">
        <v>1932</v>
      </c>
      <c r="B759" s="49" t="s">
        <v>563</v>
      </c>
      <c r="C759" s="50">
        <f>IFERROR(VLOOKUP(#REF!,Sheet2!#REF!,4,0),0)</f>
        <v>0</v>
      </c>
      <c r="D759" s="50">
        <f>IFERROR(VLOOKUP(A759,Sheet2!A:D,4,0),0)</f>
        <v>0</v>
      </c>
      <c r="E759" s="50">
        <f>IFERROR(VLOOKUP(B759,Sheet2!B:E,4,0),0)</f>
        <v>0</v>
      </c>
    </row>
    <row r="760" spans="1:5" ht="18" customHeight="1">
      <c r="A760" s="65" t="s">
        <v>1933</v>
      </c>
      <c r="B760" s="46" t="s">
        <v>564</v>
      </c>
      <c r="C760" s="47">
        <f>SUM(C761:C763)</f>
        <v>0</v>
      </c>
      <c r="D760" s="47">
        <f>SUM(D761:D763)</f>
        <v>0</v>
      </c>
      <c r="E760" s="47">
        <f>SUM(E761:E763)</f>
        <v>0</v>
      </c>
    </row>
    <row r="761" spans="1:5" ht="18" customHeight="1">
      <c r="A761" s="66" t="s">
        <v>1934</v>
      </c>
      <c r="B761" s="49" t="s">
        <v>565</v>
      </c>
      <c r="C761" s="50">
        <f>IFERROR(VLOOKUP(#REF!,Sheet2!#REF!,4,0),0)</f>
        <v>0</v>
      </c>
      <c r="D761" s="50">
        <f>IFERROR(VLOOKUP(A761,Sheet2!A:D,4,0),0)</f>
        <v>0</v>
      </c>
      <c r="E761" s="50">
        <f>IFERROR(VLOOKUP(B761,Sheet2!B:E,4,0),0)</f>
        <v>0</v>
      </c>
    </row>
    <row r="762" spans="1:5" ht="18" customHeight="1">
      <c r="A762" s="66" t="s">
        <v>1935</v>
      </c>
      <c r="B762" s="49" t="s">
        <v>566</v>
      </c>
      <c r="C762" s="50">
        <f>IFERROR(VLOOKUP(#REF!,Sheet2!#REF!,4,0),0)</f>
        <v>0</v>
      </c>
      <c r="D762" s="50">
        <f>IFERROR(VLOOKUP(A762,Sheet2!A:D,4,0),0)</f>
        <v>0</v>
      </c>
      <c r="E762" s="50">
        <f>IFERROR(VLOOKUP(B762,Sheet2!B:E,4,0),0)</f>
        <v>0</v>
      </c>
    </row>
    <row r="763" spans="1:5" ht="18" customHeight="1">
      <c r="A763" s="66" t="s">
        <v>1936</v>
      </c>
      <c r="B763" s="49" t="s">
        <v>567</v>
      </c>
      <c r="C763" s="50">
        <f>IFERROR(VLOOKUP(#REF!,Sheet2!#REF!,4,0),0)</f>
        <v>0</v>
      </c>
      <c r="D763" s="50">
        <f>IFERROR(VLOOKUP(A763,Sheet2!A:D,4,0),0)</f>
        <v>0</v>
      </c>
      <c r="E763" s="50">
        <f>IFERROR(VLOOKUP(B763,Sheet2!B:E,4,0),0)</f>
        <v>0</v>
      </c>
    </row>
    <row r="764" spans="1:5" ht="18" customHeight="1">
      <c r="A764" s="65" t="s">
        <v>1937</v>
      </c>
      <c r="B764" s="46" t="s">
        <v>568</v>
      </c>
      <c r="C764" s="47">
        <f>SUM(C765:C772)</f>
        <v>83.05</v>
      </c>
      <c r="D764" s="47">
        <f>SUM(D765:D772)</f>
        <v>31</v>
      </c>
      <c r="E764" s="47">
        <f>SUM(E765:E772)</f>
        <v>83.05</v>
      </c>
    </row>
    <row r="765" spans="1:5" ht="18" customHeight="1">
      <c r="A765" s="66" t="s">
        <v>1938</v>
      </c>
      <c r="B765" s="49" t="s">
        <v>569</v>
      </c>
      <c r="C765" s="50">
        <f>IFERROR(VLOOKUP(#REF!,Sheet2!#REF!,4,0),0)</f>
        <v>0</v>
      </c>
      <c r="D765" s="50">
        <f>IFERROR(VLOOKUP(A765,Sheet2!A:D,4,0),0)</f>
        <v>0</v>
      </c>
      <c r="E765" s="50">
        <f>IFERROR(VLOOKUP(B765,Sheet2!B:E,4,0),0)</f>
        <v>0</v>
      </c>
    </row>
    <row r="766" spans="1:5" ht="18" customHeight="1">
      <c r="A766" s="66" t="s">
        <v>1939</v>
      </c>
      <c r="B766" s="49" t="s">
        <v>570</v>
      </c>
      <c r="C766" s="50">
        <v>83.05</v>
      </c>
      <c r="D766" s="50">
        <f>IFERROR(VLOOKUP(A766,Sheet2!A:D,4,0),0)</f>
        <v>31</v>
      </c>
      <c r="E766" s="50">
        <v>83.05</v>
      </c>
    </row>
    <row r="767" spans="1:5" ht="18" customHeight="1">
      <c r="A767" s="66" t="s">
        <v>1940</v>
      </c>
      <c r="B767" s="49" t="s">
        <v>571</v>
      </c>
      <c r="C767" s="50">
        <f>IFERROR(VLOOKUP(#REF!,Sheet2!#REF!,4,0),0)</f>
        <v>0</v>
      </c>
      <c r="D767" s="50">
        <f>IFERROR(VLOOKUP(A767,Sheet2!A:D,4,0),0)</f>
        <v>0</v>
      </c>
      <c r="E767" s="50">
        <f>IFERROR(VLOOKUP(B767,Sheet2!B:E,4,0),0)</f>
        <v>0</v>
      </c>
    </row>
    <row r="768" spans="1:5" ht="18" customHeight="1">
      <c r="A768" s="66" t="s">
        <v>1941</v>
      </c>
      <c r="B768" s="49" t="s">
        <v>572</v>
      </c>
      <c r="C768" s="50">
        <f>IFERROR(VLOOKUP(#REF!,Sheet2!#REF!,4,0),0)</f>
        <v>0</v>
      </c>
      <c r="D768" s="50">
        <f>IFERROR(VLOOKUP(A768,Sheet2!A:D,4,0),0)</f>
        <v>0</v>
      </c>
      <c r="E768" s="50">
        <f>IFERROR(VLOOKUP(B768,Sheet2!B:E,4,0),0)</f>
        <v>0</v>
      </c>
    </row>
    <row r="769" spans="1:5" ht="18" customHeight="1">
      <c r="A769" s="66" t="s">
        <v>1942</v>
      </c>
      <c r="B769" s="49" t="s">
        <v>573</v>
      </c>
      <c r="C769" s="50">
        <f>IFERROR(VLOOKUP(#REF!,Sheet2!#REF!,4,0),0)</f>
        <v>0</v>
      </c>
      <c r="D769" s="50">
        <f>IFERROR(VLOOKUP(A769,Sheet2!A:D,4,0),0)</f>
        <v>0</v>
      </c>
      <c r="E769" s="50">
        <f>IFERROR(VLOOKUP(B769,Sheet2!B:E,4,0),0)</f>
        <v>0</v>
      </c>
    </row>
    <row r="770" spans="1:5" ht="18" customHeight="1">
      <c r="A770" s="66" t="s">
        <v>1943</v>
      </c>
      <c r="B770" s="49" t="s">
        <v>574</v>
      </c>
      <c r="C770" s="50">
        <f>IFERROR(VLOOKUP(#REF!,Sheet2!#REF!,4,0),0)</f>
        <v>0</v>
      </c>
      <c r="D770" s="50">
        <f>IFERROR(VLOOKUP(A770,Sheet2!A:D,4,0),0)</f>
        <v>0</v>
      </c>
      <c r="E770" s="50">
        <f>IFERROR(VLOOKUP(B770,Sheet2!B:E,4,0),0)</f>
        <v>0</v>
      </c>
    </row>
    <row r="771" spans="1:5" ht="18" customHeight="1">
      <c r="A771" s="66" t="s">
        <v>1944</v>
      </c>
      <c r="B771" s="49" t="s">
        <v>575</v>
      </c>
      <c r="C771" s="50">
        <f>IFERROR(VLOOKUP(#REF!,Sheet2!#REF!,4,0),0)</f>
        <v>0</v>
      </c>
      <c r="D771" s="50">
        <f>IFERROR(VLOOKUP(A771,Sheet2!A:D,4,0),0)</f>
        <v>0</v>
      </c>
      <c r="E771" s="50">
        <f>IFERROR(VLOOKUP(B771,Sheet2!B:E,4,0),0)</f>
        <v>0</v>
      </c>
    </row>
    <row r="772" spans="1:5" ht="18" customHeight="1">
      <c r="A772" s="66" t="s">
        <v>1945</v>
      </c>
      <c r="B772" s="49" t="s">
        <v>576</v>
      </c>
      <c r="C772" s="50">
        <f>IFERROR(VLOOKUP(#REF!,Sheet2!#REF!,4,0),0)</f>
        <v>0</v>
      </c>
      <c r="D772" s="50">
        <f>IFERROR(VLOOKUP(A772,Sheet2!A:D,4,0),0)</f>
        <v>0</v>
      </c>
      <c r="E772" s="50">
        <f>IFERROR(VLOOKUP(B772,Sheet2!B:E,4,0),0)</f>
        <v>0</v>
      </c>
    </row>
    <row r="773" spans="1:5" ht="18" customHeight="1">
      <c r="A773" s="65" t="s">
        <v>1946</v>
      </c>
      <c r="B773" s="46" t="s">
        <v>577</v>
      </c>
      <c r="C773" s="47">
        <f>SUM(C774:C777)</f>
        <v>0</v>
      </c>
      <c r="D773" s="47">
        <f>SUM(D774:D777)</f>
        <v>0</v>
      </c>
      <c r="E773" s="47">
        <f>SUM(E774:E777)</f>
        <v>0</v>
      </c>
    </row>
    <row r="774" spans="1:5" ht="18" customHeight="1">
      <c r="A774" s="66" t="s">
        <v>1947</v>
      </c>
      <c r="B774" s="49" t="s">
        <v>578</v>
      </c>
      <c r="C774" s="50">
        <f>IFERROR(VLOOKUP(#REF!,Sheet2!#REF!,4,0),0)</f>
        <v>0</v>
      </c>
      <c r="D774" s="50">
        <f>IFERROR(VLOOKUP(A774,Sheet2!A:D,4,0),0)</f>
        <v>0</v>
      </c>
      <c r="E774" s="50">
        <f>IFERROR(VLOOKUP(B774,Sheet2!B:E,4,0),0)</f>
        <v>0</v>
      </c>
    </row>
    <row r="775" spans="1:5" ht="18" customHeight="1">
      <c r="A775" s="66" t="s">
        <v>1948</v>
      </c>
      <c r="B775" s="49" t="s">
        <v>579</v>
      </c>
      <c r="C775" s="50">
        <f>IFERROR(VLOOKUP(#REF!,Sheet2!#REF!,4,0),0)</f>
        <v>0</v>
      </c>
      <c r="D775" s="50">
        <f>IFERROR(VLOOKUP(A775,Sheet2!A:D,4,0),0)</f>
        <v>0</v>
      </c>
      <c r="E775" s="50">
        <f>IFERROR(VLOOKUP(B775,Sheet2!B:E,4,0),0)</f>
        <v>0</v>
      </c>
    </row>
    <row r="776" spans="1:5" ht="18" customHeight="1">
      <c r="A776" s="66" t="s">
        <v>1949</v>
      </c>
      <c r="B776" s="49" t="s">
        <v>580</v>
      </c>
      <c r="C776" s="50">
        <f>IFERROR(VLOOKUP(#REF!,Sheet2!#REF!,4,0),0)</f>
        <v>0</v>
      </c>
      <c r="D776" s="50">
        <f>IFERROR(VLOOKUP(A776,Sheet2!A:D,4,0),0)</f>
        <v>0</v>
      </c>
      <c r="E776" s="50">
        <f>IFERROR(VLOOKUP(B776,Sheet2!B:E,4,0),0)</f>
        <v>0</v>
      </c>
    </row>
    <row r="777" spans="1:5" ht="18" customHeight="1">
      <c r="A777" s="66" t="s">
        <v>1950</v>
      </c>
      <c r="B777" s="49" t="s">
        <v>581</v>
      </c>
      <c r="C777" s="50">
        <f>IFERROR(VLOOKUP(#REF!,Sheet2!#REF!,4,0),0)</f>
        <v>0</v>
      </c>
      <c r="D777" s="50">
        <f>IFERROR(VLOOKUP(A777,Sheet2!A:D,4,0),0)</f>
        <v>0</v>
      </c>
      <c r="E777" s="50">
        <f>IFERROR(VLOOKUP(B777,Sheet2!B:E,4,0),0)</f>
        <v>0</v>
      </c>
    </row>
    <row r="778" spans="1:5" ht="18" customHeight="1">
      <c r="A778" s="65" t="s">
        <v>1951</v>
      </c>
      <c r="B778" s="46" t="s">
        <v>582</v>
      </c>
      <c r="C778" s="47">
        <f>SUM(C779:C784)</f>
        <v>0</v>
      </c>
      <c r="D778" s="47">
        <f>SUM(D779:D784)</f>
        <v>0</v>
      </c>
      <c r="E778" s="47">
        <f>SUM(E779:E784)</f>
        <v>0</v>
      </c>
    </row>
    <row r="779" spans="1:5" ht="18" customHeight="1">
      <c r="A779" s="66" t="s">
        <v>1952</v>
      </c>
      <c r="B779" s="49" t="s">
        <v>583</v>
      </c>
      <c r="C779" s="50">
        <f>IFERROR(VLOOKUP(#REF!,Sheet2!#REF!,4,0),0)</f>
        <v>0</v>
      </c>
      <c r="D779" s="50">
        <f>IFERROR(VLOOKUP(A779,Sheet2!A:D,4,0),0)</f>
        <v>0</v>
      </c>
      <c r="E779" s="50">
        <f>IFERROR(VLOOKUP(B779,Sheet2!B:E,4,0),0)</f>
        <v>0</v>
      </c>
    </row>
    <row r="780" spans="1:5" ht="18" customHeight="1">
      <c r="A780" s="66" t="s">
        <v>1953</v>
      </c>
      <c r="B780" s="49" t="s">
        <v>584</v>
      </c>
      <c r="C780" s="50">
        <f>IFERROR(VLOOKUP(#REF!,Sheet2!#REF!,4,0),0)</f>
        <v>0</v>
      </c>
      <c r="D780" s="50">
        <f>IFERROR(VLOOKUP(A780,Sheet2!A:D,4,0),0)</f>
        <v>0</v>
      </c>
      <c r="E780" s="50">
        <f>IFERROR(VLOOKUP(B780,Sheet2!B:E,4,0),0)</f>
        <v>0</v>
      </c>
    </row>
    <row r="781" spans="1:5" ht="18" customHeight="1">
      <c r="A781" s="66" t="s">
        <v>1954</v>
      </c>
      <c r="B781" s="49" t="s">
        <v>585</v>
      </c>
      <c r="C781" s="50">
        <f>IFERROR(VLOOKUP(#REF!,Sheet2!#REF!,4,0),0)</f>
        <v>0</v>
      </c>
      <c r="D781" s="50">
        <f>IFERROR(VLOOKUP(A781,Sheet2!A:D,4,0),0)</f>
        <v>0</v>
      </c>
      <c r="E781" s="50">
        <f>IFERROR(VLOOKUP(B781,Sheet2!B:E,4,0),0)</f>
        <v>0</v>
      </c>
    </row>
    <row r="782" spans="1:5" ht="18" customHeight="1">
      <c r="A782" s="66" t="s">
        <v>1955</v>
      </c>
      <c r="B782" s="49" t="s">
        <v>586</v>
      </c>
      <c r="C782" s="50">
        <f>IFERROR(VLOOKUP(#REF!,Sheet2!#REF!,4,0),0)</f>
        <v>0</v>
      </c>
      <c r="D782" s="50">
        <f>IFERROR(VLOOKUP(A782,Sheet2!A:D,4,0),0)</f>
        <v>0</v>
      </c>
      <c r="E782" s="50">
        <f>IFERROR(VLOOKUP(B782,Sheet2!B:E,4,0),0)</f>
        <v>0</v>
      </c>
    </row>
    <row r="783" spans="1:5" ht="18" customHeight="1">
      <c r="A783" s="66" t="s">
        <v>1956</v>
      </c>
      <c r="B783" s="49" t="s">
        <v>587</v>
      </c>
      <c r="C783" s="50">
        <f>IFERROR(VLOOKUP(#REF!,Sheet2!#REF!,4,0),0)</f>
        <v>0</v>
      </c>
      <c r="D783" s="50">
        <f>IFERROR(VLOOKUP(A783,Sheet2!A:D,4,0),0)</f>
        <v>0</v>
      </c>
      <c r="E783" s="50">
        <f>IFERROR(VLOOKUP(B783,Sheet2!B:E,4,0),0)</f>
        <v>0</v>
      </c>
    </row>
    <row r="784" spans="1:5" ht="18" customHeight="1">
      <c r="A784" s="66" t="s">
        <v>1957</v>
      </c>
      <c r="B784" s="49" t="s">
        <v>588</v>
      </c>
      <c r="C784" s="50">
        <f>IFERROR(VLOOKUP(#REF!,Sheet2!#REF!,4,0),0)</f>
        <v>0</v>
      </c>
      <c r="D784" s="50">
        <f>IFERROR(VLOOKUP(A784,Sheet2!A:D,4,0),0)</f>
        <v>0</v>
      </c>
      <c r="E784" s="50">
        <f>IFERROR(VLOOKUP(B784,Sheet2!B:E,4,0),0)</f>
        <v>0</v>
      </c>
    </row>
    <row r="785" spans="1:5" ht="18" customHeight="1">
      <c r="A785" s="65" t="s">
        <v>1958</v>
      </c>
      <c r="B785" s="46" t="s">
        <v>589</v>
      </c>
      <c r="C785" s="47">
        <f>SUM(C786:C790)</f>
        <v>0</v>
      </c>
      <c r="D785" s="47">
        <f>SUM(D786:D790)</f>
        <v>0</v>
      </c>
      <c r="E785" s="47">
        <f>SUM(E786:E790)</f>
        <v>0</v>
      </c>
    </row>
    <row r="786" spans="1:5" ht="18" customHeight="1">
      <c r="A786" s="66" t="s">
        <v>1959</v>
      </c>
      <c r="B786" s="49" t="s">
        <v>590</v>
      </c>
      <c r="C786" s="50">
        <f>IFERROR(VLOOKUP(#REF!,Sheet2!#REF!,4,0),0)</f>
        <v>0</v>
      </c>
      <c r="D786" s="50">
        <f>IFERROR(VLOOKUP(A786,Sheet2!A:D,4,0),0)</f>
        <v>0</v>
      </c>
      <c r="E786" s="50">
        <f>IFERROR(VLOOKUP(B786,Sheet2!B:E,4,0),0)</f>
        <v>0</v>
      </c>
    </row>
    <row r="787" spans="1:5" ht="18" customHeight="1">
      <c r="A787" s="66" t="s">
        <v>1960</v>
      </c>
      <c r="B787" s="49" t="s">
        <v>591</v>
      </c>
      <c r="C787" s="50">
        <f>IFERROR(VLOOKUP(#REF!,Sheet2!#REF!,4,0),0)</f>
        <v>0</v>
      </c>
      <c r="D787" s="50">
        <f>IFERROR(VLOOKUP(A787,Sheet2!A:D,4,0),0)</f>
        <v>0</v>
      </c>
      <c r="E787" s="50">
        <f>IFERROR(VLOOKUP(B787,Sheet2!B:E,4,0),0)</f>
        <v>0</v>
      </c>
    </row>
    <row r="788" spans="1:5" ht="18" customHeight="1">
      <c r="A788" s="66" t="s">
        <v>1961</v>
      </c>
      <c r="B788" s="49" t="s">
        <v>592</v>
      </c>
      <c r="C788" s="50">
        <f>IFERROR(VLOOKUP(#REF!,Sheet2!#REF!,4,0),0)</f>
        <v>0</v>
      </c>
      <c r="D788" s="50">
        <f>IFERROR(VLOOKUP(A788,Sheet2!A:D,4,0),0)</f>
        <v>0</v>
      </c>
      <c r="E788" s="50">
        <f>IFERROR(VLOOKUP(B788,Sheet2!B:E,4,0),0)</f>
        <v>0</v>
      </c>
    </row>
    <row r="789" spans="1:5" ht="18" customHeight="1">
      <c r="A789" s="66" t="s">
        <v>1962</v>
      </c>
      <c r="B789" s="49" t="s">
        <v>593</v>
      </c>
      <c r="C789" s="50">
        <f>IFERROR(VLOOKUP(#REF!,Sheet2!#REF!,4,0),0)</f>
        <v>0</v>
      </c>
      <c r="D789" s="50">
        <f>IFERROR(VLOOKUP(A789,Sheet2!A:D,4,0),0)</f>
        <v>0</v>
      </c>
      <c r="E789" s="50">
        <f>IFERROR(VLOOKUP(B789,Sheet2!B:E,4,0),0)</f>
        <v>0</v>
      </c>
    </row>
    <row r="790" spans="1:5" ht="18" customHeight="1">
      <c r="A790" s="66" t="s">
        <v>1963</v>
      </c>
      <c r="B790" s="49" t="s">
        <v>594</v>
      </c>
      <c r="C790" s="50">
        <f>IFERROR(VLOOKUP(#REF!,Sheet2!#REF!,4,0),0)</f>
        <v>0</v>
      </c>
      <c r="D790" s="50">
        <f>IFERROR(VLOOKUP(A790,Sheet2!A:D,4,0),0)</f>
        <v>0</v>
      </c>
      <c r="E790" s="50">
        <f>IFERROR(VLOOKUP(B790,Sheet2!B:E,4,0),0)</f>
        <v>0</v>
      </c>
    </row>
    <row r="791" spans="1:5" ht="18" customHeight="1">
      <c r="A791" s="65" t="s">
        <v>1964</v>
      </c>
      <c r="B791" s="46" t="s">
        <v>595</v>
      </c>
      <c r="C791" s="47">
        <f>SUM(C792:C793)</f>
        <v>0</v>
      </c>
      <c r="D791" s="47">
        <f>SUM(D792:D793)</f>
        <v>0</v>
      </c>
      <c r="E791" s="47">
        <f>SUM(E792:E793)</f>
        <v>0</v>
      </c>
    </row>
    <row r="792" spans="1:5" ht="18" customHeight="1">
      <c r="A792" s="66" t="s">
        <v>1965</v>
      </c>
      <c r="B792" s="49" t="s">
        <v>596</v>
      </c>
      <c r="C792" s="50">
        <f>IFERROR(VLOOKUP(#REF!,Sheet2!#REF!,4,0),0)</f>
        <v>0</v>
      </c>
      <c r="D792" s="50">
        <f>IFERROR(VLOOKUP(A792,Sheet2!A:D,4,0),0)</f>
        <v>0</v>
      </c>
      <c r="E792" s="50">
        <f>IFERROR(VLOOKUP(B792,Sheet2!B:E,4,0),0)</f>
        <v>0</v>
      </c>
    </row>
    <row r="793" spans="1:5" ht="18" customHeight="1">
      <c r="A793" s="66" t="s">
        <v>1966</v>
      </c>
      <c r="B793" s="49" t="s">
        <v>597</v>
      </c>
      <c r="C793" s="50">
        <f>IFERROR(VLOOKUP(#REF!,Sheet2!#REF!,4,0),0)</f>
        <v>0</v>
      </c>
      <c r="D793" s="50">
        <f>IFERROR(VLOOKUP(A793,Sheet2!A:D,4,0),0)</f>
        <v>0</v>
      </c>
      <c r="E793" s="50">
        <f>IFERROR(VLOOKUP(B793,Sheet2!B:E,4,0),0)</f>
        <v>0</v>
      </c>
    </row>
    <row r="794" spans="1:5" ht="18" customHeight="1">
      <c r="A794" s="65" t="s">
        <v>1967</v>
      </c>
      <c r="B794" s="46" t="s">
        <v>598</v>
      </c>
      <c r="C794" s="47">
        <f>SUM(C795:C796)</f>
        <v>0</v>
      </c>
      <c r="D794" s="47">
        <f>SUM(D795:D796)</f>
        <v>0</v>
      </c>
      <c r="E794" s="47">
        <f>SUM(E795:E796)</f>
        <v>0</v>
      </c>
    </row>
    <row r="795" spans="1:5" ht="18" customHeight="1">
      <c r="A795" s="66" t="s">
        <v>1968</v>
      </c>
      <c r="B795" s="49" t="s">
        <v>599</v>
      </c>
      <c r="C795" s="50">
        <f>IFERROR(VLOOKUP(#REF!,Sheet2!#REF!,4,0),0)</f>
        <v>0</v>
      </c>
      <c r="D795" s="50">
        <f>IFERROR(VLOOKUP(A795,Sheet2!A:D,4,0),0)</f>
        <v>0</v>
      </c>
      <c r="E795" s="50">
        <f>IFERROR(VLOOKUP(B795,Sheet2!B:E,4,0),0)</f>
        <v>0</v>
      </c>
    </row>
    <row r="796" spans="1:5" ht="18" customHeight="1">
      <c r="A796" s="66" t="s">
        <v>1969</v>
      </c>
      <c r="B796" s="49" t="s">
        <v>600</v>
      </c>
      <c r="C796" s="50">
        <f>IFERROR(VLOOKUP(#REF!,Sheet2!#REF!,4,0),0)</f>
        <v>0</v>
      </c>
      <c r="D796" s="50">
        <f>IFERROR(VLOOKUP(A796,Sheet2!A:D,4,0),0)</f>
        <v>0</v>
      </c>
      <c r="E796" s="50">
        <f>IFERROR(VLOOKUP(B796,Sheet2!B:E,4,0),0)</f>
        <v>0</v>
      </c>
    </row>
    <row r="797" spans="1:5" ht="18" customHeight="1">
      <c r="A797" s="65" t="s">
        <v>1970</v>
      </c>
      <c r="B797" s="46" t="s">
        <v>601</v>
      </c>
      <c r="C797" s="47">
        <f>C798</f>
        <v>0</v>
      </c>
      <c r="D797" s="47">
        <f>D798</f>
        <v>0</v>
      </c>
      <c r="E797" s="47">
        <f>E798</f>
        <v>0</v>
      </c>
    </row>
    <row r="798" spans="1:5" ht="18" customHeight="1">
      <c r="A798" s="66" t="s">
        <v>1971</v>
      </c>
      <c r="B798" s="49" t="s">
        <v>602</v>
      </c>
      <c r="C798" s="50">
        <f>IFERROR(VLOOKUP(#REF!,Sheet2!#REF!,4,0),0)</f>
        <v>0</v>
      </c>
      <c r="D798" s="50">
        <f>IFERROR(VLOOKUP(A798,Sheet2!A:D,4,0),0)</f>
        <v>0</v>
      </c>
      <c r="E798" s="50">
        <f>IFERROR(VLOOKUP(B798,Sheet2!B:E,4,0),0)</f>
        <v>0</v>
      </c>
    </row>
    <row r="799" spans="1:5" ht="18" customHeight="1">
      <c r="A799" s="65" t="s">
        <v>1972</v>
      </c>
      <c r="B799" s="46" t="s">
        <v>603</v>
      </c>
      <c r="C799" s="47">
        <f>C800</f>
        <v>0</v>
      </c>
      <c r="D799" s="47">
        <f>D800</f>
        <v>0</v>
      </c>
      <c r="E799" s="47">
        <f>E800</f>
        <v>0</v>
      </c>
    </row>
    <row r="800" spans="1:5" ht="18" customHeight="1">
      <c r="A800" s="66" t="s">
        <v>1973</v>
      </c>
      <c r="B800" s="49" t="s">
        <v>604</v>
      </c>
      <c r="C800" s="50">
        <f>IFERROR(VLOOKUP(#REF!,Sheet2!#REF!,4,0),0)</f>
        <v>0</v>
      </c>
      <c r="D800" s="50">
        <f>IFERROR(VLOOKUP(A800,Sheet2!A:D,4,0),0)</f>
        <v>0</v>
      </c>
      <c r="E800" s="50">
        <f>IFERROR(VLOOKUP(B800,Sheet2!B:E,4,0),0)</f>
        <v>0</v>
      </c>
    </row>
    <row r="801" spans="1:5" ht="18" customHeight="1">
      <c r="A801" s="65" t="s">
        <v>1974</v>
      </c>
      <c r="B801" s="46" t="s">
        <v>605</v>
      </c>
      <c r="C801" s="47">
        <f>SUM(C802:C806)</f>
        <v>0</v>
      </c>
      <c r="D801" s="47">
        <f>SUM(D802:D806)</f>
        <v>0</v>
      </c>
      <c r="E801" s="47">
        <f>SUM(E802:E806)</f>
        <v>0</v>
      </c>
    </row>
    <row r="802" spans="1:5" ht="18" customHeight="1">
      <c r="A802" s="66" t="s">
        <v>1975</v>
      </c>
      <c r="B802" s="49" t="s">
        <v>606</v>
      </c>
      <c r="C802" s="50">
        <f>IFERROR(VLOOKUP(#REF!,Sheet2!#REF!,4,0),0)</f>
        <v>0</v>
      </c>
      <c r="D802" s="50">
        <f>IFERROR(VLOOKUP(A802,Sheet2!A:D,4,0),0)</f>
        <v>0</v>
      </c>
      <c r="E802" s="50">
        <f>IFERROR(VLOOKUP(B802,Sheet2!B:E,4,0),0)</f>
        <v>0</v>
      </c>
    </row>
    <row r="803" spans="1:5" ht="18" customHeight="1">
      <c r="A803" s="66" t="s">
        <v>1976</v>
      </c>
      <c r="B803" s="49" t="s">
        <v>607</v>
      </c>
      <c r="C803" s="50">
        <f>IFERROR(VLOOKUP(#REF!,Sheet2!#REF!,4,0),0)</f>
        <v>0</v>
      </c>
      <c r="D803" s="50">
        <f>IFERROR(VLOOKUP(A803,Sheet2!A:D,4,0),0)</f>
        <v>0</v>
      </c>
      <c r="E803" s="50">
        <f>IFERROR(VLOOKUP(B803,Sheet2!B:E,4,0),0)</f>
        <v>0</v>
      </c>
    </row>
    <row r="804" spans="1:5" ht="18" customHeight="1">
      <c r="A804" s="66" t="s">
        <v>1977</v>
      </c>
      <c r="B804" s="49" t="s">
        <v>608</v>
      </c>
      <c r="C804" s="50">
        <f>IFERROR(VLOOKUP(#REF!,Sheet2!#REF!,4,0),0)</f>
        <v>0</v>
      </c>
      <c r="D804" s="50">
        <f>IFERROR(VLOOKUP(A804,Sheet2!A:D,4,0),0)</f>
        <v>0</v>
      </c>
      <c r="E804" s="50">
        <f>IFERROR(VLOOKUP(B804,Sheet2!B:E,4,0),0)</f>
        <v>0</v>
      </c>
    </row>
    <row r="805" spans="1:5" ht="18" customHeight="1">
      <c r="A805" s="66" t="s">
        <v>1978</v>
      </c>
      <c r="B805" s="49" t="s">
        <v>609</v>
      </c>
      <c r="C805" s="50">
        <f>IFERROR(VLOOKUP(#REF!,Sheet2!#REF!,4,0),0)</f>
        <v>0</v>
      </c>
      <c r="D805" s="50">
        <f>IFERROR(VLOOKUP(A805,Sheet2!A:D,4,0),0)</f>
        <v>0</v>
      </c>
      <c r="E805" s="50">
        <f>IFERROR(VLOOKUP(B805,Sheet2!B:E,4,0),0)</f>
        <v>0</v>
      </c>
    </row>
    <row r="806" spans="1:5" ht="18" customHeight="1">
      <c r="A806" s="66" t="s">
        <v>1979</v>
      </c>
      <c r="B806" s="49" t="s">
        <v>610</v>
      </c>
      <c r="C806" s="50">
        <f>IFERROR(VLOOKUP(#REF!,Sheet2!#REF!,4,0),0)</f>
        <v>0</v>
      </c>
      <c r="D806" s="50">
        <f>IFERROR(VLOOKUP(A806,Sheet2!A:D,4,0),0)</f>
        <v>0</v>
      </c>
      <c r="E806" s="50">
        <f>IFERROR(VLOOKUP(B806,Sheet2!B:E,4,0),0)</f>
        <v>0</v>
      </c>
    </row>
    <row r="807" spans="1:5" ht="18" customHeight="1">
      <c r="A807" s="65" t="s">
        <v>1980</v>
      </c>
      <c r="B807" s="46" t="s">
        <v>611</v>
      </c>
      <c r="C807" s="47">
        <f>C808</f>
        <v>0</v>
      </c>
      <c r="D807" s="47">
        <f>D808</f>
        <v>0</v>
      </c>
      <c r="E807" s="47">
        <f>E808</f>
        <v>0</v>
      </c>
    </row>
    <row r="808" spans="1:5" ht="18" customHeight="1">
      <c r="A808" s="66" t="s">
        <v>1981</v>
      </c>
      <c r="B808" s="49" t="s">
        <v>612</v>
      </c>
      <c r="C808" s="50">
        <f>IFERROR(VLOOKUP(#REF!,Sheet2!#REF!,4,0),0)</f>
        <v>0</v>
      </c>
      <c r="D808" s="50">
        <f>IFERROR(VLOOKUP(A808,Sheet2!A:D,4,0),0)</f>
        <v>0</v>
      </c>
      <c r="E808" s="50">
        <f>IFERROR(VLOOKUP(B808,Sheet2!B:E,4,0),0)</f>
        <v>0</v>
      </c>
    </row>
    <row r="809" spans="1:5" ht="18" customHeight="1">
      <c r="A809" s="65" t="s">
        <v>1982</v>
      </c>
      <c r="B809" s="46" t="s">
        <v>613</v>
      </c>
      <c r="C809" s="47">
        <f>C810</f>
        <v>0</v>
      </c>
      <c r="D809" s="47">
        <f>D810</f>
        <v>0</v>
      </c>
      <c r="E809" s="47">
        <f>E810</f>
        <v>0</v>
      </c>
    </row>
    <row r="810" spans="1:5" ht="18" customHeight="1">
      <c r="A810" s="66" t="s">
        <v>1983</v>
      </c>
      <c r="B810" s="49" t="s">
        <v>614</v>
      </c>
      <c r="C810" s="50">
        <f>IFERROR(VLOOKUP(#REF!,Sheet2!#REF!,4,0),0)</f>
        <v>0</v>
      </c>
      <c r="D810" s="50">
        <f>IFERROR(VLOOKUP(A810,Sheet2!A:D,4,0),0)</f>
        <v>0</v>
      </c>
      <c r="E810" s="50">
        <f>IFERROR(VLOOKUP(B810,Sheet2!B:E,4,0),0)</f>
        <v>0</v>
      </c>
    </row>
    <row r="811" spans="1:5" ht="18" customHeight="1">
      <c r="A811" s="65" t="s">
        <v>1984</v>
      </c>
      <c r="B811" s="46" t="s">
        <v>615</v>
      </c>
      <c r="C811" s="47">
        <f>SUM(C812:C825)</f>
        <v>0</v>
      </c>
      <c r="D811" s="47">
        <f>SUM(D812:D825)</f>
        <v>0</v>
      </c>
      <c r="E811" s="47">
        <f>SUM(E812:E825)</f>
        <v>0</v>
      </c>
    </row>
    <row r="812" spans="1:5" ht="18" customHeight="1">
      <c r="A812" s="66" t="s">
        <v>1985</v>
      </c>
      <c r="B812" s="49" t="s">
        <v>32</v>
      </c>
      <c r="C812" s="50">
        <f>IFERROR(VLOOKUP(#REF!,Sheet2!#REF!,4,0),0)</f>
        <v>0</v>
      </c>
      <c r="D812" s="50">
        <f>IFERROR(VLOOKUP(A812,Sheet2!A:D,4,0),0)</f>
        <v>0</v>
      </c>
      <c r="E812" s="50">
        <f>IFERROR(VLOOKUP(B812,Sheet2!B:E,4,0),0)</f>
        <v>0</v>
      </c>
    </row>
    <row r="813" spans="1:5" ht="18" customHeight="1">
      <c r="A813" s="66" t="s">
        <v>1986</v>
      </c>
      <c r="B813" s="49" t="s">
        <v>33</v>
      </c>
      <c r="C813" s="50">
        <f>IFERROR(VLOOKUP(#REF!,Sheet2!#REF!,4,0),0)</f>
        <v>0</v>
      </c>
      <c r="D813" s="50">
        <f>IFERROR(VLOOKUP(A813,Sheet2!A:D,4,0),0)</f>
        <v>0</v>
      </c>
      <c r="E813" s="50">
        <f>IFERROR(VLOOKUP(B813,Sheet2!B:E,4,0),0)</f>
        <v>0</v>
      </c>
    </row>
    <row r="814" spans="1:5" ht="18" customHeight="1">
      <c r="A814" s="66" t="s">
        <v>1987</v>
      </c>
      <c r="B814" s="49" t="s">
        <v>34</v>
      </c>
      <c r="C814" s="50">
        <f>IFERROR(VLOOKUP(#REF!,Sheet2!#REF!,4,0),0)</f>
        <v>0</v>
      </c>
      <c r="D814" s="50">
        <f>IFERROR(VLOOKUP(A814,Sheet2!A:D,4,0),0)</f>
        <v>0</v>
      </c>
      <c r="E814" s="50">
        <f>IFERROR(VLOOKUP(B814,Sheet2!B:E,4,0),0)</f>
        <v>0</v>
      </c>
    </row>
    <row r="815" spans="1:5" ht="18" customHeight="1">
      <c r="A815" s="66" t="s">
        <v>1988</v>
      </c>
      <c r="B815" s="49" t="s">
        <v>1085</v>
      </c>
      <c r="C815" s="50">
        <f>IFERROR(VLOOKUP(#REF!,Sheet2!#REF!,4,0),0)</f>
        <v>0</v>
      </c>
      <c r="D815" s="50">
        <f>IFERROR(VLOOKUP(A815,Sheet2!A:D,4,0),0)</f>
        <v>0</v>
      </c>
      <c r="E815" s="50">
        <f>IFERROR(VLOOKUP(B815,Sheet2!B:E,4,0),0)</f>
        <v>0</v>
      </c>
    </row>
    <row r="816" spans="1:5" ht="18" customHeight="1">
      <c r="A816" s="66" t="s">
        <v>1989</v>
      </c>
      <c r="B816" s="49" t="s">
        <v>1086</v>
      </c>
      <c r="C816" s="50">
        <f>IFERROR(VLOOKUP(#REF!,Sheet2!#REF!,4,0),0)</f>
        <v>0</v>
      </c>
      <c r="D816" s="50">
        <f>IFERROR(VLOOKUP(A816,Sheet2!A:D,4,0),0)</f>
        <v>0</v>
      </c>
      <c r="E816" s="50">
        <f>IFERROR(VLOOKUP(B816,Sheet2!B:E,4,0),0)</f>
        <v>0</v>
      </c>
    </row>
    <row r="817" spans="1:5" ht="18" customHeight="1">
      <c r="A817" s="66" t="s">
        <v>1990</v>
      </c>
      <c r="B817" s="49" t="s">
        <v>616</v>
      </c>
      <c r="C817" s="50">
        <f>IFERROR(VLOOKUP(#REF!,Sheet2!#REF!,4,0),0)</f>
        <v>0</v>
      </c>
      <c r="D817" s="50">
        <f>IFERROR(VLOOKUP(A817,Sheet2!A:D,4,0),0)</f>
        <v>0</v>
      </c>
      <c r="E817" s="50">
        <f>IFERROR(VLOOKUP(B817,Sheet2!B:E,4,0),0)</f>
        <v>0</v>
      </c>
    </row>
    <row r="818" spans="1:5" ht="18" customHeight="1">
      <c r="A818" s="66" t="s">
        <v>1991</v>
      </c>
      <c r="B818" s="49" t="s">
        <v>617</v>
      </c>
      <c r="C818" s="50">
        <f>IFERROR(VLOOKUP(#REF!,Sheet2!#REF!,4,0),0)</f>
        <v>0</v>
      </c>
      <c r="D818" s="50">
        <f>IFERROR(VLOOKUP(A818,Sheet2!A:D,4,0),0)</f>
        <v>0</v>
      </c>
      <c r="E818" s="50">
        <f>IFERROR(VLOOKUP(B818,Sheet2!B:E,4,0),0)</f>
        <v>0</v>
      </c>
    </row>
    <row r="819" spans="1:5" ht="18" customHeight="1">
      <c r="A819" s="66" t="s">
        <v>1992</v>
      </c>
      <c r="B819" s="49" t="s">
        <v>618</v>
      </c>
      <c r="C819" s="50">
        <f>IFERROR(VLOOKUP(#REF!,Sheet2!#REF!,4,0),0)</f>
        <v>0</v>
      </c>
      <c r="D819" s="50">
        <f>IFERROR(VLOOKUP(A819,Sheet2!A:D,4,0),0)</f>
        <v>0</v>
      </c>
      <c r="E819" s="50">
        <f>IFERROR(VLOOKUP(B819,Sheet2!B:E,4,0),0)</f>
        <v>0</v>
      </c>
    </row>
    <row r="820" spans="1:5" ht="18" customHeight="1">
      <c r="A820" s="66" t="s">
        <v>1993</v>
      </c>
      <c r="B820" s="49" t="s">
        <v>1087</v>
      </c>
      <c r="C820" s="50">
        <f>IFERROR(VLOOKUP(#REF!,Sheet2!#REF!,4,0),0)</f>
        <v>0</v>
      </c>
      <c r="D820" s="50">
        <f>IFERROR(VLOOKUP(A820,Sheet2!A:D,4,0),0)</f>
        <v>0</v>
      </c>
      <c r="E820" s="50">
        <f>IFERROR(VLOOKUP(B820,Sheet2!B:E,4,0),0)</f>
        <v>0</v>
      </c>
    </row>
    <row r="821" spans="1:5" ht="18" customHeight="1">
      <c r="A821" s="66" t="s">
        <v>1994</v>
      </c>
      <c r="B821" s="49" t="s">
        <v>1088</v>
      </c>
      <c r="C821" s="50">
        <f>IFERROR(VLOOKUP(#REF!,Sheet2!#REF!,4,0),0)</f>
        <v>0</v>
      </c>
      <c r="D821" s="50">
        <f>IFERROR(VLOOKUP(A821,Sheet2!A:D,4,0),0)</f>
        <v>0</v>
      </c>
      <c r="E821" s="50">
        <f>IFERROR(VLOOKUP(B821,Sheet2!B:E,4,0),0)</f>
        <v>0</v>
      </c>
    </row>
    <row r="822" spans="1:5" ht="18" customHeight="1">
      <c r="A822" s="66" t="s">
        <v>1995</v>
      </c>
      <c r="B822" s="49" t="s">
        <v>73</v>
      </c>
      <c r="C822" s="50">
        <f>IFERROR(VLOOKUP(#REF!,Sheet2!#REF!,4,0),0)</f>
        <v>0</v>
      </c>
      <c r="D822" s="50">
        <f>IFERROR(VLOOKUP(A822,Sheet2!A:D,4,0),0)</f>
        <v>0</v>
      </c>
      <c r="E822" s="50">
        <f>IFERROR(VLOOKUP(B822,Sheet2!B:E,4,0),0)</f>
        <v>0</v>
      </c>
    </row>
    <row r="823" spans="1:5" ht="18" customHeight="1">
      <c r="A823" s="66" t="s">
        <v>1996</v>
      </c>
      <c r="B823" s="49" t="s">
        <v>619</v>
      </c>
      <c r="C823" s="50">
        <f>IFERROR(VLOOKUP(#REF!,Sheet2!#REF!,4,0),0)</f>
        <v>0</v>
      </c>
      <c r="D823" s="50">
        <f>IFERROR(VLOOKUP(A823,Sheet2!A:D,4,0),0)</f>
        <v>0</v>
      </c>
      <c r="E823" s="50">
        <f>IFERROR(VLOOKUP(B823,Sheet2!B:E,4,0),0)</f>
        <v>0</v>
      </c>
    </row>
    <row r="824" spans="1:5" ht="18" customHeight="1">
      <c r="A824" s="66" t="s">
        <v>1997</v>
      </c>
      <c r="B824" s="49" t="s">
        <v>41</v>
      </c>
      <c r="C824" s="50">
        <f>IFERROR(VLOOKUP(#REF!,Sheet2!#REF!,4,0),0)</f>
        <v>0</v>
      </c>
      <c r="D824" s="50">
        <f>IFERROR(VLOOKUP(A824,Sheet2!A:D,4,0),0)</f>
        <v>0</v>
      </c>
      <c r="E824" s="50">
        <f>IFERROR(VLOOKUP(B824,Sheet2!B:E,4,0),0)</f>
        <v>0</v>
      </c>
    </row>
    <row r="825" spans="1:5" ht="18" customHeight="1">
      <c r="A825" s="66" t="s">
        <v>1998</v>
      </c>
      <c r="B825" s="49" t="s">
        <v>620</v>
      </c>
      <c r="C825" s="50">
        <f>IFERROR(VLOOKUP(#REF!,Sheet2!#REF!,4,0),0)</f>
        <v>0</v>
      </c>
      <c r="D825" s="50">
        <f>IFERROR(VLOOKUP(A825,Sheet2!A:D,4,0),0)</f>
        <v>0</v>
      </c>
      <c r="E825" s="50">
        <f>IFERROR(VLOOKUP(B825,Sheet2!B:E,4,0),0)</f>
        <v>0</v>
      </c>
    </row>
    <row r="826" spans="1:5" ht="18" customHeight="1">
      <c r="A826" s="65" t="s">
        <v>1999</v>
      </c>
      <c r="B826" s="46" t="s">
        <v>621</v>
      </c>
      <c r="C826" s="47">
        <f>C827</f>
        <v>0</v>
      </c>
      <c r="D826" s="47">
        <f>D827</f>
        <v>0</v>
      </c>
      <c r="E826" s="47">
        <f>E827</f>
        <v>0</v>
      </c>
    </row>
    <row r="827" spans="1:5" ht="18" customHeight="1">
      <c r="A827" s="66" t="s">
        <v>2000</v>
      </c>
      <c r="B827" s="49" t="s">
        <v>622</v>
      </c>
      <c r="C827" s="50">
        <f>IFERROR(VLOOKUP(#REF!,Sheet2!#REF!,4,0),0)</f>
        <v>0</v>
      </c>
      <c r="D827" s="50">
        <f>IFERROR(VLOOKUP(A827,Sheet2!A:D,4,0),0)</f>
        <v>0</v>
      </c>
      <c r="E827" s="50">
        <f>IFERROR(VLOOKUP(B827,Sheet2!B:E,4,0),0)</f>
        <v>0</v>
      </c>
    </row>
    <row r="828" spans="1:5" ht="18" customHeight="1">
      <c r="A828" s="65" t="s">
        <v>2001</v>
      </c>
      <c r="B828" s="46" t="s">
        <v>12</v>
      </c>
      <c r="C828" s="47">
        <f>C829+C840+C842+C845+C847+C849</f>
        <v>163</v>
      </c>
      <c r="D828" s="47">
        <f>D829+D840+D842+D845+D847+D849</f>
        <v>300</v>
      </c>
      <c r="E828" s="47">
        <f>E829+E840+E842+E845+E847+E849</f>
        <v>163</v>
      </c>
    </row>
    <row r="829" spans="1:5" ht="18" customHeight="1">
      <c r="A829" s="65" t="s">
        <v>2002</v>
      </c>
      <c r="B829" s="46" t="s">
        <v>623</v>
      </c>
      <c r="C829" s="47">
        <f>SUM(C830:C839)</f>
        <v>160</v>
      </c>
      <c r="D829" s="47">
        <f>SUM(D830:D839)</f>
        <v>50</v>
      </c>
      <c r="E829" s="47">
        <f>SUM(E830:E839)</f>
        <v>160</v>
      </c>
    </row>
    <row r="830" spans="1:5" ht="18" customHeight="1">
      <c r="A830" s="66" t="s">
        <v>2003</v>
      </c>
      <c r="B830" s="49" t="s">
        <v>32</v>
      </c>
      <c r="C830" s="50">
        <f>IFERROR(VLOOKUP(#REF!,Sheet2!#REF!,4,0),0)</f>
        <v>0</v>
      </c>
      <c r="D830" s="50">
        <f>IFERROR(VLOOKUP(A830,Sheet2!A:D,4,0),0)</f>
        <v>0</v>
      </c>
      <c r="E830" s="50">
        <f>IFERROR(VLOOKUP(B830,Sheet2!B:E,4,0),0)</f>
        <v>0</v>
      </c>
    </row>
    <row r="831" spans="1:5" ht="18" customHeight="1">
      <c r="A831" s="66" t="s">
        <v>2004</v>
      </c>
      <c r="B831" s="49" t="s">
        <v>33</v>
      </c>
      <c r="C831" s="50">
        <f>IFERROR(VLOOKUP(#REF!,Sheet2!#REF!,4,0),0)</f>
        <v>0</v>
      </c>
      <c r="D831" s="50">
        <f>IFERROR(VLOOKUP(A831,Sheet2!A:D,4,0),0)</f>
        <v>0</v>
      </c>
      <c r="E831" s="50">
        <f>IFERROR(VLOOKUP(B831,Sheet2!B:E,4,0),0)</f>
        <v>0</v>
      </c>
    </row>
    <row r="832" spans="1:5" ht="18" customHeight="1">
      <c r="A832" s="66" t="s">
        <v>2005</v>
      </c>
      <c r="B832" s="49" t="s">
        <v>34</v>
      </c>
      <c r="C832" s="50">
        <f>IFERROR(VLOOKUP(#REF!,Sheet2!#REF!,4,0),0)</f>
        <v>0</v>
      </c>
      <c r="D832" s="50">
        <f>IFERROR(VLOOKUP(A832,Sheet2!A:D,4,0),0)</f>
        <v>0</v>
      </c>
      <c r="E832" s="50">
        <f>IFERROR(VLOOKUP(B832,Sheet2!B:E,4,0),0)</f>
        <v>0</v>
      </c>
    </row>
    <row r="833" spans="1:5" ht="18" customHeight="1">
      <c r="A833" s="66" t="s">
        <v>2006</v>
      </c>
      <c r="B833" s="49" t="s">
        <v>624</v>
      </c>
      <c r="C833" s="50">
        <f>IFERROR(VLOOKUP(#REF!,Sheet2!#REF!,4,0),0)</f>
        <v>0</v>
      </c>
      <c r="D833" s="50">
        <f>IFERROR(VLOOKUP(A833,Sheet2!A:D,4,0),0)</f>
        <v>0</v>
      </c>
      <c r="E833" s="50">
        <f>IFERROR(VLOOKUP(B833,Sheet2!B:E,4,0),0)</f>
        <v>0</v>
      </c>
    </row>
    <row r="834" spans="1:5" ht="18" customHeight="1">
      <c r="A834" s="66" t="s">
        <v>2007</v>
      </c>
      <c r="B834" s="49" t="s">
        <v>625</v>
      </c>
      <c r="C834" s="50">
        <f>IFERROR(VLOOKUP(#REF!,Sheet2!#REF!,4,0),0)</f>
        <v>0</v>
      </c>
      <c r="D834" s="50">
        <f>IFERROR(VLOOKUP(A834,Sheet2!A:D,4,0),0)</f>
        <v>0</v>
      </c>
      <c r="E834" s="50">
        <f>IFERROR(VLOOKUP(B834,Sheet2!B:E,4,0),0)</f>
        <v>0</v>
      </c>
    </row>
    <row r="835" spans="1:5" ht="18" customHeight="1">
      <c r="A835" s="66" t="s">
        <v>2008</v>
      </c>
      <c r="B835" s="49" t="s">
        <v>626</v>
      </c>
      <c r="C835" s="50">
        <f>IFERROR(VLOOKUP(#REF!,Sheet2!#REF!,4,0),0)</f>
        <v>0</v>
      </c>
      <c r="D835" s="50">
        <f>IFERROR(VLOOKUP(A835,Sheet2!A:D,4,0),0)</f>
        <v>0</v>
      </c>
      <c r="E835" s="50">
        <f>IFERROR(VLOOKUP(B835,Sheet2!B:E,4,0),0)</f>
        <v>0</v>
      </c>
    </row>
    <row r="836" spans="1:5" ht="18" customHeight="1">
      <c r="A836" s="66" t="s">
        <v>2009</v>
      </c>
      <c r="B836" s="49" t="s">
        <v>627</v>
      </c>
      <c r="C836" s="50">
        <f>IFERROR(VLOOKUP(#REF!,Sheet2!#REF!,4,0),0)</f>
        <v>0</v>
      </c>
      <c r="D836" s="50">
        <f>IFERROR(VLOOKUP(A836,Sheet2!A:D,4,0),0)</f>
        <v>0</v>
      </c>
      <c r="E836" s="50">
        <f>IFERROR(VLOOKUP(B836,Sheet2!B:E,4,0),0)</f>
        <v>0</v>
      </c>
    </row>
    <row r="837" spans="1:5" ht="18" customHeight="1">
      <c r="A837" s="66" t="s">
        <v>2010</v>
      </c>
      <c r="B837" s="49" t="s">
        <v>628</v>
      </c>
      <c r="C837" s="50">
        <f>IFERROR(VLOOKUP(#REF!,Sheet2!#REF!,4,0),0)</f>
        <v>0</v>
      </c>
      <c r="D837" s="50">
        <f>IFERROR(VLOOKUP(A837,Sheet2!A:D,4,0),0)</f>
        <v>0</v>
      </c>
      <c r="E837" s="50">
        <f>IFERROR(VLOOKUP(B837,Sheet2!B:E,4,0),0)</f>
        <v>0</v>
      </c>
    </row>
    <row r="838" spans="1:5" ht="18" customHeight="1">
      <c r="A838" s="66" t="s">
        <v>2011</v>
      </c>
      <c r="B838" s="49" t="s">
        <v>629</v>
      </c>
      <c r="C838" s="50">
        <f>IFERROR(VLOOKUP(#REF!,Sheet2!#REF!,4,0),0)</f>
        <v>0</v>
      </c>
      <c r="D838" s="50">
        <f>IFERROR(VLOOKUP(A838,Sheet2!A:D,4,0),0)</f>
        <v>0</v>
      </c>
      <c r="E838" s="50">
        <f>IFERROR(VLOOKUP(B838,Sheet2!B:E,4,0),0)</f>
        <v>0</v>
      </c>
    </row>
    <row r="839" spans="1:5" ht="18" customHeight="1">
      <c r="A839" s="66" t="s">
        <v>2012</v>
      </c>
      <c r="B839" s="49" t="s">
        <v>630</v>
      </c>
      <c r="C839" s="50">
        <v>160</v>
      </c>
      <c r="D839" s="50">
        <f>IFERROR(VLOOKUP(A839,Sheet2!A:D,4,0),0)</f>
        <v>50</v>
      </c>
      <c r="E839" s="50">
        <v>160</v>
      </c>
    </row>
    <row r="840" spans="1:5" ht="18" customHeight="1">
      <c r="A840" s="65" t="s">
        <v>2013</v>
      </c>
      <c r="B840" s="46" t="s">
        <v>631</v>
      </c>
      <c r="C840" s="47">
        <f>C841</f>
        <v>0</v>
      </c>
      <c r="D840" s="47">
        <f>D841</f>
        <v>0</v>
      </c>
      <c r="E840" s="47">
        <f>E841</f>
        <v>0</v>
      </c>
    </row>
    <row r="841" spans="1:5" ht="18" customHeight="1">
      <c r="A841" s="66" t="s">
        <v>2014</v>
      </c>
      <c r="B841" s="49" t="s">
        <v>632</v>
      </c>
      <c r="C841" s="50">
        <f>IFERROR(VLOOKUP(#REF!,Sheet2!#REF!,4,0),0)</f>
        <v>0</v>
      </c>
      <c r="D841" s="50">
        <f>IFERROR(VLOOKUP(A841,Sheet2!A:D,4,0),0)</f>
        <v>0</v>
      </c>
      <c r="E841" s="50">
        <f>IFERROR(VLOOKUP(B841,Sheet2!B:E,4,0),0)</f>
        <v>0</v>
      </c>
    </row>
    <row r="842" spans="1:5" ht="18" customHeight="1">
      <c r="A842" s="65" t="s">
        <v>2015</v>
      </c>
      <c r="B842" s="46" t="s">
        <v>633</v>
      </c>
      <c r="C842" s="47">
        <f>C843+C844</f>
        <v>0</v>
      </c>
      <c r="D842" s="47">
        <f>D843+D844</f>
        <v>0</v>
      </c>
      <c r="E842" s="47">
        <f>E843+E844</f>
        <v>0</v>
      </c>
    </row>
    <row r="843" spans="1:5" ht="18" customHeight="1">
      <c r="A843" s="66" t="s">
        <v>2016</v>
      </c>
      <c r="B843" s="49" t="s">
        <v>634</v>
      </c>
      <c r="C843" s="50">
        <f>IFERROR(VLOOKUP(#REF!,Sheet2!#REF!,4,0),0)</f>
        <v>0</v>
      </c>
      <c r="D843" s="50">
        <f>IFERROR(VLOOKUP(A843,Sheet2!A:D,4,0),0)</f>
        <v>0</v>
      </c>
      <c r="E843" s="50">
        <f>IFERROR(VLOOKUP(B843,Sheet2!B:E,4,0),0)</f>
        <v>0</v>
      </c>
    </row>
    <row r="844" spans="1:5" ht="18" customHeight="1">
      <c r="A844" s="66" t="s">
        <v>2017</v>
      </c>
      <c r="B844" s="49" t="s">
        <v>635</v>
      </c>
      <c r="C844" s="50">
        <f>IFERROR(VLOOKUP(#REF!,Sheet2!#REF!,4,0),0)</f>
        <v>0</v>
      </c>
      <c r="D844" s="50">
        <f>IFERROR(VLOOKUP(A844,Sheet2!A:D,4,0),0)</f>
        <v>0</v>
      </c>
      <c r="E844" s="50">
        <f>IFERROR(VLOOKUP(B844,Sheet2!B:E,4,0),0)</f>
        <v>0</v>
      </c>
    </row>
    <row r="845" spans="1:5" ht="18" customHeight="1">
      <c r="A845" s="65" t="s">
        <v>2018</v>
      </c>
      <c r="B845" s="46" t="s">
        <v>636</v>
      </c>
      <c r="C845" s="47">
        <f>C846</f>
        <v>0</v>
      </c>
      <c r="D845" s="47">
        <f>D846</f>
        <v>0</v>
      </c>
      <c r="E845" s="47">
        <f>E846</f>
        <v>0</v>
      </c>
    </row>
    <row r="846" spans="1:5" ht="18" customHeight="1">
      <c r="A846" s="66" t="s">
        <v>2019</v>
      </c>
      <c r="B846" s="49" t="s">
        <v>637</v>
      </c>
      <c r="C846" s="50">
        <f>IFERROR(VLOOKUP(#REF!,Sheet2!#REF!,4,0),0)</f>
        <v>0</v>
      </c>
      <c r="D846" s="50">
        <f>IFERROR(VLOOKUP(A846,Sheet2!A:D,4,0),0)</f>
        <v>0</v>
      </c>
      <c r="E846" s="50">
        <f>IFERROR(VLOOKUP(B846,Sheet2!B:E,4,0),0)</f>
        <v>0</v>
      </c>
    </row>
    <row r="847" spans="1:5" ht="18" customHeight="1">
      <c r="A847" s="65" t="s">
        <v>2020</v>
      </c>
      <c r="B847" s="46" t="s">
        <v>638</v>
      </c>
      <c r="C847" s="47">
        <f>C848</f>
        <v>0</v>
      </c>
      <c r="D847" s="47">
        <f>D848</f>
        <v>0</v>
      </c>
      <c r="E847" s="47">
        <f>E848</f>
        <v>0</v>
      </c>
    </row>
    <row r="848" spans="1:5" ht="18" customHeight="1">
      <c r="A848" s="66" t="s">
        <v>2021</v>
      </c>
      <c r="B848" s="49" t="s">
        <v>639</v>
      </c>
      <c r="C848" s="50">
        <f>IFERROR(VLOOKUP(#REF!,Sheet2!#REF!,4,0),0)</f>
        <v>0</v>
      </c>
      <c r="D848" s="50">
        <f>IFERROR(VLOOKUP(A848,Sheet2!A:D,4,0),0)</f>
        <v>0</v>
      </c>
      <c r="E848" s="50">
        <f>IFERROR(VLOOKUP(B848,Sheet2!B:E,4,0),0)</f>
        <v>0</v>
      </c>
    </row>
    <row r="849" spans="1:5" ht="18" customHeight="1">
      <c r="A849" s="65" t="s">
        <v>2022</v>
      </c>
      <c r="B849" s="46" t="s">
        <v>640</v>
      </c>
      <c r="C849" s="47">
        <f>C850</f>
        <v>3</v>
      </c>
      <c r="D849" s="47">
        <f>D850</f>
        <v>250</v>
      </c>
      <c r="E849" s="47">
        <f>E850</f>
        <v>3</v>
      </c>
    </row>
    <row r="850" spans="1:5" ht="18" customHeight="1">
      <c r="A850" s="66" t="s">
        <v>2023</v>
      </c>
      <c r="B850" s="49" t="s">
        <v>641</v>
      </c>
      <c r="C850" s="50">
        <v>3</v>
      </c>
      <c r="D850" s="50">
        <f>IFERROR(VLOOKUP(A850,Sheet2!A:D,4,0),0)</f>
        <v>250</v>
      </c>
      <c r="E850" s="50">
        <v>3</v>
      </c>
    </row>
    <row r="851" spans="1:5" ht="18" customHeight="1">
      <c r="A851" s="65" t="s">
        <v>2024</v>
      </c>
      <c r="B851" s="46" t="s">
        <v>13</v>
      </c>
      <c r="C851" s="47">
        <f>C852+C878+C903+C931+C942+C949+C956+C959</f>
        <v>1533.3300000000004</v>
      </c>
      <c r="D851" s="47">
        <f>D852+D878+D903+D931+D942+D949+D956+D959</f>
        <v>1205</v>
      </c>
      <c r="E851" s="47">
        <f>E852+E878+E903+E931+E942+E949+E956+E959</f>
        <v>1533.3300000000004</v>
      </c>
    </row>
    <row r="852" spans="1:5" ht="18" customHeight="1">
      <c r="A852" s="65" t="s">
        <v>2025</v>
      </c>
      <c r="B852" s="46" t="s">
        <v>642</v>
      </c>
      <c r="C852" s="47">
        <f>SUM(C853:C877)</f>
        <v>879.91000000000008</v>
      </c>
      <c r="D852" s="47">
        <f>SUM(D853:D877)</f>
        <v>681</v>
      </c>
      <c r="E852" s="47">
        <f>SUM(E853:E877)</f>
        <v>879.91000000000008</v>
      </c>
    </row>
    <row r="853" spans="1:5" ht="18" customHeight="1">
      <c r="A853" s="66" t="s">
        <v>2026</v>
      </c>
      <c r="B853" s="49" t="s">
        <v>32</v>
      </c>
      <c r="C853" s="50">
        <f>IFERROR(VLOOKUP(#REF!,Sheet2!#REF!,4,0),0)</f>
        <v>0</v>
      </c>
      <c r="D853" s="50">
        <f>IFERROR(VLOOKUP(A853,Sheet2!A:D,4,0),0)</f>
        <v>0</v>
      </c>
      <c r="E853" s="50">
        <f>IFERROR(VLOOKUP(B853,Sheet2!B:E,4,0),0)</f>
        <v>0</v>
      </c>
    </row>
    <row r="854" spans="1:5" ht="18" customHeight="1">
      <c r="A854" s="66" t="s">
        <v>2027</v>
      </c>
      <c r="B854" s="49" t="s">
        <v>33</v>
      </c>
      <c r="C854" s="50">
        <f>IFERROR(VLOOKUP(#REF!,Sheet2!#REF!,4,0),0)</f>
        <v>0</v>
      </c>
      <c r="D854" s="50">
        <f>IFERROR(VLOOKUP(A854,Sheet2!A:D,4,0),0)</f>
        <v>0</v>
      </c>
      <c r="E854" s="50">
        <f>IFERROR(VLOOKUP(B854,Sheet2!B:E,4,0),0)</f>
        <v>0</v>
      </c>
    </row>
    <row r="855" spans="1:5" ht="18" customHeight="1">
      <c r="A855" s="66" t="s">
        <v>2028</v>
      </c>
      <c r="B855" s="49" t="s">
        <v>34</v>
      </c>
      <c r="C855" s="50">
        <v>193.5</v>
      </c>
      <c r="D855" s="50">
        <f>IFERROR(VLOOKUP(A855,Sheet2!A:D,4,0),0)</f>
        <v>218</v>
      </c>
      <c r="E855" s="50">
        <v>193.5</v>
      </c>
    </row>
    <row r="856" spans="1:5" ht="18" customHeight="1">
      <c r="A856" s="66" t="s">
        <v>2029</v>
      </c>
      <c r="B856" s="49" t="s">
        <v>41</v>
      </c>
      <c r="C856" s="50">
        <f>IFERROR(VLOOKUP(#REF!,Sheet2!#REF!,4,0),0)</f>
        <v>0</v>
      </c>
      <c r="D856" s="50">
        <f>IFERROR(VLOOKUP(A856,Sheet2!A:D,4,0),0)</f>
        <v>0</v>
      </c>
      <c r="E856" s="50">
        <f>IFERROR(VLOOKUP(B856,Sheet2!B:E,4,0),0)</f>
        <v>0</v>
      </c>
    </row>
    <row r="857" spans="1:5" ht="18" customHeight="1">
      <c r="A857" s="66" t="s">
        <v>2030</v>
      </c>
      <c r="B857" s="49" t="s">
        <v>643</v>
      </c>
      <c r="C857" s="50">
        <f>IFERROR(VLOOKUP(#REF!,Sheet2!#REF!,4,0),0)</f>
        <v>0</v>
      </c>
      <c r="D857" s="50">
        <f>IFERROR(VLOOKUP(A857,Sheet2!A:D,4,0),0)</f>
        <v>0</v>
      </c>
      <c r="E857" s="50">
        <f>IFERROR(VLOOKUP(B857,Sheet2!B:E,4,0),0)</f>
        <v>0</v>
      </c>
    </row>
    <row r="858" spans="1:5" ht="18" customHeight="1">
      <c r="A858" s="66" t="s">
        <v>2031</v>
      </c>
      <c r="B858" s="49" t="s">
        <v>644</v>
      </c>
      <c r="C858" s="50">
        <f>IFERROR(VLOOKUP(#REF!,Sheet2!#REF!,4,0),0)</f>
        <v>0</v>
      </c>
      <c r="D858" s="50">
        <f>IFERROR(VLOOKUP(A858,Sheet2!A:D,4,0),0)</f>
        <v>0</v>
      </c>
      <c r="E858" s="50">
        <f>IFERROR(VLOOKUP(B858,Sheet2!B:E,4,0),0)</f>
        <v>0</v>
      </c>
    </row>
    <row r="859" spans="1:5" ht="18" customHeight="1">
      <c r="A859" s="66" t="s">
        <v>2032</v>
      </c>
      <c r="B859" s="49" t="s">
        <v>645</v>
      </c>
      <c r="C859" s="50">
        <v>1.7</v>
      </c>
      <c r="D859" s="50">
        <f>IFERROR(VLOOKUP(A859,Sheet2!A:D,4,0),0)</f>
        <v>7</v>
      </c>
      <c r="E859" s="50">
        <v>1.7</v>
      </c>
    </row>
    <row r="860" spans="1:5" ht="18" customHeight="1">
      <c r="A860" s="66" t="s">
        <v>2033</v>
      </c>
      <c r="B860" s="49" t="s">
        <v>646</v>
      </c>
      <c r="C860" s="50">
        <v>5.75</v>
      </c>
      <c r="D860" s="50">
        <f>IFERROR(VLOOKUP(A860,Sheet2!A:D,4,0),0)</f>
        <v>0</v>
      </c>
      <c r="E860" s="50">
        <v>5.75</v>
      </c>
    </row>
    <row r="861" spans="1:5" ht="18" customHeight="1">
      <c r="A861" s="66" t="s">
        <v>2034</v>
      </c>
      <c r="B861" s="49" t="s">
        <v>647</v>
      </c>
      <c r="C861" s="50">
        <f>IFERROR(VLOOKUP(#REF!,Sheet2!#REF!,4,0),0)</f>
        <v>0</v>
      </c>
      <c r="D861" s="50">
        <f>IFERROR(VLOOKUP(A861,Sheet2!A:D,4,0),0)</f>
        <v>0</v>
      </c>
      <c r="E861" s="50">
        <f>IFERROR(VLOOKUP(B861,Sheet2!B:E,4,0),0)</f>
        <v>0</v>
      </c>
    </row>
    <row r="862" spans="1:5" ht="18" customHeight="1">
      <c r="A862" s="66" t="s">
        <v>2035</v>
      </c>
      <c r="B862" s="49" t="s">
        <v>648</v>
      </c>
      <c r="C862" s="50">
        <f>IFERROR(VLOOKUP(#REF!,Sheet2!#REF!,4,0),0)</f>
        <v>0</v>
      </c>
      <c r="D862" s="50">
        <f>IFERROR(VLOOKUP(A862,Sheet2!A:D,4,0),0)</f>
        <v>0</v>
      </c>
      <c r="E862" s="50">
        <f>IFERROR(VLOOKUP(B862,Sheet2!B:E,4,0),0)</f>
        <v>0</v>
      </c>
    </row>
    <row r="863" spans="1:5" ht="18" customHeight="1">
      <c r="A863" s="66" t="s">
        <v>2036</v>
      </c>
      <c r="B863" s="49" t="s">
        <v>649</v>
      </c>
      <c r="C863" s="50">
        <f>IFERROR(VLOOKUP(#REF!,Sheet2!#REF!,4,0),0)</f>
        <v>0</v>
      </c>
      <c r="D863" s="50">
        <f>IFERROR(VLOOKUP(A863,Sheet2!A:D,4,0),0)</f>
        <v>0</v>
      </c>
      <c r="E863" s="50">
        <f>IFERROR(VLOOKUP(B863,Sheet2!B:E,4,0),0)</f>
        <v>0</v>
      </c>
    </row>
    <row r="864" spans="1:5" ht="18" customHeight="1">
      <c r="A864" s="66" t="s">
        <v>2037</v>
      </c>
      <c r="B864" s="49" t="s">
        <v>650</v>
      </c>
      <c r="C864" s="50">
        <f>IFERROR(VLOOKUP(#REF!,Sheet2!#REF!,4,0),0)</f>
        <v>0</v>
      </c>
      <c r="D864" s="50">
        <f>IFERROR(VLOOKUP(A864,Sheet2!A:D,4,0),0)</f>
        <v>0</v>
      </c>
      <c r="E864" s="50">
        <f>IFERROR(VLOOKUP(B864,Sheet2!B:E,4,0),0)</f>
        <v>0</v>
      </c>
    </row>
    <row r="865" spans="1:5" ht="18" customHeight="1">
      <c r="A865" s="66" t="s">
        <v>2038</v>
      </c>
      <c r="B865" s="49" t="s">
        <v>651</v>
      </c>
      <c r="C865" s="50">
        <f>IFERROR(VLOOKUP(#REF!,Sheet2!#REF!,4,0),0)</f>
        <v>0</v>
      </c>
      <c r="D865" s="50">
        <f>IFERROR(VLOOKUP(A865,Sheet2!A:D,4,0),0)</f>
        <v>0</v>
      </c>
      <c r="E865" s="50">
        <f>IFERROR(VLOOKUP(B865,Sheet2!B:E,4,0),0)</f>
        <v>0</v>
      </c>
    </row>
    <row r="866" spans="1:5" ht="18" customHeight="1">
      <c r="A866" s="66" t="s">
        <v>2039</v>
      </c>
      <c r="B866" s="49" t="s">
        <v>652</v>
      </c>
      <c r="C866" s="50">
        <f>IFERROR(VLOOKUP(#REF!,Sheet2!#REF!,4,0),0)</f>
        <v>0</v>
      </c>
      <c r="D866" s="50">
        <f>IFERROR(VLOOKUP(A866,Sheet2!A:D,4,0),0)</f>
        <v>0</v>
      </c>
      <c r="E866" s="50">
        <f>IFERROR(VLOOKUP(B866,Sheet2!B:E,4,0),0)</f>
        <v>0</v>
      </c>
    </row>
    <row r="867" spans="1:5" ht="18" customHeight="1">
      <c r="A867" s="66" t="s">
        <v>2040</v>
      </c>
      <c r="B867" s="49" t="s">
        <v>653</v>
      </c>
      <c r="C867" s="50">
        <f>IFERROR(VLOOKUP(#REF!,Sheet2!#REF!,4,0),0)</f>
        <v>0</v>
      </c>
      <c r="D867" s="50">
        <f>IFERROR(VLOOKUP(A867,Sheet2!A:D,4,0),0)</f>
        <v>0</v>
      </c>
      <c r="E867" s="50">
        <f>IFERROR(VLOOKUP(B867,Sheet2!B:E,4,0),0)</f>
        <v>0</v>
      </c>
    </row>
    <row r="868" spans="1:5" ht="18" customHeight="1">
      <c r="A868" s="66" t="s">
        <v>2041</v>
      </c>
      <c r="B868" s="49" t="s">
        <v>654</v>
      </c>
      <c r="C868" s="50">
        <f>IFERROR(VLOOKUP(#REF!,Sheet2!#REF!,4,0),0)</f>
        <v>0</v>
      </c>
      <c r="D868" s="50">
        <f>IFERROR(VLOOKUP(A868,Sheet2!A:D,4,0),0)</f>
        <v>0</v>
      </c>
      <c r="E868" s="50">
        <f>IFERROR(VLOOKUP(B868,Sheet2!B:E,4,0),0)</f>
        <v>0</v>
      </c>
    </row>
    <row r="869" spans="1:5" ht="18" customHeight="1">
      <c r="A869" s="66" t="s">
        <v>2042</v>
      </c>
      <c r="B869" s="49" t="s">
        <v>655</v>
      </c>
      <c r="C869" s="50">
        <v>29.63</v>
      </c>
      <c r="D869" s="50">
        <f>IFERROR(VLOOKUP(A869,Sheet2!A:D,4,0),0)</f>
        <v>0</v>
      </c>
      <c r="E869" s="50">
        <v>29.63</v>
      </c>
    </row>
    <row r="870" spans="1:5" ht="18" customHeight="1">
      <c r="A870" s="66" t="s">
        <v>2043</v>
      </c>
      <c r="B870" s="49" t="s">
        <v>656</v>
      </c>
      <c r="C870" s="50">
        <f>IFERROR(VLOOKUP(#REF!,Sheet2!#REF!,4,0),0)</f>
        <v>0</v>
      </c>
      <c r="D870" s="50">
        <f>IFERROR(VLOOKUP(A870,Sheet2!A:D,4,0),0)</f>
        <v>0</v>
      </c>
      <c r="E870" s="50">
        <f>IFERROR(VLOOKUP(B870,Sheet2!B:E,4,0),0)</f>
        <v>0</v>
      </c>
    </row>
    <row r="871" spans="1:5" ht="18" customHeight="1">
      <c r="A871" s="66" t="s">
        <v>2044</v>
      </c>
      <c r="B871" s="49" t="s">
        <v>657</v>
      </c>
      <c r="C871" s="50">
        <v>451.39</v>
      </c>
      <c r="D871" s="50">
        <f>IFERROR(VLOOKUP(A871,Sheet2!A:D,4,0),0)</f>
        <v>209</v>
      </c>
      <c r="E871" s="50">
        <v>451.39</v>
      </c>
    </row>
    <row r="872" spans="1:5" ht="18" customHeight="1">
      <c r="A872" s="66" t="s">
        <v>2045</v>
      </c>
      <c r="B872" s="49" t="s">
        <v>658</v>
      </c>
      <c r="C872" s="50">
        <f>IFERROR(VLOOKUP(#REF!,Sheet2!#REF!,4,0),0)</f>
        <v>0</v>
      </c>
      <c r="D872" s="50">
        <f>IFERROR(VLOOKUP(A872,Sheet2!A:D,4,0),0)</f>
        <v>0</v>
      </c>
      <c r="E872" s="50">
        <f>IFERROR(VLOOKUP(B872,Sheet2!B:E,4,0),0)</f>
        <v>0</v>
      </c>
    </row>
    <row r="873" spans="1:5" ht="18" customHeight="1">
      <c r="A873" s="66" t="s">
        <v>2046</v>
      </c>
      <c r="B873" s="49" t="s">
        <v>659</v>
      </c>
      <c r="C873" s="50">
        <v>126.24</v>
      </c>
      <c r="D873" s="50">
        <f>IFERROR(VLOOKUP(A873,Sheet2!A:D,4,0),0)</f>
        <v>0</v>
      </c>
      <c r="E873" s="50">
        <v>126.24</v>
      </c>
    </row>
    <row r="874" spans="1:5" ht="18" customHeight="1">
      <c r="A874" s="66" t="s">
        <v>2047</v>
      </c>
      <c r="B874" s="49" t="s">
        <v>1089</v>
      </c>
      <c r="C874" s="50">
        <f>IFERROR(VLOOKUP(#REF!,Sheet2!#REF!,4,0),0)</f>
        <v>0</v>
      </c>
      <c r="D874" s="50">
        <f>IFERROR(VLOOKUP(A874,Sheet2!A:D,4,0),0)</f>
        <v>0</v>
      </c>
      <c r="E874" s="50">
        <f>IFERROR(VLOOKUP(B874,Sheet2!B:E,4,0),0)</f>
        <v>0</v>
      </c>
    </row>
    <row r="875" spans="1:5" ht="18" customHeight="1">
      <c r="A875" s="66" t="s">
        <v>2048</v>
      </c>
      <c r="B875" s="49" t="s">
        <v>660</v>
      </c>
      <c r="C875" s="50">
        <f>IFERROR(VLOOKUP(#REF!,Sheet2!#REF!,4,0),0)</f>
        <v>0</v>
      </c>
      <c r="D875" s="50">
        <f>IFERROR(VLOOKUP(A875,Sheet2!A:D,4,0),0)</f>
        <v>0</v>
      </c>
      <c r="E875" s="50">
        <f>IFERROR(VLOOKUP(B875,Sheet2!B:E,4,0),0)</f>
        <v>0</v>
      </c>
    </row>
    <row r="876" spans="1:5" ht="18" customHeight="1">
      <c r="A876" s="66" t="s">
        <v>2049</v>
      </c>
      <c r="B876" s="49" t="s">
        <v>661</v>
      </c>
      <c r="C876" s="50">
        <f>IFERROR(VLOOKUP(#REF!,Sheet2!#REF!,4,0),0)</f>
        <v>0</v>
      </c>
      <c r="D876" s="50">
        <f>IFERROR(VLOOKUP(A876,Sheet2!A:D,4,0),0)</f>
        <v>0</v>
      </c>
      <c r="E876" s="50">
        <f>IFERROR(VLOOKUP(B876,Sheet2!B:E,4,0),0)</f>
        <v>0</v>
      </c>
    </row>
    <row r="877" spans="1:5" ht="18" customHeight="1">
      <c r="A877" s="66" t="s">
        <v>2050</v>
      </c>
      <c r="B877" s="49" t="s">
        <v>662</v>
      </c>
      <c r="C877" s="50">
        <v>71.7</v>
      </c>
      <c r="D877" s="50">
        <f>IFERROR(VLOOKUP(A877,Sheet2!A:D,4,0),0)</f>
        <v>247</v>
      </c>
      <c r="E877" s="50">
        <v>71.7</v>
      </c>
    </row>
    <row r="878" spans="1:5" ht="18" customHeight="1">
      <c r="A878" s="65" t="s">
        <v>2051</v>
      </c>
      <c r="B878" s="46" t="s">
        <v>663</v>
      </c>
      <c r="C878" s="47">
        <f>SUM(C879:C902)</f>
        <v>0</v>
      </c>
      <c r="D878" s="47">
        <f>SUM(D879:D902)</f>
        <v>173</v>
      </c>
      <c r="E878" s="47">
        <f>SUM(E879:E902)</f>
        <v>0</v>
      </c>
    </row>
    <row r="879" spans="1:5" ht="18" customHeight="1">
      <c r="A879" s="66" t="s">
        <v>2052</v>
      </c>
      <c r="B879" s="49" t="s">
        <v>32</v>
      </c>
      <c r="C879" s="50">
        <f>IFERROR(VLOOKUP(#REF!,Sheet2!#REF!,4,0),0)</f>
        <v>0</v>
      </c>
      <c r="D879" s="50">
        <f>IFERROR(VLOOKUP(A879,Sheet2!A:D,4,0),0)</f>
        <v>0</v>
      </c>
      <c r="E879" s="50">
        <f>IFERROR(VLOOKUP(B879,Sheet2!B:E,4,0),0)</f>
        <v>0</v>
      </c>
    </row>
    <row r="880" spans="1:5" ht="18" customHeight="1">
      <c r="A880" s="66" t="s">
        <v>2053</v>
      </c>
      <c r="B880" s="49" t="s">
        <v>33</v>
      </c>
      <c r="C880" s="50">
        <f>IFERROR(VLOOKUP(#REF!,Sheet2!#REF!,4,0),0)</f>
        <v>0</v>
      </c>
      <c r="D880" s="50">
        <f>IFERROR(VLOOKUP(A880,Sheet2!A:D,4,0),0)</f>
        <v>0</v>
      </c>
      <c r="E880" s="50">
        <f>IFERROR(VLOOKUP(B880,Sheet2!B:E,4,0),0)</f>
        <v>0</v>
      </c>
    </row>
    <row r="881" spans="1:5" ht="18" customHeight="1">
      <c r="A881" s="66" t="s">
        <v>2054</v>
      </c>
      <c r="B881" s="49" t="s">
        <v>34</v>
      </c>
      <c r="C881" s="50">
        <f>IFERROR(VLOOKUP(#REF!,Sheet2!#REF!,4,0),0)</f>
        <v>0</v>
      </c>
      <c r="D881" s="50">
        <f>IFERROR(VLOOKUP(A881,Sheet2!A:D,4,0),0)</f>
        <v>0</v>
      </c>
      <c r="E881" s="50">
        <f>IFERROR(VLOOKUP(B881,Sheet2!B:E,4,0),0)</f>
        <v>0</v>
      </c>
    </row>
    <row r="882" spans="1:5" ht="18" customHeight="1">
      <c r="A882" s="66" t="s">
        <v>2055</v>
      </c>
      <c r="B882" s="49" t="s">
        <v>664</v>
      </c>
      <c r="C882" s="50">
        <f>IFERROR(VLOOKUP(#REF!,Sheet2!#REF!,4,0),0)</f>
        <v>0</v>
      </c>
      <c r="D882" s="50">
        <f>IFERROR(VLOOKUP(A882,Sheet2!A:D,4,0),0)</f>
        <v>0</v>
      </c>
      <c r="E882" s="50">
        <f>IFERROR(VLOOKUP(B882,Sheet2!B:E,4,0),0)</f>
        <v>0</v>
      </c>
    </row>
    <row r="883" spans="1:5" ht="18" customHeight="1">
      <c r="A883" s="66" t="s">
        <v>2056</v>
      </c>
      <c r="B883" s="49" t="s">
        <v>665</v>
      </c>
      <c r="C883" s="50">
        <f>IFERROR(VLOOKUP(#REF!,Sheet2!#REF!,4,0),0)</f>
        <v>0</v>
      </c>
      <c r="D883" s="50">
        <f>IFERROR(VLOOKUP(A883,Sheet2!A:D,4,0),0)</f>
        <v>0</v>
      </c>
      <c r="E883" s="50">
        <f>IFERROR(VLOOKUP(B883,Sheet2!B:E,4,0),0)</f>
        <v>0</v>
      </c>
    </row>
    <row r="884" spans="1:5" ht="18" customHeight="1">
      <c r="A884" s="66" t="s">
        <v>2057</v>
      </c>
      <c r="B884" s="49" t="s">
        <v>666</v>
      </c>
      <c r="C884" s="50">
        <f>IFERROR(VLOOKUP(#REF!,Sheet2!#REF!,4,0),0)</f>
        <v>0</v>
      </c>
      <c r="D884" s="50">
        <f>IFERROR(VLOOKUP(A884,Sheet2!A:D,4,0),0)</f>
        <v>0</v>
      </c>
      <c r="E884" s="50">
        <f>IFERROR(VLOOKUP(B884,Sheet2!B:E,4,0),0)</f>
        <v>0</v>
      </c>
    </row>
    <row r="885" spans="1:5" ht="18" customHeight="1">
      <c r="A885" s="66" t="s">
        <v>2058</v>
      </c>
      <c r="B885" s="49" t="s">
        <v>667</v>
      </c>
      <c r="C885" s="50">
        <f>IFERROR(VLOOKUP(#REF!,Sheet2!#REF!,4,0),0)</f>
        <v>0</v>
      </c>
      <c r="D885" s="50">
        <f>IFERROR(VLOOKUP(A885,Sheet2!A:D,4,0),0)</f>
        <v>0</v>
      </c>
      <c r="E885" s="50">
        <f>IFERROR(VLOOKUP(B885,Sheet2!B:E,4,0),0)</f>
        <v>0</v>
      </c>
    </row>
    <row r="886" spans="1:5" ht="18" customHeight="1">
      <c r="A886" s="66" t="s">
        <v>2059</v>
      </c>
      <c r="B886" s="49" t="s">
        <v>668</v>
      </c>
      <c r="C886" s="50">
        <f>IFERROR(VLOOKUP(#REF!,Sheet2!#REF!,4,0),0)</f>
        <v>0</v>
      </c>
      <c r="D886" s="50">
        <f>IFERROR(VLOOKUP(A886,Sheet2!A:D,4,0),0)</f>
        <v>35</v>
      </c>
      <c r="E886" s="50">
        <f>IFERROR(VLOOKUP(B886,Sheet2!B:E,4,0),0)</f>
        <v>0</v>
      </c>
    </row>
    <row r="887" spans="1:5" ht="18" customHeight="1">
      <c r="A887" s="66" t="s">
        <v>2060</v>
      </c>
      <c r="B887" s="49" t="s">
        <v>1090</v>
      </c>
      <c r="C887" s="50">
        <f>IFERROR(VLOOKUP(#REF!,Sheet2!#REF!,4,0),0)</f>
        <v>0</v>
      </c>
      <c r="D887" s="50">
        <f>IFERROR(VLOOKUP(A887,Sheet2!A:D,4,0),0)</f>
        <v>0</v>
      </c>
      <c r="E887" s="50">
        <f>IFERROR(VLOOKUP(B887,Sheet2!B:E,4,0),0)</f>
        <v>0</v>
      </c>
    </row>
    <row r="888" spans="1:5" ht="18" customHeight="1">
      <c r="A888" s="66" t="s">
        <v>2061</v>
      </c>
      <c r="B888" s="49" t="s">
        <v>669</v>
      </c>
      <c r="C888" s="50">
        <f>IFERROR(VLOOKUP(#REF!,Sheet2!#REF!,4,0),0)</f>
        <v>0</v>
      </c>
      <c r="D888" s="50">
        <f>IFERROR(VLOOKUP(A888,Sheet2!A:D,4,0),0)</f>
        <v>0</v>
      </c>
      <c r="E888" s="50">
        <f>IFERROR(VLOOKUP(B888,Sheet2!B:E,4,0),0)</f>
        <v>0</v>
      </c>
    </row>
    <row r="889" spans="1:5" ht="18" customHeight="1">
      <c r="A889" s="66" t="s">
        <v>2062</v>
      </c>
      <c r="B889" s="49" t="s">
        <v>670</v>
      </c>
      <c r="C889" s="50">
        <f>IFERROR(VLOOKUP(#REF!,Sheet2!#REF!,4,0),0)</f>
        <v>0</v>
      </c>
      <c r="D889" s="50">
        <f>IFERROR(VLOOKUP(A889,Sheet2!A:D,4,0),0)</f>
        <v>0</v>
      </c>
      <c r="E889" s="50">
        <f>IFERROR(VLOOKUP(B889,Sheet2!B:E,4,0),0)</f>
        <v>0</v>
      </c>
    </row>
    <row r="890" spans="1:5" ht="18" customHeight="1">
      <c r="A890" s="66" t="s">
        <v>2063</v>
      </c>
      <c r="B890" s="49" t="s">
        <v>671</v>
      </c>
      <c r="C890" s="50">
        <f>IFERROR(VLOOKUP(#REF!,Sheet2!#REF!,4,0),0)</f>
        <v>0</v>
      </c>
      <c r="D890" s="50">
        <f>IFERROR(VLOOKUP(A890,Sheet2!A:D,4,0),0)</f>
        <v>0</v>
      </c>
      <c r="E890" s="50">
        <f>IFERROR(VLOOKUP(B890,Sheet2!B:E,4,0),0)</f>
        <v>0</v>
      </c>
    </row>
    <row r="891" spans="1:5" ht="18" customHeight="1">
      <c r="A891" s="66" t="s">
        <v>2064</v>
      </c>
      <c r="B891" s="49" t="s">
        <v>672</v>
      </c>
      <c r="C891" s="50">
        <f>IFERROR(VLOOKUP(#REF!,Sheet2!#REF!,4,0),0)</f>
        <v>0</v>
      </c>
      <c r="D891" s="50">
        <f>IFERROR(VLOOKUP(A891,Sheet2!A:D,4,0),0)</f>
        <v>0</v>
      </c>
      <c r="E891" s="50">
        <f>IFERROR(VLOOKUP(B891,Sheet2!B:E,4,0),0)</f>
        <v>0</v>
      </c>
    </row>
    <row r="892" spans="1:5" ht="18" customHeight="1">
      <c r="A892" s="66" t="s">
        <v>2065</v>
      </c>
      <c r="B892" s="49" t="s">
        <v>673</v>
      </c>
      <c r="C892" s="50">
        <f>IFERROR(VLOOKUP(#REF!,Sheet2!#REF!,4,0),0)</f>
        <v>0</v>
      </c>
      <c r="D892" s="50">
        <f>IFERROR(VLOOKUP(A892,Sheet2!A:D,4,0),0)</f>
        <v>0</v>
      </c>
      <c r="E892" s="50">
        <f>IFERROR(VLOOKUP(B892,Sheet2!B:E,4,0),0)</f>
        <v>0</v>
      </c>
    </row>
    <row r="893" spans="1:5" ht="18" customHeight="1">
      <c r="A893" s="66" t="s">
        <v>2066</v>
      </c>
      <c r="B893" s="49" t="s">
        <v>674</v>
      </c>
      <c r="C893" s="50">
        <f>IFERROR(VLOOKUP(#REF!,Sheet2!#REF!,4,0),0)</f>
        <v>0</v>
      </c>
      <c r="D893" s="50">
        <f>IFERROR(VLOOKUP(A893,Sheet2!A:D,4,0),0)</f>
        <v>0</v>
      </c>
      <c r="E893" s="50">
        <f>IFERROR(VLOOKUP(B893,Sheet2!B:E,4,0),0)</f>
        <v>0</v>
      </c>
    </row>
    <row r="894" spans="1:5" ht="18" customHeight="1">
      <c r="A894" s="66" t="s">
        <v>2067</v>
      </c>
      <c r="B894" s="49" t="s">
        <v>675</v>
      </c>
      <c r="C894" s="50">
        <f>IFERROR(VLOOKUP(#REF!,Sheet2!#REF!,4,0),0)</f>
        <v>0</v>
      </c>
      <c r="D894" s="50">
        <f>IFERROR(VLOOKUP(A894,Sheet2!A:D,4,0),0)</f>
        <v>0</v>
      </c>
      <c r="E894" s="50">
        <f>IFERROR(VLOOKUP(B894,Sheet2!B:E,4,0),0)</f>
        <v>0</v>
      </c>
    </row>
    <row r="895" spans="1:5" ht="18" customHeight="1">
      <c r="A895" s="66" t="s">
        <v>2068</v>
      </c>
      <c r="B895" s="49" t="s">
        <v>676</v>
      </c>
      <c r="C895" s="50">
        <f>IFERROR(VLOOKUP(#REF!,Sheet2!#REF!,4,0),0)</f>
        <v>0</v>
      </c>
      <c r="D895" s="50">
        <f>IFERROR(VLOOKUP(A895,Sheet2!A:D,4,0),0)</f>
        <v>0</v>
      </c>
      <c r="E895" s="50">
        <f>IFERROR(VLOOKUP(B895,Sheet2!B:E,4,0),0)</f>
        <v>0</v>
      </c>
    </row>
    <row r="896" spans="1:5" ht="18" customHeight="1">
      <c r="A896" s="66" t="s">
        <v>2069</v>
      </c>
      <c r="B896" s="49" t="s">
        <v>677</v>
      </c>
      <c r="C896" s="50">
        <f>IFERROR(VLOOKUP(#REF!,Sheet2!#REF!,4,0),0)</f>
        <v>0</v>
      </c>
      <c r="D896" s="50">
        <f>IFERROR(VLOOKUP(A896,Sheet2!A:D,4,0),0)</f>
        <v>0</v>
      </c>
      <c r="E896" s="50">
        <f>IFERROR(VLOOKUP(B896,Sheet2!B:E,4,0),0)</f>
        <v>0</v>
      </c>
    </row>
    <row r="897" spans="1:5" ht="18" customHeight="1">
      <c r="A897" s="66" t="s">
        <v>2070</v>
      </c>
      <c r="B897" s="49" t="s">
        <v>1091</v>
      </c>
      <c r="C897" s="50">
        <f>IFERROR(VLOOKUP(#REF!,Sheet2!#REF!,4,0),0)</f>
        <v>0</v>
      </c>
      <c r="D897" s="50">
        <f>IFERROR(VLOOKUP(A897,Sheet2!A:D,4,0),0)</f>
        <v>0</v>
      </c>
      <c r="E897" s="50">
        <f>IFERROR(VLOOKUP(B897,Sheet2!B:E,4,0),0)</f>
        <v>0</v>
      </c>
    </row>
    <row r="898" spans="1:5" ht="18" customHeight="1">
      <c r="A898" s="66" t="s">
        <v>2071</v>
      </c>
      <c r="B898" s="49" t="s">
        <v>678</v>
      </c>
      <c r="C898" s="50">
        <f>IFERROR(VLOOKUP(#REF!,Sheet2!#REF!,4,0),0)</f>
        <v>0</v>
      </c>
      <c r="D898" s="50">
        <f>IFERROR(VLOOKUP(A898,Sheet2!A:D,4,0),0)</f>
        <v>138</v>
      </c>
      <c r="E898" s="50">
        <f>IFERROR(VLOOKUP(B898,Sheet2!B:E,4,0),0)</f>
        <v>0</v>
      </c>
    </row>
    <row r="899" spans="1:5" ht="18" customHeight="1">
      <c r="A899" s="66" t="s">
        <v>2072</v>
      </c>
      <c r="B899" s="49" t="s">
        <v>1092</v>
      </c>
      <c r="C899" s="50">
        <f>IFERROR(VLOOKUP(#REF!,Sheet2!#REF!,4,0),0)</f>
        <v>0</v>
      </c>
      <c r="D899" s="50">
        <f>IFERROR(VLOOKUP(A899,Sheet2!A:D,4,0),0)</f>
        <v>0</v>
      </c>
      <c r="E899" s="50">
        <f>IFERROR(VLOOKUP(B899,Sheet2!B:E,4,0),0)</f>
        <v>0</v>
      </c>
    </row>
    <row r="900" spans="1:5" ht="18" customHeight="1">
      <c r="A900" s="66" t="s">
        <v>2073</v>
      </c>
      <c r="B900" s="49" t="s">
        <v>679</v>
      </c>
      <c r="C900" s="50">
        <f>IFERROR(VLOOKUP(#REF!,Sheet2!#REF!,4,0),0)</f>
        <v>0</v>
      </c>
      <c r="D900" s="50">
        <f>IFERROR(VLOOKUP(A900,Sheet2!A:D,4,0),0)</f>
        <v>0</v>
      </c>
      <c r="E900" s="50">
        <f>IFERROR(VLOOKUP(B900,Sheet2!B:E,4,0),0)</f>
        <v>0</v>
      </c>
    </row>
    <row r="901" spans="1:5" ht="18" customHeight="1">
      <c r="A901" s="66" t="s">
        <v>2074</v>
      </c>
      <c r="B901" s="49" t="s">
        <v>649</v>
      </c>
      <c r="C901" s="50">
        <f>IFERROR(VLOOKUP(#REF!,Sheet2!#REF!,4,0),0)</f>
        <v>0</v>
      </c>
      <c r="D901" s="50">
        <f>IFERROR(VLOOKUP(A901,Sheet2!A:D,4,0),0)</f>
        <v>0</v>
      </c>
      <c r="E901" s="50">
        <f>IFERROR(VLOOKUP(B901,Sheet2!B:E,4,0),0)</f>
        <v>0</v>
      </c>
    </row>
    <row r="902" spans="1:5" ht="18" customHeight="1">
      <c r="A902" s="66" t="s">
        <v>2075</v>
      </c>
      <c r="B902" s="49" t="s">
        <v>680</v>
      </c>
      <c r="C902" s="50">
        <f>IFERROR(VLOOKUP(#REF!,Sheet2!#REF!,4,0),0)</f>
        <v>0</v>
      </c>
      <c r="D902" s="50">
        <f>IFERROR(VLOOKUP(A902,Sheet2!A:D,4,0),0)</f>
        <v>0</v>
      </c>
      <c r="E902" s="50">
        <f>IFERROR(VLOOKUP(B902,Sheet2!B:E,4,0),0)</f>
        <v>0</v>
      </c>
    </row>
    <row r="903" spans="1:5" ht="18" customHeight="1">
      <c r="A903" s="65" t="s">
        <v>2076</v>
      </c>
      <c r="B903" s="46" t="s">
        <v>681</v>
      </c>
      <c r="C903" s="47">
        <f>SUM(C904:C930)</f>
        <v>401.37</v>
      </c>
      <c r="D903" s="47">
        <f>SUM(D904:D930)</f>
        <v>0</v>
      </c>
      <c r="E903" s="47">
        <f>SUM(E904:E930)</f>
        <v>401.37</v>
      </c>
    </row>
    <row r="904" spans="1:5" ht="18" customHeight="1">
      <c r="A904" s="66" t="s">
        <v>2077</v>
      </c>
      <c r="B904" s="49" t="s">
        <v>32</v>
      </c>
      <c r="C904" s="50">
        <f>IFERROR(VLOOKUP(#REF!,Sheet2!#REF!,4,0),0)</f>
        <v>0</v>
      </c>
      <c r="D904" s="50">
        <f>IFERROR(VLOOKUP(A904,Sheet2!A:D,4,0),0)</f>
        <v>0</v>
      </c>
      <c r="E904" s="50">
        <f>IFERROR(VLOOKUP(B904,Sheet2!B:E,4,0),0)</f>
        <v>0</v>
      </c>
    </row>
    <row r="905" spans="1:5" ht="18" customHeight="1">
      <c r="A905" s="66" t="s">
        <v>2078</v>
      </c>
      <c r="B905" s="49" t="s">
        <v>33</v>
      </c>
      <c r="C905" s="50">
        <f>IFERROR(VLOOKUP(#REF!,Sheet2!#REF!,4,0),0)</f>
        <v>0</v>
      </c>
      <c r="D905" s="50">
        <f>IFERROR(VLOOKUP(A905,Sheet2!A:D,4,0),0)</f>
        <v>0</v>
      </c>
      <c r="E905" s="50">
        <f>IFERROR(VLOOKUP(B905,Sheet2!B:E,4,0),0)</f>
        <v>0</v>
      </c>
    </row>
    <row r="906" spans="1:5" ht="18" customHeight="1">
      <c r="A906" s="66" t="s">
        <v>2079</v>
      </c>
      <c r="B906" s="49" t="s">
        <v>34</v>
      </c>
      <c r="C906" s="50">
        <f>IFERROR(VLOOKUP(#REF!,Sheet2!#REF!,4,0),0)</f>
        <v>0</v>
      </c>
      <c r="D906" s="50">
        <f>IFERROR(VLOOKUP(A906,Sheet2!A:D,4,0),0)</f>
        <v>0</v>
      </c>
      <c r="E906" s="50">
        <f>IFERROR(VLOOKUP(B906,Sheet2!B:E,4,0),0)</f>
        <v>0</v>
      </c>
    </row>
    <row r="907" spans="1:5" ht="18" customHeight="1">
      <c r="A907" s="66" t="s">
        <v>2080</v>
      </c>
      <c r="B907" s="49" t="s">
        <v>682</v>
      </c>
      <c r="C907" s="50">
        <f>IFERROR(VLOOKUP(#REF!,Sheet2!#REF!,4,0),0)</f>
        <v>0</v>
      </c>
      <c r="D907" s="50">
        <f>IFERROR(VLOOKUP(A907,Sheet2!A:D,4,0),0)</f>
        <v>0</v>
      </c>
      <c r="E907" s="50">
        <f>IFERROR(VLOOKUP(B907,Sheet2!B:E,4,0),0)</f>
        <v>0</v>
      </c>
    </row>
    <row r="908" spans="1:5" ht="18" customHeight="1">
      <c r="A908" s="66" t="s">
        <v>2081</v>
      </c>
      <c r="B908" s="49" t="s">
        <v>683</v>
      </c>
      <c r="C908" s="50">
        <v>371</v>
      </c>
      <c r="D908" s="50">
        <f>IFERROR(VLOOKUP(A908,Sheet2!A:D,4,0),0)</f>
        <v>0</v>
      </c>
      <c r="E908" s="50">
        <v>371</v>
      </c>
    </row>
    <row r="909" spans="1:5" ht="18" customHeight="1">
      <c r="A909" s="66" t="s">
        <v>2082</v>
      </c>
      <c r="B909" s="49" t="s">
        <v>684</v>
      </c>
      <c r="C909" s="50">
        <f>IFERROR(VLOOKUP(#REF!,Sheet2!#REF!,4,0),0)</f>
        <v>0</v>
      </c>
      <c r="D909" s="50">
        <f>IFERROR(VLOOKUP(A909,Sheet2!A:D,4,0),0)</f>
        <v>0</v>
      </c>
      <c r="E909" s="50">
        <f>IFERROR(VLOOKUP(B909,Sheet2!B:E,4,0),0)</f>
        <v>0</v>
      </c>
    </row>
    <row r="910" spans="1:5" ht="18" customHeight="1">
      <c r="A910" s="66" t="s">
        <v>2083</v>
      </c>
      <c r="B910" s="49" t="s">
        <v>685</v>
      </c>
      <c r="C910" s="50">
        <f>IFERROR(VLOOKUP(#REF!,Sheet2!#REF!,4,0),0)</f>
        <v>0</v>
      </c>
      <c r="D910" s="50">
        <f>IFERROR(VLOOKUP(A910,Sheet2!A:D,4,0),0)</f>
        <v>0</v>
      </c>
      <c r="E910" s="50">
        <f>IFERROR(VLOOKUP(B910,Sheet2!B:E,4,0),0)</f>
        <v>0</v>
      </c>
    </row>
    <row r="911" spans="1:5" ht="18" customHeight="1">
      <c r="A911" s="66" t="s">
        <v>2084</v>
      </c>
      <c r="B911" s="49" t="s">
        <v>686</v>
      </c>
      <c r="C911" s="50">
        <v>13.49</v>
      </c>
      <c r="D911" s="50">
        <f>IFERROR(VLOOKUP(A911,Sheet2!A:D,4,0),0)</f>
        <v>0</v>
      </c>
      <c r="E911" s="50">
        <v>13.49</v>
      </c>
    </row>
    <row r="912" spans="1:5" ht="18" customHeight="1">
      <c r="A912" s="66" t="s">
        <v>2085</v>
      </c>
      <c r="B912" s="49" t="s">
        <v>687</v>
      </c>
      <c r="C912" s="50">
        <f>IFERROR(VLOOKUP(#REF!,Sheet2!#REF!,4,0),0)</f>
        <v>0</v>
      </c>
      <c r="D912" s="50">
        <f>IFERROR(VLOOKUP(A912,Sheet2!A:D,4,0),0)</f>
        <v>0</v>
      </c>
      <c r="E912" s="50">
        <f>IFERROR(VLOOKUP(B912,Sheet2!B:E,4,0),0)</f>
        <v>0</v>
      </c>
    </row>
    <row r="913" spans="1:5" ht="18" customHeight="1">
      <c r="A913" s="66" t="s">
        <v>2086</v>
      </c>
      <c r="B913" s="49" t="s">
        <v>688</v>
      </c>
      <c r="C913" s="50">
        <f>IFERROR(VLOOKUP(#REF!,Sheet2!#REF!,4,0),0)</f>
        <v>0</v>
      </c>
      <c r="D913" s="50">
        <f>IFERROR(VLOOKUP(A913,Sheet2!A:D,4,0),0)</f>
        <v>0</v>
      </c>
      <c r="E913" s="50">
        <f>IFERROR(VLOOKUP(B913,Sheet2!B:E,4,0),0)</f>
        <v>0</v>
      </c>
    </row>
    <row r="914" spans="1:5" ht="18" customHeight="1">
      <c r="A914" s="66" t="s">
        <v>2087</v>
      </c>
      <c r="B914" s="49" t="s">
        <v>689</v>
      </c>
      <c r="C914" s="50">
        <v>10</v>
      </c>
      <c r="D914" s="50">
        <f>IFERROR(VLOOKUP(A914,Sheet2!A:D,4,0),0)</f>
        <v>0</v>
      </c>
      <c r="E914" s="50">
        <v>10</v>
      </c>
    </row>
    <row r="915" spans="1:5" ht="18" customHeight="1">
      <c r="A915" s="66" t="s">
        <v>2088</v>
      </c>
      <c r="B915" s="49" t="s">
        <v>690</v>
      </c>
      <c r="C915" s="50">
        <f>IFERROR(VLOOKUP(#REF!,Sheet2!#REF!,4,0),0)</f>
        <v>0</v>
      </c>
      <c r="D915" s="50">
        <f>IFERROR(VLOOKUP(A915,Sheet2!A:D,4,0),0)</f>
        <v>0</v>
      </c>
      <c r="E915" s="50">
        <f>IFERROR(VLOOKUP(B915,Sheet2!B:E,4,0),0)</f>
        <v>0</v>
      </c>
    </row>
    <row r="916" spans="1:5" ht="18" customHeight="1">
      <c r="A916" s="66" t="s">
        <v>2089</v>
      </c>
      <c r="B916" s="49" t="s">
        <v>691</v>
      </c>
      <c r="C916" s="50">
        <f>IFERROR(VLOOKUP(#REF!,Sheet2!#REF!,4,0),0)</f>
        <v>0</v>
      </c>
      <c r="D916" s="50">
        <f>IFERROR(VLOOKUP(A916,Sheet2!A:D,4,0),0)</f>
        <v>0</v>
      </c>
      <c r="E916" s="50">
        <f>IFERROR(VLOOKUP(B916,Sheet2!B:E,4,0),0)</f>
        <v>0</v>
      </c>
    </row>
    <row r="917" spans="1:5" ht="18" customHeight="1">
      <c r="A917" s="66" t="s">
        <v>2090</v>
      </c>
      <c r="B917" s="49" t="s">
        <v>692</v>
      </c>
      <c r="C917" s="50">
        <f>IFERROR(VLOOKUP(#REF!,Sheet2!#REF!,4,0),0)</f>
        <v>0</v>
      </c>
      <c r="D917" s="50">
        <f>IFERROR(VLOOKUP(A917,Sheet2!A:D,4,0),0)</f>
        <v>0</v>
      </c>
      <c r="E917" s="50">
        <f>IFERROR(VLOOKUP(B917,Sheet2!B:E,4,0),0)</f>
        <v>0</v>
      </c>
    </row>
    <row r="918" spans="1:5" ht="18" customHeight="1">
      <c r="A918" s="66" t="s">
        <v>2091</v>
      </c>
      <c r="B918" s="49" t="s">
        <v>693</v>
      </c>
      <c r="C918" s="50">
        <f>IFERROR(VLOOKUP(#REF!,Sheet2!#REF!,4,0),0)</f>
        <v>0</v>
      </c>
      <c r="D918" s="50">
        <f>IFERROR(VLOOKUP(A918,Sheet2!A:D,4,0),0)</f>
        <v>0</v>
      </c>
      <c r="E918" s="50">
        <f>IFERROR(VLOOKUP(B918,Sheet2!B:E,4,0),0)</f>
        <v>0</v>
      </c>
    </row>
    <row r="919" spans="1:5" ht="18" customHeight="1">
      <c r="A919" s="66" t="s">
        <v>2092</v>
      </c>
      <c r="B919" s="49" t="s">
        <v>694</v>
      </c>
      <c r="C919" s="50">
        <f>IFERROR(VLOOKUP(#REF!,Sheet2!#REF!,4,0),0)</f>
        <v>0</v>
      </c>
      <c r="D919" s="50">
        <f>IFERROR(VLOOKUP(A919,Sheet2!A:D,4,0),0)</f>
        <v>0</v>
      </c>
      <c r="E919" s="50">
        <f>IFERROR(VLOOKUP(B919,Sheet2!B:E,4,0),0)</f>
        <v>0</v>
      </c>
    </row>
    <row r="920" spans="1:5" ht="18" customHeight="1">
      <c r="A920" s="66" t="s">
        <v>2093</v>
      </c>
      <c r="B920" s="49" t="s">
        <v>695</v>
      </c>
      <c r="C920" s="50">
        <f>IFERROR(VLOOKUP(#REF!,Sheet2!#REF!,4,0),0)</f>
        <v>0</v>
      </c>
      <c r="D920" s="50">
        <f>IFERROR(VLOOKUP(A920,Sheet2!A:D,4,0),0)</f>
        <v>0</v>
      </c>
      <c r="E920" s="50">
        <f>IFERROR(VLOOKUP(B920,Sheet2!B:E,4,0),0)</f>
        <v>0</v>
      </c>
    </row>
    <row r="921" spans="1:5" ht="18" customHeight="1">
      <c r="A921" s="66" t="s">
        <v>2094</v>
      </c>
      <c r="B921" s="49" t="s">
        <v>696</v>
      </c>
      <c r="C921" s="50">
        <f>IFERROR(VLOOKUP(#REF!,Sheet2!#REF!,4,0),0)</f>
        <v>0</v>
      </c>
      <c r="D921" s="50">
        <f>IFERROR(VLOOKUP(A921,Sheet2!A:D,4,0),0)</f>
        <v>0</v>
      </c>
      <c r="E921" s="50">
        <f>IFERROR(VLOOKUP(B921,Sheet2!B:E,4,0),0)</f>
        <v>0</v>
      </c>
    </row>
    <row r="922" spans="1:5" ht="18" customHeight="1">
      <c r="A922" s="66" t="s">
        <v>2095</v>
      </c>
      <c r="B922" s="49" t="s">
        <v>697</v>
      </c>
      <c r="C922" s="50">
        <f>IFERROR(VLOOKUP(#REF!,Sheet2!#REF!,4,0),0)</f>
        <v>0</v>
      </c>
      <c r="D922" s="50">
        <f>IFERROR(VLOOKUP(A922,Sheet2!A:D,4,0),0)</f>
        <v>0</v>
      </c>
      <c r="E922" s="50">
        <f>IFERROR(VLOOKUP(B922,Sheet2!B:E,4,0),0)</f>
        <v>0</v>
      </c>
    </row>
    <row r="923" spans="1:5" ht="18" customHeight="1">
      <c r="A923" s="66" t="s">
        <v>2096</v>
      </c>
      <c r="B923" s="49" t="s">
        <v>698</v>
      </c>
      <c r="C923" s="50">
        <f>IFERROR(VLOOKUP(#REF!,Sheet2!#REF!,4,0),0)</f>
        <v>0</v>
      </c>
      <c r="D923" s="50">
        <f>IFERROR(VLOOKUP(A923,Sheet2!A:D,4,0),0)</f>
        <v>0</v>
      </c>
      <c r="E923" s="50">
        <f>IFERROR(VLOOKUP(B923,Sheet2!B:E,4,0),0)</f>
        <v>0</v>
      </c>
    </row>
    <row r="924" spans="1:5" ht="18" customHeight="1">
      <c r="A924" s="66" t="s">
        <v>2097</v>
      </c>
      <c r="B924" s="49" t="s">
        <v>699</v>
      </c>
      <c r="C924" s="50">
        <f>IFERROR(VLOOKUP(#REF!,Sheet2!#REF!,4,0),0)</f>
        <v>0</v>
      </c>
      <c r="D924" s="50">
        <f>IFERROR(VLOOKUP(A924,Sheet2!A:D,4,0),0)</f>
        <v>0</v>
      </c>
      <c r="E924" s="50">
        <f>IFERROR(VLOOKUP(B924,Sheet2!B:E,4,0),0)</f>
        <v>0</v>
      </c>
    </row>
    <row r="925" spans="1:5" ht="18" customHeight="1">
      <c r="A925" s="66" t="s">
        <v>2098</v>
      </c>
      <c r="B925" s="49" t="s">
        <v>675</v>
      </c>
      <c r="C925" s="50">
        <f>IFERROR(VLOOKUP(#REF!,Sheet2!#REF!,4,0),0)</f>
        <v>0</v>
      </c>
      <c r="D925" s="50">
        <f>IFERROR(VLOOKUP(A925,Sheet2!A:D,4,0),0)</f>
        <v>0</v>
      </c>
      <c r="E925" s="50">
        <f>IFERROR(VLOOKUP(B925,Sheet2!B:E,4,0),0)</f>
        <v>0</v>
      </c>
    </row>
    <row r="926" spans="1:5" ht="18" customHeight="1">
      <c r="A926" s="66" t="s">
        <v>2099</v>
      </c>
      <c r="B926" s="49" t="s">
        <v>700</v>
      </c>
      <c r="C926" s="50">
        <f>IFERROR(VLOOKUP(#REF!,Sheet2!#REF!,4,0),0)</f>
        <v>0</v>
      </c>
      <c r="D926" s="50">
        <f>IFERROR(VLOOKUP(A926,Sheet2!A:D,4,0),0)</f>
        <v>0</v>
      </c>
      <c r="E926" s="50">
        <f>IFERROR(VLOOKUP(B926,Sheet2!B:E,4,0),0)</f>
        <v>0</v>
      </c>
    </row>
    <row r="927" spans="1:5" ht="18" customHeight="1">
      <c r="A927" s="66" t="s">
        <v>2100</v>
      </c>
      <c r="B927" s="49" t="s">
        <v>701</v>
      </c>
      <c r="C927" s="50">
        <v>6.88</v>
      </c>
      <c r="D927" s="50">
        <f>IFERROR(VLOOKUP(A927,Sheet2!A:D,4,0),0)</f>
        <v>0</v>
      </c>
      <c r="E927" s="50">
        <v>6.88</v>
      </c>
    </row>
    <row r="928" spans="1:5" ht="18" customHeight="1">
      <c r="A928" s="66" t="s">
        <v>2101</v>
      </c>
      <c r="B928" s="49" t="s">
        <v>702</v>
      </c>
      <c r="C928" s="50">
        <f>IFERROR(VLOOKUP(#REF!,Sheet2!#REF!,4,0),0)</f>
        <v>0</v>
      </c>
      <c r="D928" s="50">
        <f>IFERROR(VLOOKUP(A928,Sheet2!A:D,4,0),0)</f>
        <v>0</v>
      </c>
      <c r="E928" s="50">
        <f>IFERROR(VLOOKUP(B928,Sheet2!B:E,4,0),0)</f>
        <v>0</v>
      </c>
    </row>
    <row r="929" spans="1:5" ht="18" customHeight="1">
      <c r="A929" s="66" t="s">
        <v>2102</v>
      </c>
      <c r="B929" s="49" t="s">
        <v>703</v>
      </c>
      <c r="C929" s="50">
        <f>IFERROR(VLOOKUP(#REF!,Sheet2!#REF!,4,0),0)</f>
        <v>0</v>
      </c>
      <c r="D929" s="50">
        <f>IFERROR(VLOOKUP(A929,Sheet2!A:D,4,0),0)</f>
        <v>0</v>
      </c>
      <c r="E929" s="50">
        <f>IFERROR(VLOOKUP(B929,Sheet2!B:E,4,0),0)</f>
        <v>0</v>
      </c>
    </row>
    <row r="930" spans="1:5" ht="18" customHeight="1">
      <c r="A930" s="66" t="s">
        <v>2103</v>
      </c>
      <c r="B930" s="49" t="s">
        <v>704</v>
      </c>
      <c r="C930" s="50">
        <f>IFERROR(VLOOKUP(#REF!,Sheet2!#REF!,4,0),0)</f>
        <v>0</v>
      </c>
      <c r="D930" s="50">
        <f>IFERROR(VLOOKUP(A930,Sheet2!A:D,4,0),0)</f>
        <v>0</v>
      </c>
      <c r="E930" s="50">
        <f>IFERROR(VLOOKUP(B930,Sheet2!B:E,4,0),0)</f>
        <v>0</v>
      </c>
    </row>
    <row r="931" spans="1:5" ht="18" customHeight="1">
      <c r="A931" s="65" t="s">
        <v>2104</v>
      </c>
      <c r="B931" s="46" t="s">
        <v>1093</v>
      </c>
      <c r="C931" s="47">
        <f>SUM(C932:C941)</f>
        <v>15.58</v>
      </c>
      <c r="D931" s="47">
        <f>SUM(D932:D941)</f>
        <v>10</v>
      </c>
      <c r="E931" s="47">
        <f>SUM(E932:E941)</f>
        <v>15.58</v>
      </c>
    </row>
    <row r="932" spans="1:5" ht="18" customHeight="1">
      <c r="A932" s="66" t="s">
        <v>2105</v>
      </c>
      <c r="B932" s="49" t="s">
        <v>32</v>
      </c>
      <c r="C932" s="50">
        <f>IFERROR(VLOOKUP(#REF!,Sheet2!#REF!,4,0),0)</f>
        <v>0</v>
      </c>
      <c r="D932" s="50">
        <f>IFERROR(VLOOKUP(A932,Sheet2!A:D,4,0),0)</f>
        <v>0</v>
      </c>
      <c r="E932" s="50">
        <f>IFERROR(VLOOKUP(B932,Sheet2!B:E,4,0),0)</f>
        <v>0</v>
      </c>
    </row>
    <row r="933" spans="1:5" ht="18" customHeight="1">
      <c r="A933" s="66" t="s">
        <v>2106</v>
      </c>
      <c r="B933" s="49" t="s">
        <v>33</v>
      </c>
      <c r="C933" s="50">
        <f>IFERROR(VLOOKUP(#REF!,Sheet2!#REF!,4,0),0)</f>
        <v>0</v>
      </c>
      <c r="D933" s="50">
        <f>IFERROR(VLOOKUP(A933,Sheet2!A:D,4,0),0)</f>
        <v>0</v>
      </c>
      <c r="E933" s="50">
        <f>IFERROR(VLOOKUP(B933,Sheet2!B:E,4,0),0)</f>
        <v>0</v>
      </c>
    </row>
    <row r="934" spans="1:5" ht="18" customHeight="1">
      <c r="A934" s="66" t="s">
        <v>2107</v>
      </c>
      <c r="B934" s="49" t="s">
        <v>34</v>
      </c>
      <c r="C934" s="50">
        <f>IFERROR(VLOOKUP(#REF!,Sheet2!#REF!,4,0),0)</f>
        <v>0</v>
      </c>
      <c r="D934" s="50">
        <f>IFERROR(VLOOKUP(A934,Sheet2!A:D,4,0),0)</f>
        <v>0</v>
      </c>
      <c r="E934" s="50">
        <f>IFERROR(VLOOKUP(B934,Sheet2!B:E,4,0),0)</f>
        <v>0</v>
      </c>
    </row>
    <row r="935" spans="1:5" ht="18" customHeight="1">
      <c r="A935" s="66" t="s">
        <v>2108</v>
      </c>
      <c r="B935" s="49" t="s">
        <v>705</v>
      </c>
      <c r="C935" s="50">
        <f>IFERROR(VLOOKUP(#REF!,Sheet2!#REF!,4,0),0)</f>
        <v>0</v>
      </c>
      <c r="D935" s="50">
        <f>IFERROR(VLOOKUP(A935,Sheet2!A:D,4,0),0)</f>
        <v>0</v>
      </c>
      <c r="E935" s="50">
        <f>IFERROR(VLOOKUP(B935,Sheet2!B:E,4,0),0)</f>
        <v>0</v>
      </c>
    </row>
    <row r="936" spans="1:5" ht="18" customHeight="1">
      <c r="A936" s="66" t="s">
        <v>2109</v>
      </c>
      <c r="B936" s="49" t="s">
        <v>706</v>
      </c>
      <c r="C936" s="50">
        <f>IFERROR(VLOOKUP(#REF!,Sheet2!#REF!,4,0),0)</f>
        <v>0</v>
      </c>
      <c r="D936" s="50">
        <f>IFERROR(VLOOKUP(A936,Sheet2!A:D,4,0),0)</f>
        <v>0</v>
      </c>
      <c r="E936" s="50">
        <f>IFERROR(VLOOKUP(B936,Sheet2!B:E,4,0),0)</f>
        <v>0</v>
      </c>
    </row>
    <row r="937" spans="1:5" ht="18" customHeight="1">
      <c r="A937" s="66" t="s">
        <v>2110</v>
      </c>
      <c r="B937" s="49" t="s">
        <v>707</v>
      </c>
      <c r="C937" s="50">
        <f>IFERROR(VLOOKUP(#REF!,Sheet2!#REF!,4,0),0)</f>
        <v>0</v>
      </c>
      <c r="D937" s="50">
        <f>IFERROR(VLOOKUP(A937,Sheet2!A:D,4,0),0)</f>
        <v>0</v>
      </c>
      <c r="E937" s="50">
        <f>IFERROR(VLOOKUP(B937,Sheet2!B:E,4,0),0)</f>
        <v>0</v>
      </c>
    </row>
    <row r="938" spans="1:5" ht="18" customHeight="1">
      <c r="A938" s="66" t="s">
        <v>2111</v>
      </c>
      <c r="B938" s="49" t="s">
        <v>1094</v>
      </c>
      <c r="C938" s="50">
        <f>IFERROR(VLOOKUP(#REF!,Sheet2!#REF!,4,0),0)</f>
        <v>0</v>
      </c>
      <c r="D938" s="50">
        <f>IFERROR(VLOOKUP(A938,Sheet2!A:D,4,0),0)</f>
        <v>0</v>
      </c>
      <c r="E938" s="50">
        <f>IFERROR(VLOOKUP(B938,Sheet2!B:E,4,0),0)</f>
        <v>0</v>
      </c>
    </row>
    <row r="939" spans="1:5" ht="18" customHeight="1">
      <c r="A939" s="66" t="s">
        <v>2112</v>
      </c>
      <c r="B939" s="49" t="s">
        <v>708</v>
      </c>
      <c r="C939" s="50">
        <f>IFERROR(VLOOKUP(#REF!,Sheet2!#REF!,4,0),0)</f>
        <v>0</v>
      </c>
      <c r="D939" s="50">
        <f>IFERROR(VLOOKUP(A939,Sheet2!A:D,4,0),0)</f>
        <v>0</v>
      </c>
      <c r="E939" s="50">
        <f>IFERROR(VLOOKUP(B939,Sheet2!B:E,4,0),0)</f>
        <v>0</v>
      </c>
    </row>
    <row r="940" spans="1:5" ht="18" customHeight="1">
      <c r="A940" s="66" t="s">
        <v>2113</v>
      </c>
      <c r="B940" s="49" t="s">
        <v>1095</v>
      </c>
      <c r="C940" s="50">
        <f>IFERROR(VLOOKUP(#REF!,Sheet2!#REF!,4,0),0)</f>
        <v>0</v>
      </c>
      <c r="D940" s="50">
        <f>IFERROR(VLOOKUP(A940,Sheet2!A:D,4,0),0)</f>
        <v>0</v>
      </c>
      <c r="E940" s="50">
        <f>IFERROR(VLOOKUP(B940,Sheet2!B:E,4,0),0)</f>
        <v>0</v>
      </c>
    </row>
    <row r="941" spans="1:5" ht="18" customHeight="1">
      <c r="A941" s="66" t="s">
        <v>2114</v>
      </c>
      <c r="B941" s="49" t="s">
        <v>1096</v>
      </c>
      <c r="C941" s="50">
        <v>15.58</v>
      </c>
      <c r="D941" s="50">
        <f>IFERROR(VLOOKUP(A941,Sheet2!A:D,4,0),0)</f>
        <v>10</v>
      </c>
      <c r="E941" s="50">
        <v>15.58</v>
      </c>
    </row>
    <row r="942" spans="1:5" ht="18" customHeight="1">
      <c r="A942" s="65" t="s">
        <v>2115</v>
      </c>
      <c r="B942" s="46" t="s">
        <v>709</v>
      </c>
      <c r="C942" s="47">
        <f>SUM(C943:C948)</f>
        <v>2.69</v>
      </c>
      <c r="D942" s="47">
        <f>SUM(D943:D948)</f>
        <v>0</v>
      </c>
      <c r="E942" s="47">
        <f>SUM(E943:E948)</f>
        <v>2.69</v>
      </c>
    </row>
    <row r="943" spans="1:5" ht="18" customHeight="1">
      <c r="A943" s="66" t="s">
        <v>2116</v>
      </c>
      <c r="B943" s="49" t="s">
        <v>710</v>
      </c>
      <c r="C943" s="50">
        <v>2.69</v>
      </c>
      <c r="D943" s="50">
        <f>IFERROR(VLOOKUP(A943,Sheet2!A:D,4,0),0)</f>
        <v>0</v>
      </c>
      <c r="E943" s="50">
        <v>2.69</v>
      </c>
    </row>
    <row r="944" spans="1:5" ht="18" customHeight="1">
      <c r="A944" s="66" t="s">
        <v>2117</v>
      </c>
      <c r="B944" s="49" t="s">
        <v>711</v>
      </c>
      <c r="C944" s="50">
        <f>IFERROR(VLOOKUP(#REF!,Sheet2!#REF!,4,0),0)</f>
        <v>0</v>
      </c>
      <c r="D944" s="50">
        <f>IFERROR(VLOOKUP(A944,Sheet2!A:D,4,0),0)</f>
        <v>0</v>
      </c>
      <c r="E944" s="50">
        <f>IFERROR(VLOOKUP(B944,Sheet2!B:E,4,0),0)</f>
        <v>0</v>
      </c>
    </row>
    <row r="945" spans="1:5" ht="18" customHeight="1">
      <c r="A945" s="66" t="s">
        <v>2118</v>
      </c>
      <c r="B945" s="49" t="s">
        <v>712</v>
      </c>
      <c r="C945" s="50">
        <f>IFERROR(VLOOKUP(#REF!,Sheet2!#REF!,4,0),0)</f>
        <v>0</v>
      </c>
      <c r="D945" s="50">
        <f>IFERROR(VLOOKUP(A945,Sheet2!A:D,4,0),0)</f>
        <v>0</v>
      </c>
      <c r="E945" s="50">
        <f>IFERROR(VLOOKUP(B945,Sheet2!B:E,4,0),0)</f>
        <v>0</v>
      </c>
    </row>
    <row r="946" spans="1:5" ht="18" customHeight="1">
      <c r="A946" s="66" t="s">
        <v>2119</v>
      </c>
      <c r="B946" s="49" t="s">
        <v>713</v>
      </c>
      <c r="C946" s="50">
        <f>IFERROR(VLOOKUP(#REF!,Sheet2!#REF!,4,0),0)</f>
        <v>0</v>
      </c>
      <c r="D946" s="50">
        <f>IFERROR(VLOOKUP(A946,Sheet2!A:D,4,0),0)</f>
        <v>0</v>
      </c>
      <c r="E946" s="50">
        <f>IFERROR(VLOOKUP(B946,Sheet2!B:E,4,0),0)</f>
        <v>0</v>
      </c>
    </row>
    <row r="947" spans="1:5" ht="18" customHeight="1">
      <c r="A947" s="66" t="s">
        <v>2120</v>
      </c>
      <c r="B947" s="49" t="s">
        <v>714</v>
      </c>
      <c r="C947" s="50">
        <f>IFERROR(VLOOKUP(#REF!,Sheet2!#REF!,4,0),0)</f>
        <v>0</v>
      </c>
      <c r="D947" s="50">
        <f>IFERROR(VLOOKUP(A947,Sheet2!A:D,4,0),0)</f>
        <v>0</v>
      </c>
      <c r="E947" s="50">
        <f>IFERROR(VLOOKUP(B947,Sheet2!B:E,4,0),0)</f>
        <v>0</v>
      </c>
    </row>
    <row r="948" spans="1:5" ht="18" customHeight="1">
      <c r="A948" s="66" t="s">
        <v>2121</v>
      </c>
      <c r="B948" s="49" t="s">
        <v>715</v>
      </c>
      <c r="C948" s="50">
        <f>IFERROR(VLOOKUP(#REF!,Sheet2!#REF!,4,0),0)</f>
        <v>0</v>
      </c>
      <c r="D948" s="50">
        <f>IFERROR(VLOOKUP(A948,Sheet2!A:D,4,0),0)</f>
        <v>0</v>
      </c>
      <c r="E948" s="50">
        <f>IFERROR(VLOOKUP(B948,Sheet2!B:E,4,0),0)</f>
        <v>0</v>
      </c>
    </row>
    <row r="949" spans="1:5" ht="18" customHeight="1">
      <c r="A949" s="65" t="s">
        <v>2122</v>
      </c>
      <c r="B949" s="46" t="s">
        <v>716</v>
      </c>
      <c r="C949" s="47">
        <f>SUM(C950:C955)</f>
        <v>31.38</v>
      </c>
      <c r="D949" s="47">
        <f>SUM(D950:D955)</f>
        <v>41</v>
      </c>
      <c r="E949" s="47">
        <f>SUM(E950:E955)</f>
        <v>31.38</v>
      </c>
    </row>
    <row r="950" spans="1:5" ht="18" customHeight="1">
      <c r="A950" s="66" t="s">
        <v>2123</v>
      </c>
      <c r="B950" s="49" t="s">
        <v>717</v>
      </c>
      <c r="C950" s="50">
        <f>IFERROR(VLOOKUP(#REF!,Sheet2!#REF!,4,0),0)</f>
        <v>0</v>
      </c>
      <c r="D950" s="50">
        <f>IFERROR(VLOOKUP(A950,Sheet2!A:D,4,0),0)</f>
        <v>0</v>
      </c>
      <c r="E950" s="50">
        <f>IFERROR(VLOOKUP(B950,Sheet2!B:E,4,0),0)</f>
        <v>0</v>
      </c>
    </row>
    <row r="951" spans="1:5" ht="18" customHeight="1">
      <c r="A951" s="66" t="s">
        <v>2124</v>
      </c>
      <c r="B951" s="49" t="s">
        <v>1097</v>
      </c>
      <c r="C951" s="50">
        <f>IFERROR(VLOOKUP(#REF!,Sheet2!#REF!,4,0),0)</f>
        <v>0</v>
      </c>
      <c r="D951" s="50">
        <f>IFERROR(VLOOKUP(A951,Sheet2!A:D,4,0),0)</f>
        <v>0</v>
      </c>
      <c r="E951" s="50">
        <f>IFERROR(VLOOKUP(B951,Sheet2!B:E,4,0),0)</f>
        <v>0</v>
      </c>
    </row>
    <row r="952" spans="1:5" ht="18" customHeight="1">
      <c r="A952" s="66" t="s">
        <v>2125</v>
      </c>
      <c r="B952" s="49" t="s">
        <v>718</v>
      </c>
      <c r="C952" s="50">
        <v>31.38</v>
      </c>
      <c r="D952" s="50">
        <f>IFERROR(VLOOKUP(A952,Sheet2!A:D,4,0),0)</f>
        <v>41</v>
      </c>
      <c r="E952" s="50">
        <v>31.38</v>
      </c>
    </row>
    <row r="953" spans="1:5" ht="18" customHeight="1">
      <c r="A953" s="66" t="s">
        <v>2126</v>
      </c>
      <c r="B953" s="49" t="s">
        <v>1098</v>
      </c>
      <c r="C953" s="50">
        <f>IFERROR(VLOOKUP(#REF!,Sheet2!#REF!,4,0),0)</f>
        <v>0</v>
      </c>
      <c r="D953" s="50">
        <f>IFERROR(VLOOKUP(A953,Sheet2!A:D,4,0),0)</f>
        <v>0</v>
      </c>
      <c r="E953" s="50">
        <f>IFERROR(VLOOKUP(B953,Sheet2!B:E,4,0),0)</f>
        <v>0</v>
      </c>
    </row>
    <row r="954" spans="1:5" ht="18" customHeight="1">
      <c r="A954" s="66" t="s">
        <v>2127</v>
      </c>
      <c r="B954" s="49" t="s">
        <v>719</v>
      </c>
      <c r="C954" s="50">
        <f>IFERROR(VLOOKUP(#REF!,Sheet2!#REF!,4,0),0)</f>
        <v>0</v>
      </c>
      <c r="D954" s="50">
        <f>IFERROR(VLOOKUP(A954,Sheet2!A:D,4,0),0)</f>
        <v>0</v>
      </c>
      <c r="E954" s="50">
        <f>IFERROR(VLOOKUP(B954,Sheet2!B:E,4,0),0)</f>
        <v>0</v>
      </c>
    </row>
    <row r="955" spans="1:5" ht="18" customHeight="1">
      <c r="A955" s="66" t="s">
        <v>2128</v>
      </c>
      <c r="B955" s="49" t="s">
        <v>720</v>
      </c>
      <c r="C955" s="50">
        <f>IFERROR(VLOOKUP(#REF!,Sheet2!#REF!,4,0),0)</f>
        <v>0</v>
      </c>
      <c r="D955" s="50">
        <f>IFERROR(VLOOKUP(A955,Sheet2!A:D,4,0),0)</f>
        <v>0</v>
      </c>
      <c r="E955" s="50">
        <f>IFERROR(VLOOKUP(B955,Sheet2!B:E,4,0),0)</f>
        <v>0</v>
      </c>
    </row>
    <row r="956" spans="1:5" ht="18" customHeight="1">
      <c r="A956" s="65" t="s">
        <v>2129</v>
      </c>
      <c r="B956" s="46" t="s">
        <v>721</v>
      </c>
      <c r="C956" s="47">
        <f>SUM(C957:C958)</f>
        <v>0</v>
      </c>
      <c r="D956" s="47">
        <f>SUM(D957:D958)</f>
        <v>0</v>
      </c>
      <c r="E956" s="47">
        <f>SUM(E957:E958)</f>
        <v>0</v>
      </c>
    </row>
    <row r="957" spans="1:5" ht="18" customHeight="1">
      <c r="A957" s="66" t="s">
        <v>2130</v>
      </c>
      <c r="B957" s="49" t="s">
        <v>722</v>
      </c>
      <c r="C957" s="50">
        <f>IFERROR(VLOOKUP(#REF!,Sheet2!#REF!,4,0),0)</f>
        <v>0</v>
      </c>
      <c r="D957" s="50">
        <f>IFERROR(VLOOKUP(A957,Sheet2!A:D,4,0),0)</f>
        <v>0</v>
      </c>
      <c r="E957" s="50">
        <f>IFERROR(VLOOKUP(B957,Sheet2!B:E,4,0),0)</f>
        <v>0</v>
      </c>
    </row>
    <row r="958" spans="1:5" ht="18" customHeight="1">
      <c r="A958" s="66" t="s">
        <v>2131</v>
      </c>
      <c r="B958" s="49" t="s">
        <v>723</v>
      </c>
      <c r="C958" s="50">
        <f>IFERROR(VLOOKUP(#REF!,Sheet2!#REF!,4,0),0)</f>
        <v>0</v>
      </c>
      <c r="D958" s="50">
        <f>IFERROR(VLOOKUP(A958,Sheet2!A:D,4,0),0)</f>
        <v>0</v>
      </c>
      <c r="E958" s="50">
        <f>IFERROR(VLOOKUP(B958,Sheet2!B:E,4,0),0)</f>
        <v>0</v>
      </c>
    </row>
    <row r="959" spans="1:5" ht="18" customHeight="1">
      <c r="A959" s="65" t="s">
        <v>2132</v>
      </c>
      <c r="B959" s="46" t="s">
        <v>724</v>
      </c>
      <c r="C959" s="47">
        <f>SUM(C960:C961)</f>
        <v>202.4</v>
      </c>
      <c r="D959" s="47">
        <f>SUM(D960:D961)</f>
        <v>300</v>
      </c>
      <c r="E959" s="47">
        <f>SUM(E960:E961)</f>
        <v>202.4</v>
      </c>
    </row>
    <row r="960" spans="1:5" ht="18" customHeight="1">
      <c r="A960" s="66" t="s">
        <v>2133</v>
      </c>
      <c r="B960" s="49" t="s">
        <v>725</v>
      </c>
      <c r="C960" s="50">
        <f>IFERROR(VLOOKUP(#REF!,Sheet2!#REF!,4,0),0)</f>
        <v>0</v>
      </c>
      <c r="D960" s="50">
        <f>IFERROR(VLOOKUP(A960,Sheet2!A:D,4,0),0)</f>
        <v>0</v>
      </c>
      <c r="E960" s="50">
        <f>IFERROR(VLOOKUP(B960,Sheet2!B:E,4,0),0)</f>
        <v>0</v>
      </c>
    </row>
    <row r="961" spans="1:5" ht="18" customHeight="1">
      <c r="A961" s="66" t="s">
        <v>2134</v>
      </c>
      <c r="B961" s="49" t="s">
        <v>726</v>
      </c>
      <c r="C961" s="50">
        <v>202.4</v>
      </c>
      <c r="D961" s="50">
        <f>IFERROR(VLOOKUP(A961,Sheet2!A:D,4,0),0)</f>
        <v>300</v>
      </c>
      <c r="E961" s="50">
        <v>202.4</v>
      </c>
    </row>
    <row r="962" spans="1:5" ht="18" customHeight="1">
      <c r="A962" s="65" t="s">
        <v>2135</v>
      </c>
      <c r="B962" s="46" t="s">
        <v>14</v>
      </c>
      <c r="C962" s="47">
        <f>C963+C986+C996+C1006+C1011+C1018+C1023</f>
        <v>197.28</v>
      </c>
      <c r="D962" s="47">
        <f>D963+D986+D996+D1006+D1011+D1018+D1023</f>
        <v>16</v>
      </c>
      <c r="E962" s="47">
        <f>E963+E986+E996+E1006+E1011+E1018+E1023</f>
        <v>197.28</v>
      </c>
    </row>
    <row r="963" spans="1:5" ht="18" customHeight="1">
      <c r="A963" s="65" t="s">
        <v>2136</v>
      </c>
      <c r="B963" s="46" t="s">
        <v>727</v>
      </c>
      <c r="C963" s="47">
        <f>SUM(C964:C985)</f>
        <v>182.28</v>
      </c>
      <c r="D963" s="47">
        <f>SUM(D964:D985)</f>
        <v>16</v>
      </c>
      <c r="E963" s="47">
        <f>SUM(E964:E985)</f>
        <v>182.28</v>
      </c>
    </row>
    <row r="964" spans="1:5" ht="18" customHeight="1">
      <c r="A964" s="66" t="s">
        <v>2137</v>
      </c>
      <c r="B964" s="49" t="s">
        <v>32</v>
      </c>
      <c r="C964" s="50">
        <f>IFERROR(VLOOKUP(#REF!,Sheet2!#REF!,4,0),0)</f>
        <v>0</v>
      </c>
      <c r="D964" s="50">
        <f>IFERROR(VLOOKUP(A964,Sheet2!A:D,4,0),0)</f>
        <v>0</v>
      </c>
      <c r="E964" s="50">
        <f>IFERROR(VLOOKUP(B964,Sheet2!B:E,4,0),0)</f>
        <v>0</v>
      </c>
    </row>
    <row r="965" spans="1:5" ht="18" customHeight="1">
      <c r="A965" s="66" t="s">
        <v>2138</v>
      </c>
      <c r="B965" s="49" t="s">
        <v>33</v>
      </c>
      <c r="C965" s="50">
        <f>IFERROR(VLOOKUP(#REF!,Sheet2!#REF!,4,0),0)</f>
        <v>0</v>
      </c>
      <c r="D965" s="50">
        <f>IFERROR(VLOOKUP(A965,Sheet2!A:D,4,0),0)</f>
        <v>0</v>
      </c>
      <c r="E965" s="50">
        <f>IFERROR(VLOOKUP(B965,Sheet2!B:E,4,0),0)</f>
        <v>0</v>
      </c>
    </row>
    <row r="966" spans="1:5" ht="18" customHeight="1">
      <c r="A966" s="66" t="s">
        <v>2139</v>
      </c>
      <c r="B966" s="49" t="s">
        <v>34</v>
      </c>
      <c r="C966" s="50">
        <f>IFERROR(VLOOKUP(#REF!,Sheet2!#REF!,4,0),0)</f>
        <v>0</v>
      </c>
      <c r="D966" s="50">
        <f>IFERROR(VLOOKUP(A966,Sheet2!A:D,4,0),0)</f>
        <v>0</v>
      </c>
      <c r="E966" s="50">
        <f>IFERROR(VLOOKUP(B966,Sheet2!B:E,4,0),0)</f>
        <v>0</v>
      </c>
    </row>
    <row r="967" spans="1:5" ht="18" customHeight="1">
      <c r="A967" s="66" t="s">
        <v>2140</v>
      </c>
      <c r="B967" s="49" t="s">
        <v>728</v>
      </c>
      <c r="C967" s="50">
        <f>IFERROR(VLOOKUP(#REF!,Sheet2!#REF!,4,0),0)</f>
        <v>0</v>
      </c>
      <c r="D967" s="50">
        <f>IFERROR(VLOOKUP(A967,Sheet2!A:D,4,0),0)</f>
        <v>0</v>
      </c>
      <c r="E967" s="50">
        <f>IFERROR(VLOOKUP(B967,Sheet2!B:E,4,0),0)</f>
        <v>0</v>
      </c>
    </row>
    <row r="968" spans="1:5" ht="18" customHeight="1">
      <c r="A968" s="66" t="s">
        <v>2141</v>
      </c>
      <c r="B968" s="49" t="s">
        <v>729</v>
      </c>
      <c r="C968" s="50">
        <v>172.28</v>
      </c>
      <c r="D968" s="50">
        <f>IFERROR(VLOOKUP(A968,Sheet2!A:D,4,0),0)</f>
        <v>0</v>
      </c>
      <c r="E968" s="50">
        <v>172.28</v>
      </c>
    </row>
    <row r="969" spans="1:5" ht="18" customHeight="1">
      <c r="A969" s="66" t="s">
        <v>2142</v>
      </c>
      <c r="B969" s="49" t="s">
        <v>730</v>
      </c>
      <c r="C969" s="50">
        <f>IFERROR(VLOOKUP(#REF!,Sheet2!#REF!,4,0),0)</f>
        <v>0</v>
      </c>
      <c r="D969" s="50">
        <f>IFERROR(VLOOKUP(A969,Sheet2!A:D,4,0),0)</f>
        <v>0</v>
      </c>
      <c r="E969" s="50">
        <f>IFERROR(VLOOKUP(B969,Sheet2!B:E,4,0),0)</f>
        <v>0</v>
      </c>
    </row>
    <row r="970" spans="1:5" ht="18" customHeight="1">
      <c r="A970" s="66" t="s">
        <v>2143</v>
      </c>
      <c r="B970" s="49" t="s">
        <v>731</v>
      </c>
      <c r="C970" s="50">
        <f>IFERROR(VLOOKUP(#REF!,Sheet2!#REF!,4,0),0)</f>
        <v>0</v>
      </c>
      <c r="D970" s="50">
        <f>IFERROR(VLOOKUP(A970,Sheet2!A:D,4,0),0)</f>
        <v>0</v>
      </c>
      <c r="E970" s="50">
        <f>IFERROR(VLOOKUP(B970,Sheet2!B:E,4,0),0)</f>
        <v>0</v>
      </c>
    </row>
    <row r="971" spans="1:5" ht="18" customHeight="1">
      <c r="A971" s="66" t="s">
        <v>2144</v>
      </c>
      <c r="B971" s="49" t="s">
        <v>732</v>
      </c>
      <c r="C971" s="50">
        <f>IFERROR(VLOOKUP(#REF!,Sheet2!#REF!,4,0),0)</f>
        <v>0</v>
      </c>
      <c r="D971" s="50">
        <f>IFERROR(VLOOKUP(A971,Sheet2!A:D,4,0),0)</f>
        <v>0</v>
      </c>
      <c r="E971" s="50">
        <f>IFERROR(VLOOKUP(B971,Sheet2!B:E,4,0),0)</f>
        <v>0</v>
      </c>
    </row>
    <row r="972" spans="1:5" ht="18" customHeight="1">
      <c r="A972" s="66" t="s">
        <v>2145</v>
      </c>
      <c r="B972" s="49" t="s">
        <v>733</v>
      </c>
      <c r="C972" s="50">
        <f>IFERROR(VLOOKUP(#REF!,Sheet2!#REF!,4,0),0)</f>
        <v>0</v>
      </c>
      <c r="D972" s="50">
        <f>IFERROR(VLOOKUP(A972,Sheet2!A:D,4,0),0)</f>
        <v>0</v>
      </c>
      <c r="E972" s="50">
        <f>IFERROR(VLOOKUP(B972,Sheet2!B:E,4,0),0)</f>
        <v>0</v>
      </c>
    </row>
    <row r="973" spans="1:5" ht="18" customHeight="1">
      <c r="A973" s="66" t="s">
        <v>2146</v>
      </c>
      <c r="B973" s="49" t="s">
        <v>734</v>
      </c>
      <c r="C973" s="50">
        <f>IFERROR(VLOOKUP(#REF!,Sheet2!#REF!,4,0),0)</f>
        <v>0</v>
      </c>
      <c r="D973" s="50">
        <f>IFERROR(VLOOKUP(A973,Sheet2!A:D,4,0),0)</f>
        <v>0</v>
      </c>
      <c r="E973" s="50">
        <f>IFERROR(VLOOKUP(B973,Sheet2!B:E,4,0),0)</f>
        <v>0</v>
      </c>
    </row>
    <row r="974" spans="1:5" ht="18" customHeight="1">
      <c r="A974" s="66" t="s">
        <v>2147</v>
      </c>
      <c r="B974" s="49" t="s">
        <v>735</v>
      </c>
      <c r="C974" s="50">
        <f>IFERROR(VLOOKUP(#REF!,Sheet2!#REF!,4,0),0)</f>
        <v>0</v>
      </c>
      <c r="D974" s="50">
        <f>IFERROR(VLOOKUP(A974,Sheet2!A:D,4,0),0)</f>
        <v>0</v>
      </c>
      <c r="E974" s="50">
        <f>IFERROR(VLOOKUP(B974,Sheet2!B:E,4,0),0)</f>
        <v>0</v>
      </c>
    </row>
    <row r="975" spans="1:5" ht="18" customHeight="1">
      <c r="A975" s="66" t="s">
        <v>2148</v>
      </c>
      <c r="B975" s="49" t="s">
        <v>736</v>
      </c>
      <c r="C975" s="50">
        <f>IFERROR(VLOOKUP(#REF!,Sheet2!#REF!,4,0),0)</f>
        <v>0</v>
      </c>
      <c r="D975" s="50">
        <f>IFERROR(VLOOKUP(A975,Sheet2!A:D,4,0),0)</f>
        <v>0</v>
      </c>
      <c r="E975" s="50">
        <f>IFERROR(VLOOKUP(B975,Sheet2!B:E,4,0),0)</f>
        <v>0</v>
      </c>
    </row>
    <row r="976" spans="1:5" ht="18" customHeight="1">
      <c r="A976" s="66" t="s">
        <v>2149</v>
      </c>
      <c r="B976" s="49" t="s">
        <v>737</v>
      </c>
      <c r="C976" s="50">
        <f>IFERROR(VLOOKUP(#REF!,Sheet2!#REF!,4,0),0)</f>
        <v>0</v>
      </c>
      <c r="D976" s="50">
        <f>IFERROR(VLOOKUP(A976,Sheet2!A:D,4,0),0)</f>
        <v>0</v>
      </c>
      <c r="E976" s="50">
        <f>IFERROR(VLOOKUP(B976,Sheet2!B:E,4,0),0)</f>
        <v>0</v>
      </c>
    </row>
    <row r="977" spans="1:5" ht="18" customHeight="1">
      <c r="A977" s="66" t="s">
        <v>2150</v>
      </c>
      <c r="B977" s="49" t="s">
        <v>738</v>
      </c>
      <c r="C977" s="50">
        <f>IFERROR(VLOOKUP(#REF!,Sheet2!#REF!,4,0),0)</f>
        <v>0</v>
      </c>
      <c r="D977" s="50">
        <f>IFERROR(VLOOKUP(A977,Sheet2!A:D,4,0),0)</f>
        <v>0</v>
      </c>
      <c r="E977" s="50">
        <f>IFERROR(VLOOKUP(B977,Sheet2!B:E,4,0),0)</f>
        <v>0</v>
      </c>
    </row>
    <row r="978" spans="1:5" ht="18" customHeight="1">
      <c r="A978" s="66" t="s">
        <v>2151</v>
      </c>
      <c r="B978" s="49" t="s">
        <v>739</v>
      </c>
      <c r="C978" s="50">
        <f>IFERROR(VLOOKUP(#REF!,Sheet2!#REF!,4,0),0)</f>
        <v>0</v>
      </c>
      <c r="D978" s="50">
        <f>IFERROR(VLOOKUP(A978,Sheet2!A:D,4,0),0)</f>
        <v>0</v>
      </c>
      <c r="E978" s="50">
        <f>IFERROR(VLOOKUP(B978,Sheet2!B:E,4,0),0)</f>
        <v>0</v>
      </c>
    </row>
    <row r="979" spans="1:5" ht="18" customHeight="1">
      <c r="A979" s="66" t="s">
        <v>2152</v>
      </c>
      <c r="B979" s="49" t="s">
        <v>740</v>
      </c>
      <c r="C979" s="50">
        <f>IFERROR(VLOOKUP(#REF!,Sheet2!#REF!,4,0),0)</f>
        <v>0</v>
      </c>
      <c r="D979" s="50">
        <f>IFERROR(VLOOKUP(A979,Sheet2!A:D,4,0),0)</f>
        <v>0</v>
      </c>
      <c r="E979" s="50">
        <f>IFERROR(VLOOKUP(B979,Sheet2!B:E,4,0),0)</f>
        <v>0</v>
      </c>
    </row>
    <row r="980" spans="1:5" ht="18" customHeight="1">
      <c r="A980" s="66" t="s">
        <v>2153</v>
      </c>
      <c r="B980" s="49" t="s">
        <v>741</v>
      </c>
      <c r="C980" s="50">
        <f>IFERROR(VLOOKUP(#REF!,Sheet2!#REF!,4,0),0)</f>
        <v>0</v>
      </c>
      <c r="D980" s="50">
        <f>IFERROR(VLOOKUP(A980,Sheet2!A:D,4,0),0)</f>
        <v>0</v>
      </c>
      <c r="E980" s="50">
        <f>IFERROR(VLOOKUP(B980,Sheet2!B:E,4,0),0)</f>
        <v>0</v>
      </c>
    </row>
    <row r="981" spans="1:5" ht="18" customHeight="1">
      <c r="A981" s="66" t="s">
        <v>2154</v>
      </c>
      <c r="B981" s="49" t="s">
        <v>742</v>
      </c>
      <c r="C981" s="50">
        <f>IFERROR(VLOOKUP(#REF!,Sheet2!#REF!,4,0),0)</f>
        <v>0</v>
      </c>
      <c r="D981" s="50">
        <f>IFERROR(VLOOKUP(A981,Sheet2!A:D,4,0),0)</f>
        <v>0</v>
      </c>
      <c r="E981" s="50">
        <f>IFERROR(VLOOKUP(B981,Sheet2!B:E,4,0),0)</f>
        <v>0</v>
      </c>
    </row>
    <row r="982" spans="1:5" ht="18" customHeight="1">
      <c r="A982" s="66" t="s">
        <v>2155</v>
      </c>
      <c r="B982" s="49" t="s">
        <v>743</v>
      </c>
      <c r="C982" s="50">
        <f>IFERROR(VLOOKUP(#REF!,Sheet2!#REF!,4,0),0)</f>
        <v>0</v>
      </c>
      <c r="D982" s="50">
        <f>IFERROR(VLOOKUP(A982,Sheet2!A:D,4,0),0)</f>
        <v>0</v>
      </c>
      <c r="E982" s="50">
        <f>IFERROR(VLOOKUP(B982,Sheet2!B:E,4,0),0)</f>
        <v>0</v>
      </c>
    </row>
    <row r="983" spans="1:5" ht="18" customHeight="1">
      <c r="A983" s="66" t="s">
        <v>2156</v>
      </c>
      <c r="B983" s="49" t="s">
        <v>744</v>
      </c>
      <c r="C983" s="50">
        <f>IFERROR(VLOOKUP(#REF!,Sheet2!#REF!,4,0),0)</f>
        <v>0</v>
      </c>
      <c r="D983" s="50">
        <f>IFERROR(VLOOKUP(A983,Sheet2!A:D,4,0),0)</f>
        <v>0</v>
      </c>
      <c r="E983" s="50">
        <f>IFERROR(VLOOKUP(B983,Sheet2!B:E,4,0),0)</f>
        <v>0</v>
      </c>
    </row>
    <row r="984" spans="1:5" ht="18" customHeight="1">
      <c r="A984" s="66" t="s">
        <v>2157</v>
      </c>
      <c r="B984" s="49" t="s">
        <v>1099</v>
      </c>
      <c r="C984" s="50">
        <f>IFERROR(VLOOKUP(#REF!,Sheet2!#REF!,4,0),0)</f>
        <v>0</v>
      </c>
      <c r="D984" s="50">
        <f>IFERROR(VLOOKUP(A984,Sheet2!A:D,4,0),0)</f>
        <v>0</v>
      </c>
      <c r="E984" s="50">
        <f>IFERROR(VLOOKUP(B984,Sheet2!B:E,4,0),0)</f>
        <v>0</v>
      </c>
    </row>
    <row r="985" spans="1:5" ht="18" customHeight="1">
      <c r="A985" s="66" t="s">
        <v>2158</v>
      </c>
      <c r="B985" s="49" t="s">
        <v>745</v>
      </c>
      <c r="C985" s="50">
        <v>10</v>
      </c>
      <c r="D985" s="50">
        <f>IFERROR(VLOOKUP(A985,Sheet2!A:D,4,0),0)</f>
        <v>16</v>
      </c>
      <c r="E985" s="50">
        <v>10</v>
      </c>
    </row>
    <row r="986" spans="1:5" ht="18" customHeight="1">
      <c r="A986" s="65" t="s">
        <v>2159</v>
      </c>
      <c r="B986" s="46" t="s">
        <v>746</v>
      </c>
      <c r="C986" s="47">
        <f>SUM(C987:C995)</f>
        <v>0</v>
      </c>
      <c r="D986" s="47">
        <f>SUM(D987:D995)</f>
        <v>0</v>
      </c>
      <c r="E986" s="47">
        <f>SUM(E987:E995)</f>
        <v>0</v>
      </c>
    </row>
    <row r="987" spans="1:5" ht="18" customHeight="1">
      <c r="A987" s="66" t="s">
        <v>2160</v>
      </c>
      <c r="B987" s="49" t="s">
        <v>32</v>
      </c>
      <c r="C987" s="50">
        <f>IFERROR(VLOOKUP(#REF!,Sheet2!#REF!,4,0),0)</f>
        <v>0</v>
      </c>
      <c r="D987" s="50">
        <f>IFERROR(VLOOKUP(A987,Sheet2!A:D,4,0),0)</f>
        <v>0</v>
      </c>
      <c r="E987" s="50">
        <f>IFERROR(VLOOKUP(B987,Sheet2!B:E,4,0),0)</f>
        <v>0</v>
      </c>
    </row>
    <row r="988" spans="1:5" ht="18" customHeight="1">
      <c r="A988" s="66" t="s">
        <v>2161</v>
      </c>
      <c r="B988" s="49" t="s">
        <v>33</v>
      </c>
      <c r="C988" s="50">
        <f>IFERROR(VLOOKUP(#REF!,Sheet2!#REF!,4,0),0)</f>
        <v>0</v>
      </c>
      <c r="D988" s="50">
        <f>IFERROR(VLOOKUP(A988,Sheet2!A:D,4,0),0)</f>
        <v>0</v>
      </c>
      <c r="E988" s="50">
        <f>IFERROR(VLOOKUP(B988,Sheet2!B:E,4,0),0)</f>
        <v>0</v>
      </c>
    </row>
    <row r="989" spans="1:5" ht="18" customHeight="1">
      <c r="A989" s="66" t="s">
        <v>2162</v>
      </c>
      <c r="B989" s="49" t="s">
        <v>34</v>
      </c>
      <c r="C989" s="50">
        <f>IFERROR(VLOOKUP(#REF!,Sheet2!#REF!,4,0),0)</f>
        <v>0</v>
      </c>
      <c r="D989" s="50">
        <f>IFERROR(VLOOKUP(A989,Sheet2!A:D,4,0),0)</f>
        <v>0</v>
      </c>
      <c r="E989" s="50">
        <f>IFERROR(VLOOKUP(B989,Sheet2!B:E,4,0),0)</f>
        <v>0</v>
      </c>
    </row>
    <row r="990" spans="1:5" ht="18" customHeight="1">
      <c r="A990" s="66" t="s">
        <v>2163</v>
      </c>
      <c r="B990" s="49" t="s">
        <v>747</v>
      </c>
      <c r="C990" s="50">
        <f>IFERROR(VLOOKUP(#REF!,Sheet2!#REF!,4,0),0)</f>
        <v>0</v>
      </c>
      <c r="D990" s="50">
        <f>IFERROR(VLOOKUP(A990,Sheet2!A:D,4,0),0)</f>
        <v>0</v>
      </c>
      <c r="E990" s="50">
        <f>IFERROR(VLOOKUP(B990,Sheet2!B:E,4,0),0)</f>
        <v>0</v>
      </c>
    </row>
    <row r="991" spans="1:5" ht="18" customHeight="1">
      <c r="A991" s="66" t="s">
        <v>2164</v>
      </c>
      <c r="B991" s="49" t="s">
        <v>748</v>
      </c>
      <c r="C991" s="50">
        <f>IFERROR(VLOOKUP(#REF!,Sheet2!#REF!,4,0),0)</f>
        <v>0</v>
      </c>
      <c r="D991" s="50">
        <f>IFERROR(VLOOKUP(A991,Sheet2!A:D,4,0),0)</f>
        <v>0</v>
      </c>
      <c r="E991" s="50">
        <f>IFERROR(VLOOKUP(B991,Sheet2!B:E,4,0),0)</f>
        <v>0</v>
      </c>
    </row>
    <row r="992" spans="1:5" ht="18" customHeight="1">
      <c r="A992" s="66" t="s">
        <v>2165</v>
      </c>
      <c r="B992" s="49" t="s">
        <v>749</v>
      </c>
      <c r="C992" s="50">
        <f>IFERROR(VLOOKUP(#REF!,Sheet2!#REF!,4,0),0)</f>
        <v>0</v>
      </c>
      <c r="D992" s="50">
        <f>IFERROR(VLOOKUP(A992,Sheet2!A:D,4,0),0)</f>
        <v>0</v>
      </c>
      <c r="E992" s="50">
        <f>IFERROR(VLOOKUP(B992,Sheet2!B:E,4,0),0)</f>
        <v>0</v>
      </c>
    </row>
    <row r="993" spans="1:5" ht="18" customHeight="1">
      <c r="A993" s="66" t="s">
        <v>2166</v>
      </c>
      <c r="B993" s="49" t="s">
        <v>750</v>
      </c>
      <c r="C993" s="50">
        <f>IFERROR(VLOOKUP(#REF!,Sheet2!#REF!,4,0),0)</f>
        <v>0</v>
      </c>
      <c r="D993" s="50">
        <f>IFERROR(VLOOKUP(A993,Sheet2!A:D,4,0),0)</f>
        <v>0</v>
      </c>
      <c r="E993" s="50">
        <f>IFERROR(VLOOKUP(B993,Sheet2!B:E,4,0),0)</f>
        <v>0</v>
      </c>
    </row>
    <row r="994" spans="1:5" ht="18" customHeight="1">
      <c r="A994" s="66" t="s">
        <v>2167</v>
      </c>
      <c r="B994" s="49" t="s">
        <v>751</v>
      </c>
      <c r="C994" s="50">
        <f>IFERROR(VLOOKUP(#REF!,Sheet2!#REF!,4,0),0)</f>
        <v>0</v>
      </c>
      <c r="D994" s="50">
        <f>IFERROR(VLOOKUP(A994,Sheet2!A:D,4,0),0)</f>
        <v>0</v>
      </c>
      <c r="E994" s="50">
        <f>IFERROR(VLOOKUP(B994,Sheet2!B:E,4,0),0)</f>
        <v>0</v>
      </c>
    </row>
    <row r="995" spans="1:5" ht="18" customHeight="1">
      <c r="A995" s="66" t="s">
        <v>2168</v>
      </c>
      <c r="B995" s="49" t="s">
        <v>752</v>
      </c>
      <c r="C995" s="50">
        <f>IFERROR(VLOOKUP(#REF!,Sheet2!#REF!,4,0),0)</f>
        <v>0</v>
      </c>
      <c r="D995" s="50">
        <f>IFERROR(VLOOKUP(A995,Sheet2!A:D,4,0),0)</f>
        <v>0</v>
      </c>
      <c r="E995" s="50">
        <f>IFERROR(VLOOKUP(B995,Sheet2!B:E,4,0),0)</f>
        <v>0</v>
      </c>
    </row>
    <row r="996" spans="1:5" ht="18" customHeight="1">
      <c r="A996" s="65" t="s">
        <v>2169</v>
      </c>
      <c r="B996" s="46" t="s">
        <v>753</v>
      </c>
      <c r="C996" s="47">
        <f>SUM(C997:C1005)</f>
        <v>0</v>
      </c>
      <c r="D996" s="47">
        <f>SUM(D997:D1005)</f>
        <v>0</v>
      </c>
      <c r="E996" s="47">
        <f>SUM(E997:E1005)</f>
        <v>0</v>
      </c>
    </row>
    <row r="997" spans="1:5" ht="18" customHeight="1">
      <c r="A997" s="66" t="s">
        <v>2170</v>
      </c>
      <c r="B997" s="49" t="s">
        <v>32</v>
      </c>
      <c r="C997" s="50">
        <f>IFERROR(VLOOKUP(#REF!,Sheet2!#REF!,4,0),0)</f>
        <v>0</v>
      </c>
      <c r="D997" s="50">
        <f>IFERROR(VLOOKUP(A997,Sheet2!A:D,4,0),0)</f>
        <v>0</v>
      </c>
      <c r="E997" s="50">
        <f>IFERROR(VLOOKUP(B997,Sheet2!B:E,4,0),0)</f>
        <v>0</v>
      </c>
    </row>
    <row r="998" spans="1:5" ht="18" customHeight="1">
      <c r="A998" s="66" t="s">
        <v>2171</v>
      </c>
      <c r="B998" s="49" t="s">
        <v>33</v>
      </c>
      <c r="C998" s="50">
        <f>IFERROR(VLOOKUP(#REF!,Sheet2!#REF!,4,0),0)</f>
        <v>0</v>
      </c>
      <c r="D998" s="50">
        <f>IFERROR(VLOOKUP(A998,Sheet2!A:D,4,0),0)</f>
        <v>0</v>
      </c>
      <c r="E998" s="50">
        <f>IFERROR(VLOOKUP(B998,Sheet2!B:E,4,0),0)</f>
        <v>0</v>
      </c>
    </row>
    <row r="999" spans="1:5" ht="18" customHeight="1">
      <c r="A999" s="66" t="s">
        <v>2172</v>
      </c>
      <c r="B999" s="49" t="s">
        <v>34</v>
      </c>
      <c r="C999" s="50">
        <f>IFERROR(VLOOKUP(#REF!,Sheet2!#REF!,4,0),0)</f>
        <v>0</v>
      </c>
      <c r="D999" s="50">
        <f>IFERROR(VLOOKUP(A999,Sheet2!A:D,4,0),0)</f>
        <v>0</v>
      </c>
      <c r="E999" s="50">
        <f>IFERROR(VLOOKUP(B999,Sheet2!B:E,4,0),0)</f>
        <v>0</v>
      </c>
    </row>
    <row r="1000" spans="1:5" ht="18" customHeight="1">
      <c r="A1000" s="66" t="s">
        <v>2173</v>
      </c>
      <c r="B1000" s="49" t="s">
        <v>754</v>
      </c>
      <c r="C1000" s="50">
        <f>IFERROR(VLOOKUP(#REF!,Sheet2!#REF!,4,0),0)</f>
        <v>0</v>
      </c>
      <c r="D1000" s="50">
        <f>IFERROR(VLOOKUP(A1000,Sheet2!A:D,4,0),0)</f>
        <v>0</v>
      </c>
      <c r="E1000" s="50">
        <f>IFERROR(VLOOKUP(B1000,Sheet2!B:E,4,0),0)</f>
        <v>0</v>
      </c>
    </row>
    <row r="1001" spans="1:5" ht="18" customHeight="1">
      <c r="A1001" s="66" t="s">
        <v>2174</v>
      </c>
      <c r="B1001" s="49" t="s">
        <v>755</v>
      </c>
      <c r="C1001" s="50">
        <f>IFERROR(VLOOKUP(#REF!,Sheet2!#REF!,4,0),0)</f>
        <v>0</v>
      </c>
      <c r="D1001" s="50">
        <f>IFERROR(VLOOKUP(A1001,Sheet2!A:D,4,0),0)</f>
        <v>0</v>
      </c>
      <c r="E1001" s="50">
        <f>IFERROR(VLOOKUP(B1001,Sheet2!B:E,4,0),0)</f>
        <v>0</v>
      </c>
    </row>
    <row r="1002" spans="1:5" ht="18" customHeight="1">
      <c r="A1002" s="66" t="s">
        <v>2175</v>
      </c>
      <c r="B1002" s="49" t="s">
        <v>756</v>
      </c>
      <c r="C1002" s="50">
        <f>IFERROR(VLOOKUP(#REF!,Sheet2!#REF!,4,0),0)</f>
        <v>0</v>
      </c>
      <c r="D1002" s="50">
        <f>IFERROR(VLOOKUP(A1002,Sheet2!A:D,4,0),0)</f>
        <v>0</v>
      </c>
      <c r="E1002" s="50">
        <f>IFERROR(VLOOKUP(B1002,Sheet2!B:E,4,0),0)</f>
        <v>0</v>
      </c>
    </row>
    <row r="1003" spans="1:5" ht="18" customHeight="1">
      <c r="A1003" s="66" t="s">
        <v>2176</v>
      </c>
      <c r="B1003" s="49" t="s">
        <v>757</v>
      </c>
      <c r="C1003" s="50">
        <f>IFERROR(VLOOKUP(#REF!,Sheet2!#REF!,4,0),0)</f>
        <v>0</v>
      </c>
      <c r="D1003" s="50">
        <f>IFERROR(VLOOKUP(A1003,Sheet2!A:D,4,0),0)</f>
        <v>0</v>
      </c>
      <c r="E1003" s="50">
        <f>IFERROR(VLOOKUP(B1003,Sheet2!B:E,4,0),0)</f>
        <v>0</v>
      </c>
    </row>
    <row r="1004" spans="1:5" ht="18" customHeight="1">
      <c r="A1004" s="66" t="s">
        <v>2177</v>
      </c>
      <c r="B1004" s="49" t="s">
        <v>758</v>
      </c>
      <c r="C1004" s="50">
        <f>IFERROR(VLOOKUP(#REF!,Sheet2!#REF!,4,0),0)</f>
        <v>0</v>
      </c>
      <c r="D1004" s="50">
        <f>IFERROR(VLOOKUP(A1004,Sheet2!A:D,4,0),0)</f>
        <v>0</v>
      </c>
      <c r="E1004" s="50">
        <f>IFERROR(VLOOKUP(B1004,Sheet2!B:E,4,0),0)</f>
        <v>0</v>
      </c>
    </row>
    <row r="1005" spans="1:5" ht="18" customHeight="1">
      <c r="A1005" s="66" t="s">
        <v>2178</v>
      </c>
      <c r="B1005" s="49" t="s">
        <v>759</v>
      </c>
      <c r="C1005" s="50">
        <f>IFERROR(VLOOKUP(#REF!,Sheet2!#REF!,4,0),0)</f>
        <v>0</v>
      </c>
      <c r="D1005" s="50">
        <f>IFERROR(VLOOKUP(A1005,Sheet2!A:D,4,0),0)</f>
        <v>0</v>
      </c>
      <c r="E1005" s="50">
        <f>IFERROR(VLOOKUP(B1005,Sheet2!B:E,4,0),0)</f>
        <v>0</v>
      </c>
    </row>
    <row r="1006" spans="1:5" ht="18" customHeight="1">
      <c r="A1006" s="65" t="s">
        <v>2179</v>
      </c>
      <c r="B1006" s="46" t="s">
        <v>1100</v>
      </c>
      <c r="C1006" s="47">
        <f>SUM(C1007:C1010)</f>
        <v>15</v>
      </c>
      <c r="D1006" s="47">
        <f>SUM(D1007:D1010)</f>
        <v>0</v>
      </c>
      <c r="E1006" s="47">
        <f>SUM(E1007:E1010)</f>
        <v>15</v>
      </c>
    </row>
    <row r="1007" spans="1:5" ht="18" customHeight="1">
      <c r="A1007" s="66" t="s">
        <v>2180</v>
      </c>
      <c r="B1007" s="49" t="s">
        <v>1101</v>
      </c>
      <c r="C1007" s="50">
        <f>IFERROR(VLOOKUP(#REF!,Sheet2!#REF!,4,0),0)</f>
        <v>0</v>
      </c>
      <c r="D1007" s="50">
        <f>IFERROR(VLOOKUP(A1007,Sheet2!A:D,4,0),0)</f>
        <v>0</v>
      </c>
      <c r="E1007" s="50">
        <f>IFERROR(VLOOKUP(B1007,Sheet2!B:E,4,0),0)</f>
        <v>0</v>
      </c>
    </row>
    <row r="1008" spans="1:5" ht="18" customHeight="1">
      <c r="A1008" s="66" t="s">
        <v>2181</v>
      </c>
      <c r="B1008" s="49" t="s">
        <v>1102</v>
      </c>
      <c r="C1008" s="50">
        <v>15</v>
      </c>
      <c r="D1008" s="50">
        <f>IFERROR(VLOOKUP(A1008,Sheet2!A:D,4,0),0)</f>
        <v>0</v>
      </c>
      <c r="E1008" s="50">
        <v>15</v>
      </c>
    </row>
    <row r="1009" spans="1:5" ht="18" customHeight="1">
      <c r="A1009" s="66" t="s">
        <v>2182</v>
      </c>
      <c r="B1009" s="49" t="s">
        <v>1103</v>
      </c>
      <c r="C1009" s="50">
        <f>IFERROR(VLOOKUP(#REF!,Sheet2!#REF!,4,0),0)</f>
        <v>0</v>
      </c>
      <c r="D1009" s="50">
        <f>IFERROR(VLOOKUP(A1009,Sheet2!A:D,4,0),0)</f>
        <v>0</v>
      </c>
      <c r="E1009" s="50">
        <f>IFERROR(VLOOKUP(B1009,Sheet2!B:E,4,0),0)</f>
        <v>0</v>
      </c>
    </row>
    <row r="1010" spans="1:5" ht="18" customHeight="1">
      <c r="A1010" s="66" t="s">
        <v>2183</v>
      </c>
      <c r="B1010" s="49" t="s">
        <v>1104</v>
      </c>
      <c r="C1010" s="50">
        <f>IFERROR(VLOOKUP(#REF!,Sheet2!#REF!,4,0),0)</f>
        <v>0</v>
      </c>
      <c r="D1010" s="50">
        <f>IFERROR(VLOOKUP(A1010,Sheet2!A:D,4,0),0)</f>
        <v>0</v>
      </c>
      <c r="E1010" s="50">
        <f>IFERROR(VLOOKUP(B1010,Sheet2!B:E,4,0),0)</f>
        <v>0</v>
      </c>
    </row>
    <row r="1011" spans="1:5" ht="18" customHeight="1">
      <c r="A1011" s="65" t="s">
        <v>2184</v>
      </c>
      <c r="B1011" s="46" t="s">
        <v>760</v>
      </c>
      <c r="C1011" s="47">
        <f>SUM(C1012:C1017)</f>
        <v>0</v>
      </c>
      <c r="D1011" s="47">
        <f>SUM(D1012:D1017)</f>
        <v>0</v>
      </c>
      <c r="E1011" s="47">
        <f>SUM(E1012:E1017)</f>
        <v>0</v>
      </c>
    </row>
    <row r="1012" spans="1:5" ht="18" customHeight="1">
      <c r="A1012" s="66" t="s">
        <v>2185</v>
      </c>
      <c r="B1012" s="49" t="s">
        <v>32</v>
      </c>
      <c r="C1012" s="50">
        <f>IFERROR(VLOOKUP(#REF!,Sheet2!#REF!,4,0),0)</f>
        <v>0</v>
      </c>
      <c r="D1012" s="50">
        <f>IFERROR(VLOOKUP(A1012,Sheet2!A:D,4,0),0)</f>
        <v>0</v>
      </c>
      <c r="E1012" s="50">
        <f>IFERROR(VLOOKUP(B1012,Sheet2!B:E,4,0),0)</f>
        <v>0</v>
      </c>
    </row>
    <row r="1013" spans="1:5" ht="18" customHeight="1">
      <c r="A1013" s="66" t="s">
        <v>2186</v>
      </c>
      <c r="B1013" s="49" t="s">
        <v>33</v>
      </c>
      <c r="C1013" s="50">
        <f>IFERROR(VLOOKUP(#REF!,Sheet2!#REF!,4,0),0)</f>
        <v>0</v>
      </c>
      <c r="D1013" s="50">
        <f>IFERROR(VLOOKUP(A1013,Sheet2!A:D,4,0),0)</f>
        <v>0</v>
      </c>
      <c r="E1013" s="50">
        <f>IFERROR(VLOOKUP(B1013,Sheet2!B:E,4,0),0)</f>
        <v>0</v>
      </c>
    </row>
    <row r="1014" spans="1:5" ht="18" customHeight="1">
      <c r="A1014" s="66" t="s">
        <v>2187</v>
      </c>
      <c r="B1014" s="49" t="s">
        <v>34</v>
      </c>
      <c r="C1014" s="50">
        <f>IFERROR(VLOOKUP(#REF!,Sheet2!#REF!,4,0),0)</f>
        <v>0</v>
      </c>
      <c r="D1014" s="50">
        <f>IFERROR(VLOOKUP(A1014,Sheet2!A:D,4,0),0)</f>
        <v>0</v>
      </c>
      <c r="E1014" s="50">
        <f>IFERROR(VLOOKUP(B1014,Sheet2!B:E,4,0),0)</f>
        <v>0</v>
      </c>
    </row>
    <row r="1015" spans="1:5" ht="18" customHeight="1">
      <c r="A1015" s="66" t="s">
        <v>2188</v>
      </c>
      <c r="B1015" s="49" t="s">
        <v>751</v>
      </c>
      <c r="C1015" s="50">
        <f>IFERROR(VLOOKUP(#REF!,Sheet2!#REF!,4,0),0)</f>
        <v>0</v>
      </c>
      <c r="D1015" s="50">
        <f>IFERROR(VLOOKUP(A1015,Sheet2!A:D,4,0),0)</f>
        <v>0</v>
      </c>
      <c r="E1015" s="50">
        <f>IFERROR(VLOOKUP(B1015,Sheet2!B:E,4,0),0)</f>
        <v>0</v>
      </c>
    </row>
    <row r="1016" spans="1:5" ht="18" customHeight="1">
      <c r="A1016" s="66" t="s">
        <v>2189</v>
      </c>
      <c r="B1016" s="49" t="s">
        <v>761</v>
      </c>
      <c r="C1016" s="50">
        <f>IFERROR(VLOOKUP(#REF!,Sheet2!#REF!,4,0),0)</f>
        <v>0</v>
      </c>
      <c r="D1016" s="50">
        <f>IFERROR(VLOOKUP(A1016,Sheet2!A:D,4,0),0)</f>
        <v>0</v>
      </c>
      <c r="E1016" s="50">
        <f>IFERROR(VLOOKUP(B1016,Sheet2!B:E,4,0),0)</f>
        <v>0</v>
      </c>
    </row>
    <row r="1017" spans="1:5" ht="18" customHeight="1">
      <c r="A1017" s="66" t="s">
        <v>2190</v>
      </c>
      <c r="B1017" s="49" t="s">
        <v>762</v>
      </c>
      <c r="C1017" s="50">
        <f>IFERROR(VLOOKUP(#REF!,Sheet2!#REF!,4,0),0)</f>
        <v>0</v>
      </c>
      <c r="D1017" s="50">
        <f>IFERROR(VLOOKUP(A1017,Sheet2!A:D,4,0),0)</f>
        <v>0</v>
      </c>
      <c r="E1017" s="50">
        <f>IFERROR(VLOOKUP(B1017,Sheet2!B:E,4,0),0)</f>
        <v>0</v>
      </c>
    </row>
    <row r="1018" spans="1:5" ht="18" customHeight="1">
      <c r="A1018" s="65" t="s">
        <v>2191</v>
      </c>
      <c r="B1018" s="46" t="s">
        <v>763</v>
      </c>
      <c r="C1018" s="47">
        <f>SUM(C1019:C1022)</f>
        <v>0</v>
      </c>
      <c r="D1018" s="47">
        <f>SUM(D1019:D1022)</f>
        <v>0</v>
      </c>
      <c r="E1018" s="47">
        <f>SUM(E1019:E1022)</f>
        <v>0</v>
      </c>
    </row>
    <row r="1019" spans="1:5" ht="18" customHeight="1">
      <c r="A1019" s="66" t="s">
        <v>2192</v>
      </c>
      <c r="B1019" s="49" t="s">
        <v>764</v>
      </c>
      <c r="C1019" s="50">
        <f>IFERROR(VLOOKUP(#REF!,Sheet2!#REF!,4,0),0)</f>
        <v>0</v>
      </c>
      <c r="D1019" s="50">
        <f>IFERROR(VLOOKUP(A1019,Sheet2!A:D,4,0),0)</f>
        <v>0</v>
      </c>
      <c r="E1019" s="50">
        <f>IFERROR(VLOOKUP(B1019,Sheet2!B:E,4,0),0)</f>
        <v>0</v>
      </c>
    </row>
    <row r="1020" spans="1:5" ht="18" customHeight="1">
      <c r="A1020" s="66" t="s">
        <v>2193</v>
      </c>
      <c r="B1020" s="49" t="s">
        <v>765</v>
      </c>
      <c r="C1020" s="50">
        <f>IFERROR(VLOOKUP(#REF!,Sheet2!#REF!,4,0),0)</f>
        <v>0</v>
      </c>
      <c r="D1020" s="50">
        <f>IFERROR(VLOOKUP(A1020,Sheet2!A:D,4,0),0)</f>
        <v>0</v>
      </c>
      <c r="E1020" s="50">
        <f>IFERROR(VLOOKUP(B1020,Sheet2!B:E,4,0),0)</f>
        <v>0</v>
      </c>
    </row>
    <row r="1021" spans="1:5" ht="18" customHeight="1">
      <c r="A1021" s="66" t="s">
        <v>2194</v>
      </c>
      <c r="B1021" s="49" t="s">
        <v>766</v>
      </c>
      <c r="C1021" s="50">
        <f>IFERROR(VLOOKUP(#REF!,Sheet2!#REF!,4,0),0)</f>
        <v>0</v>
      </c>
      <c r="D1021" s="50">
        <f>IFERROR(VLOOKUP(A1021,Sheet2!A:D,4,0),0)</f>
        <v>0</v>
      </c>
      <c r="E1021" s="50">
        <f>IFERROR(VLOOKUP(B1021,Sheet2!B:E,4,0),0)</f>
        <v>0</v>
      </c>
    </row>
    <row r="1022" spans="1:5" ht="18" customHeight="1">
      <c r="A1022" s="66" t="s">
        <v>2195</v>
      </c>
      <c r="B1022" s="49" t="s">
        <v>767</v>
      </c>
      <c r="C1022" s="50">
        <f>IFERROR(VLOOKUP(#REF!,Sheet2!#REF!,4,0),0)</f>
        <v>0</v>
      </c>
      <c r="D1022" s="50">
        <f>IFERROR(VLOOKUP(A1022,Sheet2!A:D,4,0),0)</f>
        <v>0</v>
      </c>
      <c r="E1022" s="50">
        <f>IFERROR(VLOOKUP(B1022,Sheet2!B:E,4,0),0)</f>
        <v>0</v>
      </c>
    </row>
    <row r="1023" spans="1:5" ht="18" customHeight="1">
      <c r="A1023" s="65" t="s">
        <v>2196</v>
      </c>
      <c r="B1023" s="46" t="s">
        <v>768</v>
      </c>
      <c r="C1023" s="47">
        <f>SUM(C1024:C1025)</f>
        <v>0</v>
      </c>
      <c r="D1023" s="47">
        <f>SUM(D1024:D1025)</f>
        <v>0</v>
      </c>
      <c r="E1023" s="47">
        <f>SUM(E1024:E1025)</f>
        <v>0</v>
      </c>
    </row>
    <row r="1024" spans="1:5" ht="18" customHeight="1">
      <c r="A1024" s="66" t="s">
        <v>2197</v>
      </c>
      <c r="B1024" s="49" t="s">
        <v>769</v>
      </c>
      <c r="C1024" s="50">
        <f>IFERROR(VLOOKUP(#REF!,Sheet2!#REF!,4,0),0)</f>
        <v>0</v>
      </c>
      <c r="D1024" s="50">
        <f>IFERROR(VLOOKUP(A1024,Sheet2!A:D,4,0),0)</f>
        <v>0</v>
      </c>
      <c r="E1024" s="50">
        <f>IFERROR(VLOOKUP(B1024,Sheet2!B:E,4,0),0)</f>
        <v>0</v>
      </c>
    </row>
    <row r="1025" spans="1:5" ht="18" customHeight="1">
      <c r="A1025" s="66" t="s">
        <v>2198</v>
      </c>
      <c r="B1025" s="49" t="s">
        <v>770</v>
      </c>
      <c r="C1025" s="50">
        <f>IFERROR(VLOOKUP(#REF!,Sheet2!#REF!,4,0),0)</f>
        <v>0</v>
      </c>
      <c r="D1025" s="50">
        <f>IFERROR(VLOOKUP(A1025,Sheet2!A:D,4,0),0)</f>
        <v>0</v>
      </c>
      <c r="E1025" s="50">
        <f>IFERROR(VLOOKUP(B1025,Sheet2!B:E,4,0),0)</f>
        <v>0</v>
      </c>
    </row>
    <row r="1026" spans="1:5" ht="18" customHeight="1">
      <c r="A1026" s="65" t="s">
        <v>2199</v>
      </c>
      <c r="B1026" s="46" t="s">
        <v>15</v>
      </c>
      <c r="C1026" s="47">
        <f>C1027+C1037+C1053+C1058+C1069+C1076+C1083</f>
        <v>7.35</v>
      </c>
      <c r="D1026" s="47">
        <f>D1027+D1037+D1053+D1058+D1069+D1076+D1083</f>
        <v>0</v>
      </c>
      <c r="E1026" s="47">
        <f>E1027+E1037+E1053+E1058+E1069+E1076+E1083</f>
        <v>7.35</v>
      </c>
    </row>
    <row r="1027" spans="1:5" ht="18" customHeight="1">
      <c r="A1027" s="65" t="s">
        <v>2200</v>
      </c>
      <c r="B1027" s="46" t="s">
        <v>771</v>
      </c>
      <c r="C1027" s="47">
        <f>SUM(C1028:C1036)</f>
        <v>0</v>
      </c>
      <c r="D1027" s="47">
        <f>SUM(D1028:D1036)</f>
        <v>0</v>
      </c>
      <c r="E1027" s="47">
        <f>SUM(E1028:E1036)</f>
        <v>0</v>
      </c>
    </row>
    <row r="1028" spans="1:5" ht="18" customHeight="1">
      <c r="A1028" s="66" t="s">
        <v>2201</v>
      </c>
      <c r="B1028" s="49" t="s">
        <v>32</v>
      </c>
      <c r="C1028" s="50">
        <f>IFERROR(VLOOKUP(#REF!,Sheet2!#REF!,4,0),0)</f>
        <v>0</v>
      </c>
      <c r="D1028" s="50">
        <f>IFERROR(VLOOKUP(A1028,Sheet2!A:D,4,0),0)</f>
        <v>0</v>
      </c>
      <c r="E1028" s="50">
        <f>IFERROR(VLOOKUP(B1028,Sheet2!B:E,4,0),0)</f>
        <v>0</v>
      </c>
    </row>
    <row r="1029" spans="1:5" ht="18" customHeight="1">
      <c r="A1029" s="66" t="s">
        <v>2202</v>
      </c>
      <c r="B1029" s="49" t="s">
        <v>33</v>
      </c>
      <c r="C1029" s="50">
        <f>IFERROR(VLOOKUP(#REF!,Sheet2!#REF!,4,0),0)</f>
        <v>0</v>
      </c>
      <c r="D1029" s="50">
        <f>IFERROR(VLOOKUP(A1029,Sheet2!A:D,4,0),0)</f>
        <v>0</v>
      </c>
      <c r="E1029" s="50">
        <f>IFERROR(VLOOKUP(B1029,Sheet2!B:E,4,0),0)</f>
        <v>0</v>
      </c>
    </row>
    <row r="1030" spans="1:5" ht="18" customHeight="1">
      <c r="A1030" s="66" t="s">
        <v>2203</v>
      </c>
      <c r="B1030" s="49" t="s">
        <v>34</v>
      </c>
      <c r="C1030" s="50">
        <f>IFERROR(VLOOKUP(#REF!,Sheet2!#REF!,4,0),0)</f>
        <v>0</v>
      </c>
      <c r="D1030" s="50">
        <f>IFERROR(VLOOKUP(A1030,Sheet2!A:D,4,0),0)</f>
        <v>0</v>
      </c>
      <c r="E1030" s="50">
        <f>IFERROR(VLOOKUP(B1030,Sheet2!B:E,4,0),0)</f>
        <v>0</v>
      </c>
    </row>
    <row r="1031" spans="1:5" ht="18" customHeight="1">
      <c r="A1031" s="66" t="s">
        <v>2204</v>
      </c>
      <c r="B1031" s="49" t="s">
        <v>772</v>
      </c>
      <c r="C1031" s="50">
        <f>IFERROR(VLOOKUP(#REF!,Sheet2!#REF!,4,0),0)</f>
        <v>0</v>
      </c>
      <c r="D1031" s="50">
        <f>IFERROR(VLOOKUP(A1031,Sheet2!A:D,4,0),0)</f>
        <v>0</v>
      </c>
      <c r="E1031" s="50">
        <f>IFERROR(VLOOKUP(B1031,Sheet2!B:E,4,0),0)</f>
        <v>0</v>
      </c>
    </row>
    <row r="1032" spans="1:5" ht="18" customHeight="1">
      <c r="A1032" s="66" t="s">
        <v>2205</v>
      </c>
      <c r="B1032" s="49" t="s">
        <v>773</v>
      </c>
      <c r="C1032" s="50">
        <f>IFERROR(VLOOKUP(#REF!,Sheet2!#REF!,4,0),0)</f>
        <v>0</v>
      </c>
      <c r="D1032" s="50">
        <f>IFERROR(VLOOKUP(A1032,Sheet2!A:D,4,0),0)</f>
        <v>0</v>
      </c>
      <c r="E1032" s="50">
        <f>IFERROR(VLOOKUP(B1032,Sheet2!B:E,4,0),0)</f>
        <v>0</v>
      </c>
    </row>
    <row r="1033" spans="1:5" ht="18" customHeight="1">
      <c r="A1033" s="66" t="s">
        <v>2206</v>
      </c>
      <c r="B1033" s="49" t="s">
        <v>774</v>
      </c>
      <c r="C1033" s="50">
        <f>IFERROR(VLOOKUP(#REF!,Sheet2!#REF!,4,0),0)</f>
        <v>0</v>
      </c>
      <c r="D1033" s="50">
        <f>IFERROR(VLOOKUP(A1033,Sheet2!A:D,4,0),0)</f>
        <v>0</v>
      </c>
      <c r="E1033" s="50">
        <f>IFERROR(VLOOKUP(B1033,Sheet2!B:E,4,0),0)</f>
        <v>0</v>
      </c>
    </row>
    <row r="1034" spans="1:5" ht="18" customHeight="1">
      <c r="A1034" s="66" t="s">
        <v>2207</v>
      </c>
      <c r="B1034" s="49" t="s">
        <v>775</v>
      </c>
      <c r="C1034" s="50">
        <f>IFERROR(VLOOKUP(#REF!,Sheet2!#REF!,4,0),0)</f>
        <v>0</v>
      </c>
      <c r="D1034" s="50">
        <f>IFERROR(VLOOKUP(A1034,Sheet2!A:D,4,0),0)</f>
        <v>0</v>
      </c>
      <c r="E1034" s="50">
        <f>IFERROR(VLOOKUP(B1034,Sheet2!B:E,4,0),0)</f>
        <v>0</v>
      </c>
    </row>
    <row r="1035" spans="1:5" ht="18" customHeight="1">
      <c r="A1035" s="66" t="s">
        <v>2208</v>
      </c>
      <c r="B1035" s="49" t="s">
        <v>776</v>
      </c>
      <c r="C1035" s="50">
        <f>IFERROR(VLOOKUP(#REF!,Sheet2!#REF!,4,0),0)</f>
        <v>0</v>
      </c>
      <c r="D1035" s="50">
        <f>IFERROR(VLOOKUP(A1035,Sheet2!A:D,4,0),0)</f>
        <v>0</v>
      </c>
      <c r="E1035" s="50">
        <f>IFERROR(VLOOKUP(B1035,Sheet2!B:E,4,0),0)</f>
        <v>0</v>
      </c>
    </row>
    <row r="1036" spans="1:5" ht="18" customHeight="1">
      <c r="A1036" s="66" t="s">
        <v>2209</v>
      </c>
      <c r="B1036" s="49" t="s">
        <v>777</v>
      </c>
      <c r="C1036" s="50">
        <f>IFERROR(VLOOKUP(#REF!,Sheet2!#REF!,4,0),0)</f>
        <v>0</v>
      </c>
      <c r="D1036" s="50">
        <f>IFERROR(VLOOKUP(A1036,Sheet2!A:D,4,0),0)</f>
        <v>0</v>
      </c>
      <c r="E1036" s="50">
        <f>IFERROR(VLOOKUP(B1036,Sheet2!B:E,4,0),0)</f>
        <v>0</v>
      </c>
    </row>
    <row r="1037" spans="1:5" ht="18" customHeight="1">
      <c r="A1037" s="65" t="s">
        <v>2210</v>
      </c>
      <c r="B1037" s="46" t="s">
        <v>778</v>
      </c>
      <c r="C1037" s="47">
        <f>SUM(C1038:C1052)</f>
        <v>0</v>
      </c>
      <c r="D1037" s="47">
        <f>SUM(D1038:D1052)</f>
        <v>0</v>
      </c>
      <c r="E1037" s="47">
        <f>SUM(E1038:E1052)</f>
        <v>0</v>
      </c>
    </row>
    <row r="1038" spans="1:5" ht="18" customHeight="1">
      <c r="A1038" s="66" t="s">
        <v>2211</v>
      </c>
      <c r="B1038" s="49" t="s">
        <v>32</v>
      </c>
      <c r="C1038" s="50">
        <f>IFERROR(VLOOKUP(#REF!,Sheet2!#REF!,4,0),0)</f>
        <v>0</v>
      </c>
      <c r="D1038" s="50">
        <f>IFERROR(VLOOKUP(A1038,Sheet2!A:D,4,0),0)</f>
        <v>0</v>
      </c>
      <c r="E1038" s="50">
        <f>IFERROR(VLOOKUP(B1038,Sheet2!B:E,4,0),0)</f>
        <v>0</v>
      </c>
    </row>
    <row r="1039" spans="1:5" ht="18" customHeight="1">
      <c r="A1039" s="66" t="s">
        <v>2212</v>
      </c>
      <c r="B1039" s="49" t="s">
        <v>33</v>
      </c>
      <c r="C1039" s="50">
        <f>IFERROR(VLOOKUP(#REF!,Sheet2!#REF!,4,0),0)</f>
        <v>0</v>
      </c>
      <c r="D1039" s="50">
        <f>IFERROR(VLOOKUP(A1039,Sheet2!A:D,4,0),0)</f>
        <v>0</v>
      </c>
      <c r="E1039" s="50">
        <f>IFERROR(VLOOKUP(B1039,Sheet2!B:E,4,0),0)</f>
        <v>0</v>
      </c>
    </row>
    <row r="1040" spans="1:5" ht="18" customHeight="1">
      <c r="A1040" s="66" t="s">
        <v>2213</v>
      </c>
      <c r="B1040" s="49" t="s">
        <v>34</v>
      </c>
      <c r="C1040" s="50">
        <f>IFERROR(VLOOKUP(#REF!,Sheet2!#REF!,4,0),0)</f>
        <v>0</v>
      </c>
      <c r="D1040" s="50">
        <f>IFERROR(VLOOKUP(A1040,Sheet2!A:D,4,0),0)</f>
        <v>0</v>
      </c>
      <c r="E1040" s="50">
        <f>IFERROR(VLOOKUP(B1040,Sheet2!B:E,4,0),0)</f>
        <v>0</v>
      </c>
    </row>
    <row r="1041" spans="1:5" ht="18" customHeight="1">
      <c r="A1041" s="66" t="s">
        <v>2214</v>
      </c>
      <c r="B1041" s="49" t="s">
        <v>779</v>
      </c>
      <c r="C1041" s="50">
        <f>IFERROR(VLOOKUP(#REF!,Sheet2!#REF!,4,0),0)</f>
        <v>0</v>
      </c>
      <c r="D1041" s="50">
        <f>IFERROR(VLOOKUP(A1041,Sheet2!A:D,4,0),0)</f>
        <v>0</v>
      </c>
      <c r="E1041" s="50">
        <f>IFERROR(VLOOKUP(B1041,Sheet2!B:E,4,0),0)</f>
        <v>0</v>
      </c>
    </row>
    <row r="1042" spans="1:5" ht="18" customHeight="1">
      <c r="A1042" s="66" t="s">
        <v>2215</v>
      </c>
      <c r="B1042" s="49" t="s">
        <v>780</v>
      </c>
      <c r="C1042" s="50">
        <f>IFERROR(VLOOKUP(#REF!,Sheet2!#REF!,4,0),0)</f>
        <v>0</v>
      </c>
      <c r="D1042" s="50">
        <f>IFERROR(VLOOKUP(A1042,Sheet2!A:D,4,0),0)</f>
        <v>0</v>
      </c>
      <c r="E1042" s="50">
        <f>IFERROR(VLOOKUP(B1042,Sheet2!B:E,4,0),0)</f>
        <v>0</v>
      </c>
    </row>
    <row r="1043" spans="1:5" ht="18" customHeight="1">
      <c r="A1043" s="66" t="s">
        <v>2216</v>
      </c>
      <c r="B1043" s="49" t="s">
        <v>781</v>
      </c>
      <c r="C1043" s="50">
        <f>IFERROR(VLOOKUP(#REF!,Sheet2!#REF!,4,0),0)</f>
        <v>0</v>
      </c>
      <c r="D1043" s="50">
        <f>IFERROR(VLOOKUP(A1043,Sheet2!A:D,4,0),0)</f>
        <v>0</v>
      </c>
      <c r="E1043" s="50">
        <f>IFERROR(VLOOKUP(B1043,Sheet2!B:E,4,0),0)</f>
        <v>0</v>
      </c>
    </row>
    <row r="1044" spans="1:5" ht="18" customHeight="1">
      <c r="A1044" s="66" t="s">
        <v>2217</v>
      </c>
      <c r="B1044" s="49" t="s">
        <v>782</v>
      </c>
      <c r="C1044" s="50">
        <f>IFERROR(VLOOKUP(#REF!,Sheet2!#REF!,4,0),0)</f>
        <v>0</v>
      </c>
      <c r="D1044" s="50">
        <f>IFERROR(VLOOKUP(A1044,Sheet2!A:D,4,0),0)</f>
        <v>0</v>
      </c>
      <c r="E1044" s="50">
        <f>IFERROR(VLOOKUP(B1044,Sheet2!B:E,4,0),0)</f>
        <v>0</v>
      </c>
    </row>
    <row r="1045" spans="1:5" ht="18" customHeight="1">
      <c r="A1045" s="66" t="s">
        <v>2218</v>
      </c>
      <c r="B1045" s="49" t="s">
        <v>783</v>
      </c>
      <c r="C1045" s="50">
        <f>IFERROR(VLOOKUP(#REF!,Sheet2!#REF!,4,0),0)</f>
        <v>0</v>
      </c>
      <c r="D1045" s="50">
        <f>IFERROR(VLOOKUP(A1045,Sheet2!A:D,4,0),0)</f>
        <v>0</v>
      </c>
      <c r="E1045" s="50">
        <f>IFERROR(VLOOKUP(B1045,Sheet2!B:E,4,0),0)</f>
        <v>0</v>
      </c>
    </row>
    <row r="1046" spans="1:5" ht="18" customHeight="1">
      <c r="A1046" s="66" t="s">
        <v>2219</v>
      </c>
      <c r="B1046" s="49" t="s">
        <v>784</v>
      </c>
      <c r="C1046" s="50">
        <f>IFERROR(VLOOKUP(#REF!,Sheet2!#REF!,4,0),0)</f>
        <v>0</v>
      </c>
      <c r="D1046" s="50">
        <f>IFERROR(VLOOKUP(A1046,Sheet2!A:D,4,0),0)</f>
        <v>0</v>
      </c>
      <c r="E1046" s="50">
        <f>IFERROR(VLOOKUP(B1046,Sheet2!B:E,4,0),0)</f>
        <v>0</v>
      </c>
    </row>
    <row r="1047" spans="1:5" ht="18" customHeight="1">
      <c r="A1047" s="66" t="s">
        <v>2220</v>
      </c>
      <c r="B1047" s="49" t="s">
        <v>785</v>
      </c>
      <c r="C1047" s="50">
        <f>IFERROR(VLOOKUP(#REF!,Sheet2!#REF!,4,0),0)</f>
        <v>0</v>
      </c>
      <c r="D1047" s="50">
        <f>IFERROR(VLOOKUP(A1047,Sheet2!A:D,4,0),0)</f>
        <v>0</v>
      </c>
      <c r="E1047" s="50">
        <f>IFERROR(VLOOKUP(B1047,Sheet2!B:E,4,0),0)</f>
        <v>0</v>
      </c>
    </row>
    <row r="1048" spans="1:5" ht="18" customHeight="1">
      <c r="A1048" s="66" t="s">
        <v>2221</v>
      </c>
      <c r="B1048" s="49" t="s">
        <v>786</v>
      </c>
      <c r="C1048" s="50">
        <f>IFERROR(VLOOKUP(#REF!,Sheet2!#REF!,4,0),0)</f>
        <v>0</v>
      </c>
      <c r="D1048" s="50">
        <f>IFERROR(VLOOKUP(A1048,Sheet2!A:D,4,0),0)</f>
        <v>0</v>
      </c>
      <c r="E1048" s="50">
        <f>IFERROR(VLOOKUP(B1048,Sheet2!B:E,4,0),0)</f>
        <v>0</v>
      </c>
    </row>
    <row r="1049" spans="1:5" ht="18" customHeight="1">
      <c r="A1049" s="66" t="s">
        <v>2222</v>
      </c>
      <c r="B1049" s="49" t="s">
        <v>787</v>
      </c>
      <c r="C1049" s="50">
        <f>IFERROR(VLOOKUP(#REF!,Sheet2!#REF!,4,0),0)</f>
        <v>0</v>
      </c>
      <c r="D1049" s="50">
        <f>IFERROR(VLOOKUP(A1049,Sheet2!A:D,4,0),0)</f>
        <v>0</v>
      </c>
      <c r="E1049" s="50">
        <f>IFERROR(VLOOKUP(B1049,Sheet2!B:E,4,0),0)</f>
        <v>0</v>
      </c>
    </row>
    <row r="1050" spans="1:5" ht="18" customHeight="1">
      <c r="A1050" s="66" t="s">
        <v>2223</v>
      </c>
      <c r="B1050" s="49" t="s">
        <v>788</v>
      </c>
      <c r="C1050" s="50">
        <f>IFERROR(VLOOKUP(#REF!,Sheet2!#REF!,4,0),0)</f>
        <v>0</v>
      </c>
      <c r="D1050" s="50">
        <f>IFERROR(VLOOKUP(A1050,Sheet2!A:D,4,0),0)</f>
        <v>0</v>
      </c>
      <c r="E1050" s="50">
        <f>IFERROR(VLOOKUP(B1050,Sheet2!B:E,4,0),0)</f>
        <v>0</v>
      </c>
    </row>
    <row r="1051" spans="1:5" ht="18" customHeight="1">
      <c r="A1051" s="66" t="s">
        <v>2224</v>
      </c>
      <c r="B1051" s="49" t="s">
        <v>789</v>
      </c>
      <c r="C1051" s="50">
        <f>IFERROR(VLOOKUP(#REF!,Sheet2!#REF!,4,0),0)</f>
        <v>0</v>
      </c>
      <c r="D1051" s="50">
        <f>IFERROR(VLOOKUP(A1051,Sheet2!A:D,4,0),0)</f>
        <v>0</v>
      </c>
      <c r="E1051" s="50">
        <f>IFERROR(VLOOKUP(B1051,Sheet2!B:E,4,0),0)</f>
        <v>0</v>
      </c>
    </row>
    <row r="1052" spans="1:5" ht="18" customHeight="1">
      <c r="A1052" s="66" t="s">
        <v>2225</v>
      </c>
      <c r="B1052" s="49" t="s">
        <v>790</v>
      </c>
      <c r="C1052" s="50">
        <f>IFERROR(VLOOKUP(#REF!,Sheet2!#REF!,4,0),0)</f>
        <v>0</v>
      </c>
      <c r="D1052" s="50">
        <f>IFERROR(VLOOKUP(A1052,Sheet2!A:D,4,0),0)</f>
        <v>0</v>
      </c>
      <c r="E1052" s="50">
        <f>IFERROR(VLOOKUP(B1052,Sheet2!B:E,4,0),0)</f>
        <v>0</v>
      </c>
    </row>
    <row r="1053" spans="1:5" ht="18" customHeight="1">
      <c r="A1053" s="65" t="s">
        <v>2226</v>
      </c>
      <c r="B1053" s="46" t="s">
        <v>791</v>
      </c>
      <c r="C1053" s="47">
        <f>SUM(C1054:C1057)</f>
        <v>0</v>
      </c>
      <c r="D1053" s="47">
        <f>SUM(D1054:D1057)</f>
        <v>0</v>
      </c>
      <c r="E1053" s="47">
        <f>SUM(E1054:E1057)</f>
        <v>0</v>
      </c>
    </row>
    <row r="1054" spans="1:5" ht="18" customHeight="1">
      <c r="A1054" s="66" t="s">
        <v>2227</v>
      </c>
      <c r="B1054" s="49" t="s">
        <v>32</v>
      </c>
      <c r="C1054" s="50">
        <f>IFERROR(VLOOKUP(#REF!,Sheet2!#REF!,4,0),0)</f>
        <v>0</v>
      </c>
      <c r="D1054" s="50">
        <f>IFERROR(VLOOKUP(A1054,Sheet2!A:D,4,0),0)</f>
        <v>0</v>
      </c>
      <c r="E1054" s="50">
        <f>IFERROR(VLOOKUP(B1054,Sheet2!B:E,4,0),0)</f>
        <v>0</v>
      </c>
    </row>
    <row r="1055" spans="1:5" ht="18" customHeight="1">
      <c r="A1055" s="66" t="s">
        <v>2228</v>
      </c>
      <c r="B1055" s="49" t="s">
        <v>33</v>
      </c>
      <c r="C1055" s="50">
        <f>IFERROR(VLOOKUP(#REF!,Sheet2!#REF!,4,0),0)</f>
        <v>0</v>
      </c>
      <c r="D1055" s="50">
        <f>IFERROR(VLOOKUP(A1055,Sheet2!A:D,4,0),0)</f>
        <v>0</v>
      </c>
      <c r="E1055" s="50">
        <f>IFERROR(VLOOKUP(B1055,Sheet2!B:E,4,0),0)</f>
        <v>0</v>
      </c>
    </row>
    <row r="1056" spans="1:5" ht="18" customHeight="1">
      <c r="A1056" s="66" t="s">
        <v>2229</v>
      </c>
      <c r="B1056" s="49" t="s">
        <v>34</v>
      </c>
      <c r="C1056" s="50">
        <f>IFERROR(VLOOKUP(#REF!,Sheet2!#REF!,4,0),0)</f>
        <v>0</v>
      </c>
      <c r="D1056" s="50">
        <f>IFERROR(VLOOKUP(A1056,Sheet2!A:D,4,0),0)</f>
        <v>0</v>
      </c>
      <c r="E1056" s="50">
        <f>IFERROR(VLOOKUP(B1056,Sheet2!B:E,4,0),0)</f>
        <v>0</v>
      </c>
    </row>
    <row r="1057" spans="1:5" ht="18" customHeight="1">
      <c r="A1057" s="66" t="s">
        <v>2230</v>
      </c>
      <c r="B1057" s="49" t="s">
        <v>792</v>
      </c>
      <c r="C1057" s="50">
        <f>IFERROR(VLOOKUP(#REF!,Sheet2!#REF!,4,0),0)</f>
        <v>0</v>
      </c>
      <c r="D1057" s="50">
        <f>IFERROR(VLOOKUP(A1057,Sheet2!A:D,4,0),0)</f>
        <v>0</v>
      </c>
      <c r="E1057" s="50">
        <f>IFERROR(VLOOKUP(B1057,Sheet2!B:E,4,0),0)</f>
        <v>0</v>
      </c>
    </row>
    <row r="1058" spans="1:5" ht="18" customHeight="1">
      <c r="A1058" s="65" t="s">
        <v>2231</v>
      </c>
      <c r="B1058" s="46" t="s">
        <v>793</v>
      </c>
      <c r="C1058" s="47">
        <f>SUM(C1059:C1068)</f>
        <v>0</v>
      </c>
      <c r="D1058" s="47">
        <f>SUM(D1059:D1068)</f>
        <v>0</v>
      </c>
      <c r="E1058" s="47">
        <f>SUM(E1059:E1068)</f>
        <v>0</v>
      </c>
    </row>
    <row r="1059" spans="1:5" ht="18" customHeight="1">
      <c r="A1059" s="66" t="s">
        <v>2232</v>
      </c>
      <c r="B1059" s="49" t="s">
        <v>32</v>
      </c>
      <c r="C1059" s="50">
        <f>IFERROR(VLOOKUP(#REF!,Sheet2!#REF!,4,0),0)</f>
        <v>0</v>
      </c>
      <c r="D1059" s="50">
        <f>IFERROR(VLOOKUP(A1059,Sheet2!A:D,4,0),0)</f>
        <v>0</v>
      </c>
      <c r="E1059" s="50">
        <f>IFERROR(VLOOKUP(B1059,Sheet2!B:E,4,0),0)</f>
        <v>0</v>
      </c>
    </row>
    <row r="1060" spans="1:5" ht="18" customHeight="1">
      <c r="A1060" s="66" t="s">
        <v>2233</v>
      </c>
      <c r="B1060" s="49" t="s">
        <v>33</v>
      </c>
      <c r="C1060" s="50">
        <f>IFERROR(VLOOKUP(#REF!,Sheet2!#REF!,4,0),0)</f>
        <v>0</v>
      </c>
      <c r="D1060" s="50">
        <f>IFERROR(VLOOKUP(A1060,Sheet2!A:D,4,0),0)</f>
        <v>0</v>
      </c>
      <c r="E1060" s="50">
        <f>IFERROR(VLOOKUP(B1060,Sheet2!B:E,4,0),0)</f>
        <v>0</v>
      </c>
    </row>
    <row r="1061" spans="1:5" ht="18" customHeight="1">
      <c r="A1061" s="66" t="s">
        <v>2234</v>
      </c>
      <c r="B1061" s="49" t="s">
        <v>34</v>
      </c>
      <c r="C1061" s="50">
        <f>IFERROR(VLOOKUP(#REF!,Sheet2!#REF!,4,0),0)</f>
        <v>0</v>
      </c>
      <c r="D1061" s="50">
        <f>IFERROR(VLOOKUP(A1061,Sheet2!A:D,4,0),0)</f>
        <v>0</v>
      </c>
      <c r="E1061" s="50">
        <f>IFERROR(VLOOKUP(B1061,Sheet2!B:E,4,0),0)</f>
        <v>0</v>
      </c>
    </row>
    <row r="1062" spans="1:5" ht="18" customHeight="1">
      <c r="A1062" s="66" t="s">
        <v>2235</v>
      </c>
      <c r="B1062" s="49" t="s">
        <v>794</v>
      </c>
      <c r="C1062" s="50">
        <f>IFERROR(VLOOKUP(#REF!,Sheet2!#REF!,4,0),0)</f>
        <v>0</v>
      </c>
      <c r="D1062" s="50">
        <f>IFERROR(VLOOKUP(A1062,Sheet2!A:D,4,0),0)</f>
        <v>0</v>
      </c>
      <c r="E1062" s="50">
        <f>IFERROR(VLOOKUP(B1062,Sheet2!B:E,4,0),0)</f>
        <v>0</v>
      </c>
    </row>
    <row r="1063" spans="1:5" ht="18" customHeight="1">
      <c r="A1063" s="66" t="s">
        <v>2236</v>
      </c>
      <c r="B1063" s="49" t="s">
        <v>795</v>
      </c>
      <c r="C1063" s="50">
        <f>IFERROR(VLOOKUP(#REF!,Sheet2!#REF!,4,0),0)</f>
        <v>0</v>
      </c>
      <c r="D1063" s="50">
        <f>IFERROR(VLOOKUP(A1063,Sheet2!A:D,4,0),0)</f>
        <v>0</v>
      </c>
      <c r="E1063" s="50">
        <f>IFERROR(VLOOKUP(B1063,Sheet2!B:E,4,0),0)</f>
        <v>0</v>
      </c>
    </row>
    <row r="1064" spans="1:5" ht="18" customHeight="1">
      <c r="A1064" s="66" t="s">
        <v>2237</v>
      </c>
      <c r="B1064" s="49" t="s">
        <v>796</v>
      </c>
      <c r="C1064" s="50">
        <f>IFERROR(VLOOKUP(#REF!,Sheet2!#REF!,4,0),0)</f>
        <v>0</v>
      </c>
      <c r="D1064" s="50">
        <f>IFERROR(VLOOKUP(A1064,Sheet2!A:D,4,0),0)</f>
        <v>0</v>
      </c>
      <c r="E1064" s="50">
        <f>IFERROR(VLOOKUP(B1064,Sheet2!B:E,4,0),0)</f>
        <v>0</v>
      </c>
    </row>
    <row r="1065" spans="1:5" ht="18" customHeight="1">
      <c r="A1065" s="66" t="s">
        <v>2238</v>
      </c>
      <c r="B1065" s="49" t="s">
        <v>797</v>
      </c>
      <c r="C1065" s="50">
        <f>IFERROR(VLOOKUP(#REF!,Sheet2!#REF!,4,0),0)</f>
        <v>0</v>
      </c>
      <c r="D1065" s="50">
        <f>IFERROR(VLOOKUP(A1065,Sheet2!A:D,4,0),0)</f>
        <v>0</v>
      </c>
      <c r="E1065" s="50">
        <f>IFERROR(VLOOKUP(B1065,Sheet2!B:E,4,0),0)</f>
        <v>0</v>
      </c>
    </row>
    <row r="1066" spans="1:5" ht="18" customHeight="1">
      <c r="A1066" s="66" t="s">
        <v>2239</v>
      </c>
      <c r="B1066" s="49" t="s">
        <v>798</v>
      </c>
      <c r="C1066" s="50">
        <f>IFERROR(VLOOKUP(#REF!,Sheet2!#REF!,4,0),0)</f>
        <v>0</v>
      </c>
      <c r="D1066" s="50">
        <f>IFERROR(VLOOKUP(A1066,Sheet2!A:D,4,0),0)</f>
        <v>0</v>
      </c>
      <c r="E1066" s="50">
        <f>IFERROR(VLOOKUP(B1066,Sheet2!B:E,4,0),0)</f>
        <v>0</v>
      </c>
    </row>
    <row r="1067" spans="1:5" ht="18" customHeight="1">
      <c r="A1067" s="66" t="s">
        <v>2240</v>
      </c>
      <c r="B1067" s="49" t="s">
        <v>41</v>
      </c>
      <c r="C1067" s="50">
        <f>IFERROR(VLOOKUP(#REF!,Sheet2!#REF!,4,0),0)</f>
        <v>0</v>
      </c>
      <c r="D1067" s="50">
        <f>IFERROR(VLOOKUP(A1067,Sheet2!A:D,4,0),0)</f>
        <v>0</v>
      </c>
      <c r="E1067" s="50">
        <f>IFERROR(VLOOKUP(B1067,Sheet2!B:E,4,0),0)</f>
        <v>0</v>
      </c>
    </row>
    <row r="1068" spans="1:5" ht="18" customHeight="1">
      <c r="A1068" s="66" t="s">
        <v>2241</v>
      </c>
      <c r="B1068" s="49" t="s">
        <v>799</v>
      </c>
      <c r="C1068" s="50">
        <f>IFERROR(VLOOKUP(#REF!,Sheet2!#REF!,4,0),0)</f>
        <v>0</v>
      </c>
      <c r="D1068" s="50">
        <f>IFERROR(VLOOKUP(A1068,Sheet2!A:D,4,0),0)</f>
        <v>0</v>
      </c>
      <c r="E1068" s="50">
        <f>IFERROR(VLOOKUP(B1068,Sheet2!B:E,4,0),0)</f>
        <v>0</v>
      </c>
    </row>
    <row r="1069" spans="1:5" ht="18" customHeight="1">
      <c r="A1069" s="65" t="s">
        <v>2242</v>
      </c>
      <c r="B1069" s="46" t="s">
        <v>800</v>
      </c>
      <c r="C1069" s="47">
        <f>SUM(C1070:C1075)</f>
        <v>0</v>
      </c>
      <c r="D1069" s="47">
        <f>SUM(D1070:D1075)</f>
        <v>0</v>
      </c>
      <c r="E1069" s="47">
        <f>SUM(E1070:E1075)</f>
        <v>0</v>
      </c>
    </row>
    <row r="1070" spans="1:5" ht="18" customHeight="1">
      <c r="A1070" s="66" t="s">
        <v>2243</v>
      </c>
      <c r="B1070" s="49" t="s">
        <v>32</v>
      </c>
      <c r="C1070" s="50">
        <f>IFERROR(VLOOKUP(#REF!,Sheet2!#REF!,4,0),0)</f>
        <v>0</v>
      </c>
      <c r="D1070" s="50">
        <f>IFERROR(VLOOKUP(A1070,Sheet2!A:D,4,0),0)</f>
        <v>0</v>
      </c>
      <c r="E1070" s="50">
        <f>IFERROR(VLOOKUP(B1070,Sheet2!B:E,4,0),0)</f>
        <v>0</v>
      </c>
    </row>
    <row r="1071" spans="1:5" ht="18" customHeight="1">
      <c r="A1071" s="66" t="s">
        <v>2244</v>
      </c>
      <c r="B1071" s="49" t="s">
        <v>33</v>
      </c>
      <c r="C1071" s="50">
        <f>IFERROR(VLOOKUP(#REF!,Sheet2!#REF!,4,0),0)</f>
        <v>0</v>
      </c>
      <c r="D1071" s="50">
        <f>IFERROR(VLOOKUP(A1071,Sheet2!A:D,4,0),0)</f>
        <v>0</v>
      </c>
      <c r="E1071" s="50">
        <f>IFERROR(VLOOKUP(B1071,Sheet2!B:E,4,0),0)</f>
        <v>0</v>
      </c>
    </row>
    <row r="1072" spans="1:5" ht="18" customHeight="1">
      <c r="A1072" s="66" t="s">
        <v>2245</v>
      </c>
      <c r="B1072" s="49" t="s">
        <v>34</v>
      </c>
      <c r="C1072" s="50">
        <f>IFERROR(VLOOKUP(#REF!,Sheet2!#REF!,4,0),0)</f>
        <v>0</v>
      </c>
      <c r="D1072" s="50">
        <f>IFERROR(VLOOKUP(A1072,Sheet2!A:D,4,0),0)</f>
        <v>0</v>
      </c>
      <c r="E1072" s="50">
        <f>IFERROR(VLOOKUP(B1072,Sheet2!B:E,4,0),0)</f>
        <v>0</v>
      </c>
    </row>
    <row r="1073" spans="1:5" ht="18" customHeight="1">
      <c r="A1073" s="66" t="s">
        <v>2246</v>
      </c>
      <c r="B1073" s="49" t="s">
        <v>801</v>
      </c>
      <c r="C1073" s="50">
        <f>IFERROR(VLOOKUP(#REF!,Sheet2!#REF!,4,0),0)</f>
        <v>0</v>
      </c>
      <c r="D1073" s="50">
        <f>IFERROR(VLOOKUP(A1073,Sheet2!A:D,4,0),0)</f>
        <v>0</v>
      </c>
      <c r="E1073" s="50">
        <f>IFERROR(VLOOKUP(B1073,Sheet2!B:E,4,0),0)</f>
        <v>0</v>
      </c>
    </row>
    <row r="1074" spans="1:5" ht="18" customHeight="1">
      <c r="A1074" s="66" t="s">
        <v>2247</v>
      </c>
      <c r="B1074" s="49" t="s">
        <v>802</v>
      </c>
      <c r="C1074" s="50">
        <f>IFERROR(VLOOKUP(#REF!,Sheet2!#REF!,4,0),0)</f>
        <v>0</v>
      </c>
      <c r="D1074" s="50">
        <f>IFERROR(VLOOKUP(A1074,Sheet2!A:D,4,0),0)</f>
        <v>0</v>
      </c>
      <c r="E1074" s="50">
        <f>IFERROR(VLOOKUP(B1074,Sheet2!B:E,4,0),0)</f>
        <v>0</v>
      </c>
    </row>
    <row r="1075" spans="1:5" ht="18" customHeight="1">
      <c r="A1075" s="66" t="s">
        <v>2248</v>
      </c>
      <c r="B1075" s="49" t="s">
        <v>803</v>
      </c>
      <c r="C1075" s="50">
        <f>IFERROR(VLOOKUP(#REF!,Sheet2!#REF!,4,0),0)</f>
        <v>0</v>
      </c>
      <c r="D1075" s="50">
        <f>IFERROR(VLOOKUP(A1075,Sheet2!A:D,4,0),0)</f>
        <v>0</v>
      </c>
      <c r="E1075" s="50">
        <f>IFERROR(VLOOKUP(B1075,Sheet2!B:E,4,0),0)</f>
        <v>0</v>
      </c>
    </row>
    <row r="1076" spans="1:5" ht="18" customHeight="1">
      <c r="A1076" s="65" t="s">
        <v>2249</v>
      </c>
      <c r="B1076" s="46" t="s">
        <v>804</v>
      </c>
      <c r="C1076" s="47">
        <f>SUM(C1077:C1082)</f>
        <v>7.35</v>
      </c>
      <c r="D1076" s="47">
        <f>SUM(D1077:D1082)</f>
        <v>0</v>
      </c>
      <c r="E1076" s="47">
        <f>SUM(E1077:E1082)</f>
        <v>7.35</v>
      </c>
    </row>
    <row r="1077" spans="1:5" ht="18" customHeight="1">
      <c r="A1077" s="66" t="s">
        <v>2250</v>
      </c>
      <c r="B1077" s="49" t="s">
        <v>32</v>
      </c>
      <c r="C1077" s="50">
        <f>IFERROR(VLOOKUP(#REF!,Sheet2!#REF!,4,0),0)</f>
        <v>0</v>
      </c>
      <c r="D1077" s="50">
        <f>IFERROR(VLOOKUP(A1077,Sheet2!A:D,4,0),0)</f>
        <v>0</v>
      </c>
      <c r="E1077" s="50">
        <f>IFERROR(VLOOKUP(B1077,Sheet2!B:E,4,0),0)</f>
        <v>0</v>
      </c>
    </row>
    <row r="1078" spans="1:5" ht="18" customHeight="1">
      <c r="A1078" s="66" t="s">
        <v>2251</v>
      </c>
      <c r="B1078" s="49" t="s">
        <v>33</v>
      </c>
      <c r="C1078" s="50">
        <f>IFERROR(VLOOKUP(#REF!,Sheet2!#REF!,4,0),0)</f>
        <v>0</v>
      </c>
      <c r="D1078" s="50">
        <f>IFERROR(VLOOKUP(A1078,Sheet2!A:D,4,0),0)</f>
        <v>0</v>
      </c>
      <c r="E1078" s="50">
        <f>IFERROR(VLOOKUP(B1078,Sheet2!B:E,4,0),0)</f>
        <v>0</v>
      </c>
    </row>
    <row r="1079" spans="1:5" ht="18" customHeight="1">
      <c r="A1079" s="66" t="s">
        <v>2252</v>
      </c>
      <c r="B1079" s="49" t="s">
        <v>34</v>
      </c>
      <c r="C1079" s="50">
        <f>IFERROR(VLOOKUP(#REF!,Sheet2!#REF!,4,0),0)</f>
        <v>0</v>
      </c>
      <c r="D1079" s="50">
        <f>IFERROR(VLOOKUP(A1079,Sheet2!A:D,4,0),0)</f>
        <v>0</v>
      </c>
      <c r="E1079" s="50">
        <f>IFERROR(VLOOKUP(B1079,Sheet2!B:E,4,0),0)</f>
        <v>0</v>
      </c>
    </row>
    <row r="1080" spans="1:5" ht="18" customHeight="1">
      <c r="A1080" s="66" t="s">
        <v>2253</v>
      </c>
      <c r="B1080" s="49" t="s">
        <v>805</v>
      </c>
      <c r="C1080" s="50">
        <f>IFERROR(VLOOKUP(#REF!,Sheet2!#REF!,4,0),0)</f>
        <v>0</v>
      </c>
      <c r="D1080" s="50">
        <f>IFERROR(VLOOKUP(A1080,Sheet2!A:D,4,0),0)</f>
        <v>0</v>
      </c>
      <c r="E1080" s="50">
        <f>IFERROR(VLOOKUP(B1080,Sheet2!B:E,4,0),0)</f>
        <v>0</v>
      </c>
    </row>
    <row r="1081" spans="1:5" ht="18" customHeight="1">
      <c r="A1081" s="66" t="s">
        <v>2254</v>
      </c>
      <c r="B1081" s="49" t="s">
        <v>806</v>
      </c>
      <c r="C1081" s="50">
        <v>4.41</v>
      </c>
      <c r="D1081" s="50">
        <f>IFERROR(VLOOKUP(A1081,Sheet2!A:D,4,0),0)</f>
        <v>0</v>
      </c>
      <c r="E1081" s="50">
        <v>4.41</v>
      </c>
    </row>
    <row r="1082" spans="1:5" ht="18" customHeight="1">
      <c r="A1082" s="66" t="s">
        <v>2255</v>
      </c>
      <c r="B1082" s="49" t="s">
        <v>807</v>
      </c>
      <c r="C1082" s="50">
        <v>2.94</v>
      </c>
      <c r="D1082" s="50">
        <f>IFERROR(VLOOKUP(A1082,Sheet2!A:D,4,0),0)</f>
        <v>0</v>
      </c>
      <c r="E1082" s="50">
        <v>2.94</v>
      </c>
    </row>
    <row r="1083" spans="1:5" ht="18" customHeight="1">
      <c r="A1083" s="65" t="s">
        <v>2256</v>
      </c>
      <c r="B1083" s="46" t="s">
        <v>808</v>
      </c>
      <c r="C1083" s="47">
        <f>SUM(C1084:C1088)</f>
        <v>0</v>
      </c>
      <c r="D1083" s="47">
        <f>SUM(D1084:D1088)</f>
        <v>0</v>
      </c>
      <c r="E1083" s="47">
        <f>SUM(E1084:E1088)</f>
        <v>0</v>
      </c>
    </row>
    <row r="1084" spans="1:5" ht="18" customHeight="1">
      <c r="A1084" s="66" t="s">
        <v>2257</v>
      </c>
      <c r="B1084" s="49" t="s">
        <v>809</v>
      </c>
      <c r="C1084" s="50">
        <f>IFERROR(VLOOKUP(#REF!,Sheet2!#REF!,4,0),0)</f>
        <v>0</v>
      </c>
      <c r="D1084" s="50">
        <f>IFERROR(VLOOKUP(A1084,Sheet2!A:D,4,0),0)</f>
        <v>0</v>
      </c>
      <c r="E1084" s="50">
        <f>IFERROR(VLOOKUP(B1084,Sheet2!B:E,4,0),0)</f>
        <v>0</v>
      </c>
    </row>
    <row r="1085" spans="1:5" ht="18" customHeight="1">
      <c r="A1085" s="66" t="s">
        <v>2258</v>
      </c>
      <c r="B1085" s="49" t="s">
        <v>810</v>
      </c>
      <c r="C1085" s="50">
        <f>IFERROR(VLOOKUP(#REF!,Sheet2!#REF!,4,0),0)</f>
        <v>0</v>
      </c>
      <c r="D1085" s="50">
        <f>IFERROR(VLOOKUP(A1085,Sheet2!A:D,4,0),0)</f>
        <v>0</v>
      </c>
      <c r="E1085" s="50">
        <f>IFERROR(VLOOKUP(B1085,Sheet2!B:E,4,0),0)</f>
        <v>0</v>
      </c>
    </row>
    <row r="1086" spans="1:5" ht="18" customHeight="1">
      <c r="A1086" s="66" t="s">
        <v>2259</v>
      </c>
      <c r="B1086" s="49" t="s">
        <v>811</v>
      </c>
      <c r="C1086" s="50">
        <f>IFERROR(VLOOKUP(#REF!,Sheet2!#REF!,4,0),0)</f>
        <v>0</v>
      </c>
      <c r="D1086" s="50">
        <f>IFERROR(VLOOKUP(A1086,Sheet2!A:D,4,0),0)</f>
        <v>0</v>
      </c>
      <c r="E1086" s="50">
        <f>IFERROR(VLOOKUP(B1086,Sheet2!B:E,4,0),0)</f>
        <v>0</v>
      </c>
    </row>
    <row r="1087" spans="1:5" ht="18" customHeight="1">
      <c r="A1087" s="66" t="s">
        <v>2260</v>
      </c>
      <c r="B1087" s="49" t="s">
        <v>812</v>
      </c>
      <c r="C1087" s="50">
        <f>IFERROR(VLOOKUP(#REF!,Sheet2!#REF!,4,0),0)</f>
        <v>0</v>
      </c>
      <c r="D1087" s="50">
        <f>IFERROR(VLOOKUP(A1087,Sheet2!A:D,4,0),0)</f>
        <v>0</v>
      </c>
      <c r="E1087" s="50">
        <f>IFERROR(VLOOKUP(B1087,Sheet2!B:E,4,0),0)</f>
        <v>0</v>
      </c>
    </row>
    <row r="1088" spans="1:5" ht="18" customHeight="1">
      <c r="A1088" s="66" t="s">
        <v>2261</v>
      </c>
      <c r="B1088" s="49" t="s">
        <v>813</v>
      </c>
      <c r="C1088" s="50">
        <f>IFERROR(VLOOKUP(#REF!,Sheet2!#REF!,4,0),0)</f>
        <v>0</v>
      </c>
      <c r="D1088" s="50">
        <f>IFERROR(VLOOKUP(A1088,Sheet2!A:D,4,0),0)</f>
        <v>0</v>
      </c>
      <c r="E1088" s="50">
        <f>IFERROR(VLOOKUP(B1088,Sheet2!B:E,4,0),0)</f>
        <v>0</v>
      </c>
    </row>
    <row r="1089" spans="1:5" ht="18" customHeight="1">
      <c r="A1089" s="65" t="s">
        <v>2262</v>
      </c>
      <c r="B1089" s="46" t="s">
        <v>16</v>
      </c>
      <c r="C1089" s="47">
        <f>C1090+C1100+C1106</f>
        <v>0</v>
      </c>
      <c r="D1089" s="47">
        <f>D1090+D1100+D1106</f>
        <v>100</v>
      </c>
      <c r="E1089" s="47">
        <f>E1090+E1100+E1106</f>
        <v>0</v>
      </c>
    </row>
    <row r="1090" spans="1:5" ht="18" customHeight="1">
      <c r="A1090" s="65" t="s">
        <v>2263</v>
      </c>
      <c r="B1090" s="46" t="s">
        <v>814</v>
      </c>
      <c r="C1090" s="47">
        <f>SUM(C1091:C1099)</f>
        <v>0</v>
      </c>
      <c r="D1090" s="47">
        <f>SUM(D1091:D1099)</f>
        <v>0</v>
      </c>
      <c r="E1090" s="47">
        <f>SUM(E1091:E1099)</f>
        <v>0</v>
      </c>
    </row>
    <row r="1091" spans="1:5" ht="18" customHeight="1">
      <c r="A1091" s="66" t="s">
        <v>2264</v>
      </c>
      <c r="B1091" s="49" t="s">
        <v>32</v>
      </c>
      <c r="C1091" s="50">
        <f>IFERROR(VLOOKUP(#REF!,Sheet2!#REF!,4,0),0)</f>
        <v>0</v>
      </c>
      <c r="D1091" s="50">
        <f>IFERROR(VLOOKUP(A1091,Sheet2!A:D,4,0),0)</f>
        <v>0</v>
      </c>
      <c r="E1091" s="50">
        <f>IFERROR(VLOOKUP(B1091,Sheet2!B:E,4,0),0)</f>
        <v>0</v>
      </c>
    </row>
    <row r="1092" spans="1:5" ht="18" customHeight="1">
      <c r="A1092" s="66" t="s">
        <v>2265</v>
      </c>
      <c r="B1092" s="49" t="s">
        <v>33</v>
      </c>
      <c r="C1092" s="50">
        <f>IFERROR(VLOOKUP(#REF!,Sheet2!#REF!,4,0),0)</f>
        <v>0</v>
      </c>
      <c r="D1092" s="50">
        <f>IFERROR(VLOOKUP(A1092,Sheet2!A:D,4,0),0)</f>
        <v>0</v>
      </c>
      <c r="E1092" s="50">
        <f>IFERROR(VLOOKUP(B1092,Sheet2!B:E,4,0),0)</f>
        <v>0</v>
      </c>
    </row>
    <row r="1093" spans="1:5" ht="18" customHeight="1">
      <c r="A1093" s="66" t="s">
        <v>2266</v>
      </c>
      <c r="B1093" s="49" t="s">
        <v>34</v>
      </c>
      <c r="C1093" s="50">
        <f>IFERROR(VLOOKUP(#REF!,Sheet2!#REF!,4,0),0)</f>
        <v>0</v>
      </c>
      <c r="D1093" s="50">
        <f>IFERROR(VLOOKUP(A1093,Sheet2!A:D,4,0),0)</f>
        <v>0</v>
      </c>
      <c r="E1093" s="50">
        <f>IFERROR(VLOOKUP(B1093,Sheet2!B:E,4,0),0)</f>
        <v>0</v>
      </c>
    </row>
    <row r="1094" spans="1:5" ht="18" customHeight="1">
      <c r="A1094" s="66" t="s">
        <v>2267</v>
      </c>
      <c r="B1094" s="49" t="s">
        <v>815</v>
      </c>
      <c r="C1094" s="50">
        <f>IFERROR(VLOOKUP(#REF!,Sheet2!#REF!,4,0),0)</f>
        <v>0</v>
      </c>
      <c r="D1094" s="50">
        <f>IFERROR(VLOOKUP(A1094,Sheet2!A:D,4,0),0)</f>
        <v>0</v>
      </c>
      <c r="E1094" s="50">
        <f>IFERROR(VLOOKUP(B1094,Sheet2!B:E,4,0),0)</f>
        <v>0</v>
      </c>
    </row>
    <row r="1095" spans="1:5" ht="18" customHeight="1">
      <c r="A1095" s="66" t="s">
        <v>2268</v>
      </c>
      <c r="B1095" s="49" t="s">
        <v>816</v>
      </c>
      <c r="C1095" s="50">
        <f>IFERROR(VLOOKUP(#REF!,Sheet2!#REF!,4,0),0)</f>
        <v>0</v>
      </c>
      <c r="D1095" s="50">
        <f>IFERROR(VLOOKUP(A1095,Sheet2!A:D,4,0),0)</f>
        <v>0</v>
      </c>
      <c r="E1095" s="50">
        <f>IFERROR(VLOOKUP(B1095,Sheet2!B:E,4,0),0)</f>
        <v>0</v>
      </c>
    </row>
    <row r="1096" spans="1:5" ht="18" customHeight="1">
      <c r="A1096" s="66" t="s">
        <v>2269</v>
      </c>
      <c r="B1096" s="49" t="s">
        <v>817</v>
      </c>
      <c r="C1096" s="50">
        <f>IFERROR(VLOOKUP(#REF!,Sheet2!#REF!,4,0),0)</f>
        <v>0</v>
      </c>
      <c r="D1096" s="50">
        <f>IFERROR(VLOOKUP(A1096,Sheet2!A:D,4,0),0)</f>
        <v>0</v>
      </c>
      <c r="E1096" s="50">
        <f>IFERROR(VLOOKUP(B1096,Sheet2!B:E,4,0),0)</f>
        <v>0</v>
      </c>
    </row>
    <row r="1097" spans="1:5" ht="18" customHeight="1">
      <c r="A1097" s="66" t="s">
        <v>2270</v>
      </c>
      <c r="B1097" s="49" t="s">
        <v>818</v>
      </c>
      <c r="C1097" s="50">
        <f>IFERROR(VLOOKUP(#REF!,Sheet2!#REF!,4,0),0)</f>
        <v>0</v>
      </c>
      <c r="D1097" s="50">
        <f>IFERROR(VLOOKUP(A1097,Sheet2!A:D,4,0),0)</f>
        <v>0</v>
      </c>
      <c r="E1097" s="50">
        <f>IFERROR(VLOOKUP(B1097,Sheet2!B:E,4,0),0)</f>
        <v>0</v>
      </c>
    </row>
    <row r="1098" spans="1:5" ht="18" customHeight="1">
      <c r="A1098" s="66" t="s">
        <v>2271</v>
      </c>
      <c r="B1098" s="49" t="s">
        <v>41</v>
      </c>
      <c r="C1098" s="50">
        <f>IFERROR(VLOOKUP(#REF!,Sheet2!#REF!,4,0),0)</f>
        <v>0</v>
      </c>
      <c r="D1098" s="50">
        <f>IFERROR(VLOOKUP(A1098,Sheet2!A:D,4,0),0)</f>
        <v>0</v>
      </c>
      <c r="E1098" s="50">
        <f>IFERROR(VLOOKUP(B1098,Sheet2!B:E,4,0),0)</f>
        <v>0</v>
      </c>
    </row>
    <row r="1099" spans="1:5" ht="18" customHeight="1">
      <c r="A1099" s="66" t="s">
        <v>2272</v>
      </c>
      <c r="B1099" s="49" t="s">
        <v>819</v>
      </c>
      <c r="C1099" s="50">
        <f>IFERROR(VLOOKUP(#REF!,Sheet2!#REF!,4,0),0)</f>
        <v>0</v>
      </c>
      <c r="D1099" s="50">
        <f>IFERROR(VLOOKUP(A1099,Sheet2!A:D,4,0),0)</f>
        <v>0</v>
      </c>
      <c r="E1099" s="50">
        <f>IFERROR(VLOOKUP(B1099,Sheet2!B:E,4,0),0)</f>
        <v>0</v>
      </c>
    </row>
    <row r="1100" spans="1:5" ht="18" customHeight="1">
      <c r="A1100" s="65" t="s">
        <v>2273</v>
      </c>
      <c r="B1100" s="46" t="s">
        <v>820</v>
      </c>
      <c r="C1100" s="47">
        <f>SUM(C1101:C1105)</f>
        <v>0</v>
      </c>
      <c r="D1100" s="47">
        <f>SUM(D1101:D1105)</f>
        <v>0</v>
      </c>
      <c r="E1100" s="47">
        <f>SUM(E1101:E1105)</f>
        <v>0</v>
      </c>
    </row>
    <row r="1101" spans="1:5" ht="18" customHeight="1">
      <c r="A1101" s="66" t="s">
        <v>2274</v>
      </c>
      <c r="B1101" s="49" t="s">
        <v>32</v>
      </c>
      <c r="C1101" s="50">
        <f>IFERROR(VLOOKUP(#REF!,Sheet2!#REF!,4,0),0)</f>
        <v>0</v>
      </c>
      <c r="D1101" s="50">
        <f>IFERROR(VLOOKUP(A1101,Sheet2!A:D,4,0),0)</f>
        <v>0</v>
      </c>
      <c r="E1101" s="50">
        <f>IFERROR(VLOOKUP(B1101,Sheet2!B:E,4,0),0)</f>
        <v>0</v>
      </c>
    </row>
    <row r="1102" spans="1:5" ht="18" customHeight="1">
      <c r="A1102" s="66" t="s">
        <v>2275</v>
      </c>
      <c r="B1102" s="49" t="s">
        <v>33</v>
      </c>
      <c r="C1102" s="50">
        <f>IFERROR(VLOOKUP(#REF!,Sheet2!#REF!,4,0),0)</f>
        <v>0</v>
      </c>
      <c r="D1102" s="50">
        <f>IFERROR(VLOOKUP(A1102,Sheet2!A:D,4,0),0)</f>
        <v>0</v>
      </c>
      <c r="E1102" s="50">
        <f>IFERROR(VLOOKUP(B1102,Sheet2!B:E,4,0),0)</f>
        <v>0</v>
      </c>
    </row>
    <row r="1103" spans="1:5" ht="18" customHeight="1">
      <c r="A1103" s="66" t="s">
        <v>2276</v>
      </c>
      <c r="B1103" s="49" t="s">
        <v>34</v>
      </c>
      <c r="C1103" s="50">
        <f>IFERROR(VLOOKUP(#REF!,Sheet2!#REF!,4,0),0)</f>
        <v>0</v>
      </c>
      <c r="D1103" s="50">
        <f>IFERROR(VLOOKUP(A1103,Sheet2!A:D,4,0),0)</f>
        <v>0</v>
      </c>
      <c r="E1103" s="50">
        <f>IFERROR(VLOOKUP(B1103,Sheet2!B:E,4,0),0)</f>
        <v>0</v>
      </c>
    </row>
    <row r="1104" spans="1:5" ht="18" customHeight="1">
      <c r="A1104" s="66" t="s">
        <v>2277</v>
      </c>
      <c r="B1104" s="49" t="s">
        <v>821</v>
      </c>
      <c r="C1104" s="50">
        <f>IFERROR(VLOOKUP(#REF!,Sheet2!#REF!,4,0),0)</f>
        <v>0</v>
      </c>
      <c r="D1104" s="50">
        <f>IFERROR(VLOOKUP(A1104,Sheet2!A:D,4,0),0)</f>
        <v>0</v>
      </c>
      <c r="E1104" s="50">
        <f>IFERROR(VLOOKUP(B1104,Sheet2!B:E,4,0),0)</f>
        <v>0</v>
      </c>
    </row>
    <row r="1105" spans="1:5" ht="18" customHeight="1">
      <c r="A1105" s="66" t="s">
        <v>2278</v>
      </c>
      <c r="B1105" s="49" t="s">
        <v>822</v>
      </c>
      <c r="C1105" s="50">
        <f>IFERROR(VLOOKUP(#REF!,Sheet2!#REF!,4,0),0)</f>
        <v>0</v>
      </c>
      <c r="D1105" s="50">
        <f>IFERROR(VLOOKUP(A1105,Sheet2!A:D,4,0),0)</f>
        <v>0</v>
      </c>
      <c r="E1105" s="50">
        <f>IFERROR(VLOOKUP(B1105,Sheet2!B:E,4,0),0)</f>
        <v>0</v>
      </c>
    </row>
    <row r="1106" spans="1:5" ht="18" customHeight="1">
      <c r="A1106" s="65" t="s">
        <v>2279</v>
      </c>
      <c r="B1106" s="46" t="s">
        <v>823</v>
      </c>
      <c r="C1106" s="47">
        <f>SUM(C1107:C1108)</f>
        <v>0</v>
      </c>
      <c r="D1106" s="47">
        <f>SUM(D1107:D1108)</f>
        <v>100</v>
      </c>
      <c r="E1106" s="47">
        <f>SUM(E1107:E1108)</f>
        <v>0</v>
      </c>
    </row>
    <row r="1107" spans="1:5" ht="18" customHeight="1">
      <c r="A1107" s="66" t="s">
        <v>2280</v>
      </c>
      <c r="B1107" s="49" t="s">
        <v>824</v>
      </c>
      <c r="C1107" s="50">
        <f>IFERROR(VLOOKUP(#REF!,Sheet2!#REF!,4,0),0)</f>
        <v>0</v>
      </c>
      <c r="D1107" s="50">
        <f>IFERROR(VLOOKUP(A1107,Sheet2!A:D,4,0),0)</f>
        <v>0</v>
      </c>
      <c r="E1107" s="50">
        <f>IFERROR(VLOOKUP(B1107,Sheet2!B:E,4,0),0)</f>
        <v>0</v>
      </c>
    </row>
    <row r="1108" spans="1:5" ht="18" customHeight="1">
      <c r="A1108" s="66" t="s">
        <v>2281</v>
      </c>
      <c r="B1108" s="49" t="s">
        <v>825</v>
      </c>
      <c r="C1108" s="50">
        <f>IFERROR(VLOOKUP(#REF!,Sheet2!#REF!,4,0),0)</f>
        <v>0</v>
      </c>
      <c r="D1108" s="50">
        <f>IFERROR(VLOOKUP(A1108,Sheet2!A:D,4,0),0)</f>
        <v>100</v>
      </c>
      <c r="E1108" s="50">
        <f>IFERROR(VLOOKUP(B1108,Sheet2!B:E,4,0),0)</f>
        <v>0</v>
      </c>
    </row>
    <row r="1109" spans="1:5" ht="18" customHeight="1">
      <c r="A1109" s="65" t="s">
        <v>2282</v>
      </c>
      <c r="B1109" s="46" t="s">
        <v>17</v>
      </c>
      <c r="C1109" s="47">
        <f>C1110+C1117+C1127+C1133+C1136</f>
        <v>0</v>
      </c>
      <c r="D1109" s="47">
        <f>D1110+D1117+D1127+D1133+D1136</f>
        <v>0</v>
      </c>
      <c r="E1109" s="47">
        <f>E1110+E1117+E1127+E1133+E1136</f>
        <v>0</v>
      </c>
    </row>
    <row r="1110" spans="1:5" ht="18" customHeight="1">
      <c r="A1110" s="65" t="s">
        <v>2283</v>
      </c>
      <c r="B1110" s="46" t="s">
        <v>826</v>
      </c>
      <c r="C1110" s="47">
        <f>SUM(C1111:C1116)</f>
        <v>0</v>
      </c>
      <c r="D1110" s="47">
        <f>SUM(D1111:D1116)</f>
        <v>0</v>
      </c>
      <c r="E1110" s="47">
        <f>SUM(E1111:E1116)</f>
        <v>0</v>
      </c>
    </row>
    <row r="1111" spans="1:5" ht="18" customHeight="1">
      <c r="A1111" s="66" t="s">
        <v>2284</v>
      </c>
      <c r="B1111" s="49" t="s">
        <v>32</v>
      </c>
      <c r="C1111" s="50">
        <f>IFERROR(VLOOKUP(#REF!,Sheet2!#REF!,4,0),0)</f>
        <v>0</v>
      </c>
      <c r="D1111" s="50">
        <f>IFERROR(VLOOKUP(A1111,Sheet2!A:D,4,0),0)</f>
        <v>0</v>
      </c>
      <c r="E1111" s="50">
        <f>IFERROR(VLOOKUP(B1111,Sheet2!B:E,4,0),0)</f>
        <v>0</v>
      </c>
    </row>
    <row r="1112" spans="1:5" ht="18" customHeight="1">
      <c r="A1112" s="66" t="s">
        <v>2285</v>
      </c>
      <c r="B1112" s="49" t="s">
        <v>33</v>
      </c>
      <c r="C1112" s="50">
        <f>IFERROR(VLOOKUP(#REF!,Sheet2!#REF!,4,0),0)</f>
        <v>0</v>
      </c>
      <c r="D1112" s="50">
        <f>IFERROR(VLOOKUP(A1112,Sheet2!A:D,4,0),0)</f>
        <v>0</v>
      </c>
      <c r="E1112" s="50">
        <f>IFERROR(VLOOKUP(B1112,Sheet2!B:E,4,0),0)</f>
        <v>0</v>
      </c>
    </row>
    <row r="1113" spans="1:5" ht="18" customHeight="1">
      <c r="A1113" s="66" t="s">
        <v>2286</v>
      </c>
      <c r="B1113" s="49" t="s">
        <v>34</v>
      </c>
      <c r="C1113" s="50">
        <f>IFERROR(VLOOKUP(#REF!,Sheet2!#REF!,4,0),0)</f>
        <v>0</v>
      </c>
      <c r="D1113" s="50">
        <f>IFERROR(VLOOKUP(A1113,Sheet2!A:D,4,0),0)</f>
        <v>0</v>
      </c>
      <c r="E1113" s="50">
        <f>IFERROR(VLOOKUP(B1113,Sheet2!B:E,4,0),0)</f>
        <v>0</v>
      </c>
    </row>
    <row r="1114" spans="1:5" ht="18" customHeight="1">
      <c r="A1114" s="66" t="s">
        <v>2287</v>
      </c>
      <c r="B1114" s="49" t="s">
        <v>827</v>
      </c>
      <c r="C1114" s="50">
        <f>IFERROR(VLOOKUP(#REF!,Sheet2!#REF!,4,0),0)</f>
        <v>0</v>
      </c>
      <c r="D1114" s="50">
        <f>IFERROR(VLOOKUP(A1114,Sheet2!A:D,4,0),0)</f>
        <v>0</v>
      </c>
      <c r="E1114" s="50">
        <f>IFERROR(VLOOKUP(B1114,Sheet2!B:E,4,0),0)</f>
        <v>0</v>
      </c>
    </row>
    <row r="1115" spans="1:5" ht="18" customHeight="1">
      <c r="A1115" s="66" t="s">
        <v>2288</v>
      </c>
      <c r="B1115" s="49" t="s">
        <v>41</v>
      </c>
      <c r="C1115" s="50">
        <f>IFERROR(VLOOKUP(#REF!,Sheet2!#REF!,4,0),0)</f>
        <v>0</v>
      </c>
      <c r="D1115" s="50">
        <f>IFERROR(VLOOKUP(A1115,Sheet2!A:D,4,0),0)</f>
        <v>0</v>
      </c>
      <c r="E1115" s="50">
        <f>IFERROR(VLOOKUP(B1115,Sheet2!B:E,4,0),0)</f>
        <v>0</v>
      </c>
    </row>
    <row r="1116" spans="1:5" ht="18" customHeight="1">
      <c r="A1116" s="66" t="s">
        <v>2289</v>
      </c>
      <c r="B1116" s="49" t="s">
        <v>828</v>
      </c>
      <c r="C1116" s="50">
        <f>IFERROR(VLOOKUP(#REF!,Sheet2!#REF!,4,0),0)</f>
        <v>0</v>
      </c>
      <c r="D1116" s="50">
        <f>IFERROR(VLOOKUP(A1116,Sheet2!A:D,4,0),0)</f>
        <v>0</v>
      </c>
      <c r="E1116" s="50">
        <f>IFERROR(VLOOKUP(B1116,Sheet2!B:E,4,0),0)</f>
        <v>0</v>
      </c>
    </row>
    <row r="1117" spans="1:5" ht="18" customHeight="1">
      <c r="A1117" s="65" t="s">
        <v>2290</v>
      </c>
      <c r="B1117" s="46" t="s">
        <v>829</v>
      </c>
      <c r="C1117" s="47">
        <f>SUM(C1118:C1126)</f>
        <v>0</v>
      </c>
      <c r="D1117" s="47">
        <f>SUM(D1118:D1126)</f>
        <v>0</v>
      </c>
      <c r="E1117" s="47">
        <f>SUM(E1118:E1126)</f>
        <v>0</v>
      </c>
    </row>
    <row r="1118" spans="1:5" ht="18" customHeight="1">
      <c r="A1118" s="66" t="s">
        <v>2291</v>
      </c>
      <c r="B1118" s="49" t="s">
        <v>830</v>
      </c>
      <c r="C1118" s="50">
        <f>IFERROR(VLOOKUP(#REF!,Sheet2!#REF!,4,0),0)</f>
        <v>0</v>
      </c>
      <c r="D1118" s="50">
        <f>IFERROR(VLOOKUP(A1118,Sheet2!A:D,4,0),0)</f>
        <v>0</v>
      </c>
      <c r="E1118" s="50">
        <f>IFERROR(VLOOKUP(B1118,Sheet2!B:E,4,0),0)</f>
        <v>0</v>
      </c>
    </row>
    <row r="1119" spans="1:5" ht="18" customHeight="1">
      <c r="A1119" s="66" t="s">
        <v>2292</v>
      </c>
      <c r="B1119" s="49" t="s">
        <v>831</v>
      </c>
      <c r="C1119" s="50">
        <f>IFERROR(VLOOKUP(#REF!,Sheet2!#REF!,4,0),0)</f>
        <v>0</v>
      </c>
      <c r="D1119" s="50">
        <f>IFERROR(VLOOKUP(A1119,Sheet2!A:D,4,0),0)</f>
        <v>0</v>
      </c>
      <c r="E1119" s="50">
        <f>IFERROR(VLOOKUP(B1119,Sheet2!B:E,4,0),0)</f>
        <v>0</v>
      </c>
    </row>
    <row r="1120" spans="1:5" ht="18" customHeight="1">
      <c r="A1120" s="66" t="s">
        <v>2293</v>
      </c>
      <c r="B1120" s="49" t="s">
        <v>832</v>
      </c>
      <c r="C1120" s="50">
        <f>IFERROR(VLOOKUP(#REF!,Sheet2!#REF!,4,0),0)</f>
        <v>0</v>
      </c>
      <c r="D1120" s="50">
        <f>IFERROR(VLOOKUP(A1120,Sheet2!A:D,4,0),0)</f>
        <v>0</v>
      </c>
      <c r="E1120" s="50">
        <f>IFERROR(VLOOKUP(B1120,Sheet2!B:E,4,0),0)</f>
        <v>0</v>
      </c>
    </row>
    <row r="1121" spans="1:5" ht="18" customHeight="1">
      <c r="A1121" s="66" t="s">
        <v>2294</v>
      </c>
      <c r="B1121" s="49" t="s">
        <v>833</v>
      </c>
      <c r="C1121" s="50">
        <f>IFERROR(VLOOKUP(#REF!,Sheet2!#REF!,4,0),0)</f>
        <v>0</v>
      </c>
      <c r="D1121" s="50">
        <f>IFERROR(VLOOKUP(A1121,Sheet2!A:D,4,0),0)</f>
        <v>0</v>
      </c>
      <c r="E1121" s="50">
        <f>IFERROR(VLOOKUP(B1121,Sheet2!B:E,4,0),0)</f>
        <v>0</v>
      </c>
    </row>
    <row r="1122" spans="1:5" ht="18" customHeight="1">
      <c r="A1122" s="66" t="s">
        <v>2295</v>
      </c>
      <c r="B1122" s="49" t="s">
        <v>834</v>
      </c>
      <c r="C1122" s="50">
        <f>IFERROR(VLOOKUP(#REF!,Sheet2!#REF!,4,0),0)</f>
        <v>0</v>
      </c>
      <c r="D1122" s="50">
        <f>IFERROR(VLOOKUP(A1122,Sheet2!A:D,4,0),0)</f>
        <v>0</v>
      </c>
      <c r="E1122" s="50">
        <f>IFERROR(VLOOKUP(B1122,Sheet2!B:E,4,0),0)</f>
        <v>0</v>
      </c>
    </row>
    <row r="1123" spans="1:5" ht="18" customHeight="1">
      <c r="A1123" s="66" t="s">
        <v>2296</v>
      </c>
      <c r="B1123" s="49" t="s">
        <v>835</v>
      </c>
      <c r="C1123" s="50">
        <f>IFERROR(VLOOKUP(#REF!,Sheet2!#REF!,4,0),0)</f>
        <v>0</v>
      </c>
      <c r="D1123" s="50">
        <f>IFERROR(VLOOKUP(A1123,Sheet2!A:D,4,0),0)</f>
        <v>0</v>
      </c>
      <c r="E1123" s="50">
        <f>IFERROR(VLOOKUP(B1123,Sheet2!B:E,4,0),0)</f>
        <v>0</v>
      </c>
    </row>
    <row r="1124" spans="1:5" ht="18" customHeight="1">
      <c r="A1124" s="66" t="s">
        <v>2297</v>
      </c>
      <c r="B1124" s="49" t="s">
        <v>836</v>
      </c>
      <c r="C1124" s="50">
        <f>IFERROR(VLOOKUP(#REF!,Sheet2!#REF!,4,0),0)</f>
        <v>0</v>
      </c>
      <c r="D1124" s="50">
        <f>IFERROR(VLOOKUP(A1124,Sheet2!A:D,4,0),0)</f>
        <v>0</v>
      </c>
      <c r="E1124" s="50">
        <f>IFERROR(VLOOKUP(B1124,Sheet2!B:E,4,0),0)</f>
        <v>0</v>
      </c>
    </row>
    <row r="1125" spans="1:5" ht="18" customHeight="1">
      <c r="A1125" s="66" t="s">
        <v>2298</v>
      </c>
      <c r="B1125" s="49" t="s">
        <v>837</v>
      </c>
      <c r="C1125" s="50">
        <f>IFERROR(VLOOKUP(#REF!,Sheet2!#REF!,4,0),0)</f>
        <v>0</v>
      </c>
      <c r="D1125" s="50">
        <f>IFERROR(VLOOKUP(A1125,Sheet2!A:D,4,0),0)</f>
        <v>0</v>
      </c>
      <c r="E1125" s="50">
        <f>IFERROR(VLOOKUP(B1125,Sheet2!B:E,4,0),0)</f>
        <v>0</v>
      </c>
    </row>
    <row r="1126" spans="1:5" ht="18" customHeight="1">
      <c r="A1126" s="66" t="s">
        <v>2299</v>
      </c>
      <c r="B1126" s="49" t="s">
        <v>838</v>
      </c>
      <c r="C1126" s="50">
        <f>IFERROR(VLOOKUP(#REF!,Sheet2!#REF!,4,0),0)</f>
        <v>0</v>
      </c>
      <c r="D1126" s="50">
        <f>IFERROR(VLOOKUP(A1126,Sheet2!A:D,4,0),0)</f>
        <v>0</v>
      </c>
      <c r="E1126" s="50">
        <f>IFERROR(VLOOKUP(B1126,Sheet2!B:E,4,0),0)</f>
        <v>0</v>
      </c>
    </row>
    <row r="1127" spans="1:5" ht="18" customHeight="1">
      <c r="A1127" s="65" t="s">
        <v>2300</v>
      </c>
      <c r="B1127" s="46" t="s">
        <v>839</v>
      </c>
      <c r="C1127" s="47">
        <f>SUM(C1128:C1132)</f>
        <v>0</v>
      </c>
      <c r="D1127" s="47">
        <f>SUM(D1128:D1132)</f>
        <v>0</v>
      </c>
      <c r="E1127" s="47">
        <f>SUM(E1128:E1132)</f>
        <v>0</v>
      </c>
    </row>
    <row r="1128" spans="1:5" ht="18" customHeight="1">
      <c r="A1128" s="66" t="s">
        <v>2301</v>
      </c>
      <c r="B1128" s="49" t="s">
        <v>840</v>
      </c>
      <c r="C1128" s="50">
        <f>IFERROR(VLOOKUP(#REF!,Sheet2!#REF!,4,0),0)</f>
        <v>0</v>
      </c>
      <c r="D1128" s="50">
        <f>IFERROR(VLOOKUP(A1128,Sheet2!A:D,4,0),0)</f>
        <v>0</v>
      </c>
      <c r="E1128" s="50">
        <f>IFERROR(VLOOKUP(B1128,Sheet2!B:E,4,0),0)</f>
        <v>0</v>
      </c>
    </row>
    <row r="1129" spans="1:5" ht="18" customHeight="1">
      <c r="A1129" s="66" t="s">
        <v>2302</v>
      </c>
      <c r="B1129" s="49" t="s">
        <v>841</v>
      </c>
      <c r="C1129" s="50">
        <f>IFERROR(VLOOKUP(#REF!,Sheet2!#REF!,4,0),0)</f>
        <v>0</v>
      </c>
      <c r="D1129" s="50">
        <f>IFERROR(VLOOKUP(A1129,Sheet2!A:D,4,0),0)</f>
        <v>0</v>
      </c>
      <c r="E1129" s="50">
        <f>IFERROR(VLOOKUP(B1129,Sheet2!B:E,4,0),0)</f>
        <v>0</v>
      </c>
    </row>
    <row r="1130" spans="1:5" ht="18" customHeight="1">
      <c r="A1130" s="66" t="s">
        <v>2303</v>
      </c>
      <c r="B1130" s="49" t="s">
        <v>842</v>
      </c>
      <c r="C1130" s="50">
        <f>IFERROR(VLOOKUP(#REF!,Sheet2!#REF!,4,0),0)</f>
        <v>0</v>
      </c>
      <c r="D1130" s="50">
        <f>IFERROR(VLOOKUP(A1130,Sheet2!A:D,4,0),0)</f>
        <v>0</v>
      </c>
      <c r="E1130" s="50">
        <f>IFERROR(VLOOKUP(B1130,Sheet2!B:E,4,0),0)</f>
        <v>0</v>
      </c>
    </row>
    <row r="1131" spans="1:5" ht="18" customHeight="1">
      <c r="A1131" s="66" t="s">
        <v>2304</v>
      </c>
      <c r="B1131" s="49" t="s">
        <v>843</v>
      </c>
      <c r="C1131" s="50">
        <f>IFERROR(VLOOKUP(#REF!,Sheet2!#REF!,4,0),0)</f>
        <v>0</v>
      </c>
      <c r="D1131" s="50">
        <f>IFERROR(VLOOKUP(A1131,Sheet2!A:D,4,0),0)</f>
        <v>0</v>
      </c>
      <c r="E1131" s="50">
        <f>IFERROR(VLOOKUP(B1131,Sheet2!B:E,4,0),0)</f>
        <v>0</v>
      </c>
    </row>
    <row r="1132" spans="1:5" ht="18" customHeight="1">
      <c r="A1132" s="66" t="s">
        <v>2305</v>
      </c>
      <c r="B1132" s="49" t="s">
        <v>844</v>
      </c>
      <c r="C1132" s="50">
        <f>IFERROR(VLOOKUP(#REF!,Sheet2!#REF!,4,0),0)</f>
        <v>0</v>
      </c>
      <c r="D1132" s="50">
        <f>IFERROR(VLOOKUP(A1132,Sheet2!A:D,4,0),0)</f>
        <v>0</v>
      </c>
      <c r="E1132" s="50">
        <f>IFERROR(VLOOKUP(B1132,Sheet2!B:E,4,0),0)</f>
        <v>0</v>
      </c>
    </row>
    <row r="1133" spans="1:5" ht="18" customHeight="1">
      <c r="A1133" s="65" t="s">
        <v>2306</v>
      </c>
      <c r="B1133" s="46" t="s">
        <v>845</v>
      </c>
      <c r="C1133" s="47">
        <f>SUM(C1134:C1135)</f>
        <v>0</v>
      </c>
      <c r="D1133" s="47">
        <f>SUM(D1134:D1135)</f>
        <v>0</v>
      </c>
      <c r="E1133" s="47">
        <f>SUM(E1134:E1135)</f>
        <v>0</v>
      </c>
    </row>
    <row r="1134" spans="1:5" ht="18" customHeight="1">
      <c r="A1134" s="66" t="s">
        <v>2307</v>
      </c>
      <c r="B1134" s="49" t="s">
        <v>846</v>
      </c>
      <c r="C1134" s="50">
        <f>IFERROR(VLOOKUP(#REF!,Sheet2!#REF!,4,0),0)</f>
        <v>0</v>
      </c>
      <c r="D1134" s="50">
        <f>IFERROR(VLOOKUP(A1134,Sheet2!A:D,4,0),0)</f>
        <v>0</v>
      </c>
      <c r="E1134" s="50">
        <f>IFERROR(VLOOKUP(B1134,Sheet2!B:E,4,0),0)</f>
        <v>0</v>
      </c>
    </row>
    <row r="1135" spans="1:5" ht="18" customHeight="1">
      <c r="A1135" s="66" t="s">
        <v>2308</v>
      </c>
      <c r="B1135" s="49" t="s">
        <v>847</v>
      </c>
      <c r="C1135" s="50">
        <f>IFERROR(VLOOKUP(#REF!,Sheet2!#REF!,4,0),0)</f>
        <v>0</v>
      </c>
      <c r="D1135" s="50">
        <f>IFERROR(VLOOKUP(A1135,Sheet2!A:D,4,0),0)</f>
        <v>0</v>
      </c>
      <c r="E1135" s="50">
        <f>IFERROR(VLOOKUP(B1135,Sheet2!B:E,4,0),0)</f>
        <v>0</v>
      </c>
    </row>
    <row r="1136" spans="1:5" ht="18" customHeight="1">
      <c r="A1136" s="65" t="s">
        <v>2309</v>
      </c>
      <c r="B1136" s="46" t="s">
        <v>848</v>
      </c>
      <c r="C1136" s="47">
        <f>C1137</f>
        <v>0</v>
      </c>
      <c r="D1136" s="47">
        <f>D1137</f>
        <v>0</v>
      </c>
      <c r="E1136" s="47">
        <f>E1137</f>
        <v>0</v>
      </c>
    </row>
    <row r="1137" spans="1:5" ht="18" customHeight="1">
      <c r="A1137" s="66" t="s">
        <v>2310</v>
      </c>
      <c r="B1137" s="49" t="s">
        <v>849</v>
      </c>
      <c r="C1137" s="50">
        <f>IFERROR(VLOOKUP(#REF!,Sheet2!#REF!,4,0),0)</f>
        <v>0</v>
      </c>
      <c r="D1137" s="50">
        <f>IFERROR(VLOOKUP(A1137,Sheet2!A:D,4,0),0)</f>
        <v>0</v>
      </c>
      <c r="E1137" s="50">
        <f>IFERROR(VLOOKUP(B1137,Sheet2!B:E,4,0),0)</f>
        <v>0</v>
      </c>
    </row>
    <row r="1138" spans="1:5" ht="18" customHeight="1">
      <c r="A1138" s="65" t="s">
        <v>2311</v>
      </c>
      <c r="B1138" s="46" t="s">
        <v>850</v>
      </c>
      <c r="C1138" s="47">
        <f>C1139+C1140+C1141+C1142+C1143+C1144+C1145+C1146+C1147</f>
        <v>0</v>
      </c>
      <c r="D1138" s="47">
        <f>D1139+D1140+D1141+D1142+D1143+D1144+D1145+D1146+D1147</f>
        <v>0</v>
      </c>
      <c r="E1138" s="47">
        <f>E1139+E1140+E1141+E1142+E1143+E1144+E1145+E1146+E1147</f>
        <v>0</v>
      </c>
    </row>
    <row r="1139" spans="1:5" ht="18" customHeight="1">
      <c r="A1139" s="65" t="s">
        <v>2312</v>
      </c>
      <c r="B1139" s="46" t="s">
        <v>851</v>
      </c>
      <c r="C1139" s="47">
        <f>IFERROR(VLOOKUP(#REF!,[2]sheet1!$T$4:$V$87,3,0),0)</f>
        <v>0</v>
      </c>
      <c r="D1139" s="47">
        <f>IFERROR(VLOOKUP(A1139,[2]sheet1!$T$4:$V$87,3,0),0)</f>
        <v>0</v>
      </c>
      <c r="E1139" s="47">
        <f>IFERROR(VLOOKUP(B1139,[2]sheet1!$T$4:$V$87,3,0),0)</f>
        <v>0</v>
      </c>
    </row>
    <row r="1140" spans="1:5" ht="18" customHeight="1">
      <c r="A1140" s="65" t="s">
        <v>2313</v>
      </c>
      <c r="B1140" s="46" t="s">
        <v>852</v>
      </c>
      <c r="C1140" s="47">
        <f>IFERROR(VLOOKUP(#REF!,[2]sheet1!$T$4:$V$87,3,0),0)</f>
        <v>0</v>
      </c>
      <c r="D1140" s="47">
        <f>IFERROR(VLOOKUP(A1140,[2]sheet1!$T$4:$V$87,3,0),0)</f>
        <v>0</v>
      </c>
      <c r="E1140" s="47">
        <f>IFERROR(VLOOKUP(B1140,[2]sheet1!$T$4:$V$87,3,0),0)</f>
        <v>0</v>
      </c>
    </row>
    <row r="1141" spans="1:5" ht="18" customHeight="1">
      <c r="A1141" s="65" t="s">
        <v>2314</v>
      </c>
      <c r="B1141" s="46" t="s">
        <v>1105</v>
      </c>
      <c r="C1141" s="47">
        <f>IFERROR(VLOOKUP(#REF!,[2]sheet1!$T$4:$V$87,3,0),0)</f>
        <v>0</v>
      </c>
      <c r="D1141" s="47">
        <f>IFERROR(VLOOKUP(A1141,[2]sheet1!$T$4:$V$87,3,0),0)</f>
        <v>0</v>
      </c>
      <c r="E1141" s="47">
        <f>IFERROR(VLOOKUP(B1141,[2]sheet1!$T$4:$V$87,3,0),0)</f>
        <v>0</v>
      </c>
    </row>
    <row r="1142" spans="1:5" ht="18" customHeight="1">
      <c r="A1142" s="65" t="s">
        <v>2315</v>
      </c>
      <c r="B1142" s="46" t="s">
        <v>1106</v>
      </c>
      <c r="C1142" s="47">
        <f>IFERROR(VLOOKUP(#REF!,[2]sheet1!$T$4:$V$87,3,0),0)</f>
        <v>0</v>
      </c>
      <c r="D1142" s="47">
        <f>IFERROR(VLOOKUP(A1142,[2]sheet1!$T$4:$V$87,3,0),0)</f>
        <v>0</v>
      </c>
      <c r="E1142" s="47">
        <f>IFERROR(VLOOKUP(B1142,[2]sheet1!$T$4:$V$87,3,0),0)</f>
        <v>0</v>
      </c>
    </row>
    <row r="1143" spans="1:5" ht="18" customHeight="1">
      <c r="A1143" s="65" t="s">
        <v>2316</v>
      </c>
      <c r="B1143" s="46" t="s">
        <v>853</v>
      </c>
      <c r="C1143" s="47">
        <f>IFERROR(VLOOKUP(#REF!,[2]sheet1!$T$4:$V$87,3,0),0)</f>
        <v>0</v>
      </c>
      <c r="D1143" s="47">
        <f>IFERROR(VLOOKUP(A1143,[2]sheet1!$T$4:$V$87,3,0),0)</f>
        <v>0</v>
      </c>
      <c r="E1143" s="47">
        <f>IFERROR(VLOOKUP(B1143,[2]sheet1!$T$4:$V$87,3,0),0)</f>
        <v>0</v>
      </c>
    </row>
    <row r="1144" spans="1:5" ht="18" customHeight="1">
      <c r="A1144" s="65" t="s">
        <v>2317</v>
      </c>
      <c r="B1144" s="46" t="s">
        <v>1107</v>
      </c>
      <c r="C1144" s="47">
        <f>IFERROR(VLOOKUP(#REF!,[2]sheet1!$T$4:$V$87,3,0),0)</f>
        <v>0</v>
      </c>
      <c r="D1144" s="47">
        <f>IFERROR(VLOOKUP(A1144,[2]sheet1!$T$4:$V$87,3,0),0)</f>
        <v>0</v>
      </c>
      <c r="E1144" s="47">
        <f>IFERROR(VLOOKUP(B1144,[2]sheet1!$T$4:$V$87,3,0),0)</f>
        <v>0</v>
      </c>
    </row>
    <row r="1145" spans="1:5" ht="18" customHeight="1">
      <c r="A1145" s="65" t="s">
        <v>2318</v>
      </c>
      <c r="B1145" s="46" t="s">
        <v>854</v>
      </c>
      <c r="C1145" s="47">
        <f>IFERROR(VLOOKUP(#REF!,[2]sheet1!$T$4:$V$87,3,0),0)</f>
        <v>0</v>
      </c>
      <c r="D1145" s="47">
        <f>IFERROR(VLOOKUP(A1145,[2]sheet1!$T$4:$V$87,3,0),0)</f>
        <v>0</v>
      </c>
      <c r="E1145" s="47">
        <f>IFERROR(VLOOKUP(B1145,[2]sheet1!$T$4:$V$87,3,0),0)</f>
        <v>0</v>
      </c>
    </row>
    <row r="1146" spans="1:5" ht="18" customHeight="1">
      <c r="A1146" s="65" t="s">
        <v>2319</v>
      </c>
      <c r="B1146" s="46" t="s">
        <v>855</v>
      </c>
      <c r="C1146" s="47">
        <f>IFERROR(VLOOKUP(#REF!,[2]sheet1!$T$4:$V$87,3,0),0)</f>
        <v>0</v>
      </c>
      <c r="D1146" s="47">
        <f>IFERROR(VLOOKUP(A1146,[2]sheet1!$T$4:$V$87,3,0),0)</f>
        <v>0</v>
      </c>
      <c r="E1146" s="47">
        <f>IFERROR(VLOOKUP(B1146,[2]sheet1!$T$4:$V$87,3,0),0)</f>
        <v>0</v>
      </c>
    </row>
    <row r="1147" spans="1:5" ht="18" customHeight="1">
      <c r="A1147" s="65" t="s">
        <v>2320</v>
      </c>
      <c r="B1147" s="46" t="s">
        <v>856</v>
      </c>
      <c r="C1147" s="47">
        <f>IFERROR(VLOOKUP(#REF!,[2]sheet1!$T$4:$V$87,3,0),0)</f>
        <v>0</v>
      </c>
      <c r="D1147" s="47">
        <f>IFERROR(VLOOKUP(A1147,[2]sheet1!$T$4:$V$87,3,0),0)</f>
        <v>0</v>
      </c>
      <c r="E1147" s="47">
        <f>IFERROR(VLOOKUP(B1147,[2]sheet1!$T$4:$V$87,3,0),0)</f>
        <v>0</v>
      </c>
    </row>
    <row r="1148" spans="1:5" ht="18" customHeight="1">
      <c r="A1148" s="65" t="s">
        <v>2321</v>
      </c>
      <c r="B1148" s="46" t="s">
        <v>18</v>
      </c>
      <c r="C1148" s="47">
        <f>C1149+C1176+C1191</f>
        <v>0</v>
      </c>
      <c r="D1148" s="47">
        <f>D1149+D1176+D1191</f>
        <v>0</v>
      </c>
      <c r="E1148" s="47">
        <f>E1149+E1176+E1191</f>
        <v>0</v>
      </c>
    </row>
    <row r="1149" spans="1:5" ht="18" customHeight="1">
      <c r="A1149" s="65" t="s">
        <v>2322</v>
      </c>
      <c r="B1149" s="46" t="s">
        <v>857</v>
      </c>
      <c r="C1149" s="47">
        <f>SUM(C1150:C1175)</f>
        <v>0</v>
      </c>
      <c r="D1149" s="47">
        <f>SUM(D1150:D1175)</f>
        <v>0</v>
      </c>
      <c r="E1149" s="47">
        <f>SUM(E1150:E1175)</f>
        <v>0</v>
      </c>
    </row>
    <row r="1150" spans="1:5" ht="18" customHeight="1">
      <c r="A1150" s="66" t="s">
        <v>2323</v>
      </c>
      <c r="B1150" s="49" t="s">
        <v>32</v>
      </c>
      <c r="C1150" s="50">
        <f>IFERROR(VLOOKUP(#REF!,Sheet2!#REF!,4,0),0)</f>
        <v>0</v>
      </c>
      <c r="D1150" s="50">
        <f>IFERROR(VLOOKUP(A1150,Sheet2!A:D,4,0),0)</f>
        <v>0</v>
      </c>
      <c r="E1150" s="50">
        <f>IFERROR(VLOOKUP(B1150,Sheet2!B:E,4,0),0)</f>
        <v>0</v>
      </c>
    </row>
    <row r="1151" spans="1:5" ht="18" customHeight="1">
      <c r="A1151" s="66" t="s">
        <v>2324</v>
      </c>
      <c r="B1151" s="49" t="s">
        <v>33</v>
      </c>
      <c r="C1151" s="50">
        <f>IFERROR(VLOOKUP(#REF!,Sheet2!#REF!,4,0),0)</f>
        <v>0</v>
      </c>
      <c r="D1151" s="50">
        <f>IFERROR(VLOOKUP(A1151,Sheet2!A:D,4,0),0)</f>
        <v>0</v>
      </c>
      <c r="E1151" s="50">
        <f>IFERROR(VLOOKUP(B1151,Sheet2!B:E,4,0),0)</f>
        <v>0</v>
      </c>
    </row>
    <row r="1152" spans="1:5" ht="18" customHeight="1">
      <c r="A1152" s="66" t="s">
        <v>2325</v>
      </c>
      <c r="B1152" s="49" t="s">
        <v>34</v>
      </c>
      <c r="C1152" s="50">
        <f>IFERROR(VLOOKUP(#REF!,Sheet2!#REF!,4,0),0)</f>
        <v>0</v>
      </c>
      <c r="D1152" s="50">
        <f>IFERROR(VLOOKUP(A1152,Sheet2!A:D,4,0),0)</f>
        <v>0</v>
      </c>
      <c r="E1152" s="50">
        <f>IFERROR(VLOOKUP(B1152,Sheet2!B:E,4,0),0)</f>
        <v>0</v>
      </c>
    </row>
    <row r="1153" spans="1:5" ht="18" customHeight="1">
      <c r="A1153" s="66" t="s">
        <v>2326</v>
      </c>
      <c r="B1153" s="49" t="s">
        <v>858</v>
      </c>
      <c r="C1153" s="50">
        <f>IFERROR(VLOOKUP(#REF!,Sheet2!#REF!,4,0),0)</f>
        <v>0</v>
      </c>
      <c r="D1153" s="50">
        <f>IFERROR(VLOOKUP(A1153,Sheet2!A:D,4,0),0)</f>
        <v>0</v>
      </c>
      <c r="E1153" s="50">
        <f>IFERROR(VLOOKUP(B1153,Sheet2!B:E,4,0),0)</f>
        <v>0</v>
      </c>
    </row>
    <row r="1154" spans="1:5" ht="18" customHeight="1">
      <c r="A1154" s="66" t="s">
        <v>2327</v>
      </c>
      <c r="B1154" s="49" t="s">
        <v>859</v>
      </c>
      <c r="C1154" s="50">
        <f>IFERROR(VLOOKUP(#REF!,Sheet2!#REF!,4,0),0)</f>
        <v>0</v>
      </c>
      <c r="D1154" s="50">
        <f>IFERROR(VLOOKUP(A1154,Sheet2!A:D,4,0),0)</f>
        <v>0</v>
      </c>
      <c r="E1154" s="50">
        <f>IFERROR(VLOOKUP(B1154,Sheet2!B:E,4,0),0)</f>
        <v>0</v>
      </c>
    </row>
    <row r="1155" spans="1:5" ht="18" customHeight="1">
      <c r="A1155" s="66" t="s">
        <v>2328</v>
      </c>
      <c r="B1155" s="49" t="s">
        <v>860</v>
      </c>
      <c r="C1155" s="50">
        <f>IFERROR(VLOOKUP(#REF!,Sheet2!#REF!,4,0),0)</f>
        <v>0</v>
      </c>
      <c r="D1155" s="50">
        <f>IFERROR(VLOOKUP(A1155,Sheet2!A:D,4,0),0)</f>
        <v>0</v>
      </c>
      <c r="E1155" s="50">
        <f>IFERROR(VLOOKUP(B1155,Sheet2!B:E,4,0),0)</f>
        <v>0</v>
      </c>
    </row>
    <row r="1156" spans="1:5" ht="18" customHeight="1">
      <c r="A1156" s="66" t="s">
        <v>2329</v>
      </c>
      <c r="B1156" s="49" t="s">
        <v>861</v>
      </c>
      <c r="C1156" s="50">
        <f>IFERROR(VLOOKUP(#REF!,Sheet2!#REF!,4,0),0)</f>
        <v>0</v>
      </c>
      <c r="D1156" s="50">
        <f>IFERROR(VLOOKUP(A1156,Sheet2!A:D,4,0),0)</f>
        <v>0</v>
      </c>
      <c r="E1156" s="50">
        <f>IFERROR(VLOOKUP(B1156,Sheet2!B:E,4,0),0)</f>
        <v>0</v>
      </c>
    </row>
    <row r="1157" spans="1:5" ht="18" customHeight="1">
      <c r="A1157" s="66" t="s">
        <v>2330</v>
      </c>
      <c r="B1157" s="49" t="s">
        <v>862</v>
      </c>
      <c r="C1157" s="50">
        <f>IFERROR(VLOOKUP(#REF!,Sheet2!#REF!,4,0),0)</f>
        <v>0</v>
      </c>
      <c r="D1157" s="50">
        <f>IFERROR(VLOOKUP(A1157,Sheet2!A:D,4,0),0)</f>
        <v>0</v>
      </c>
      <c r="E1157" s="50">
        <f>IFERROR(VLOOKUP(B1157,Sheet2!B:E,4,0),0)</f>
        <v>0</v>
      </c>
    </row>
    <row r="1158" spans="1:5" ht="18" customHeight="1">
      <c r="A1158" s="66" t="s">
        <v>2331</v>
      </c>
      <c r="B1158" s="49" t="s">
        <v>863</v>
      </c>
      <c r="C1158" s="50">
        <f>IFERROR(VLOOKUP(#REF!,Sheet2!#REF!,4,0),0)</f>
        <v>0</v>
      </c>
      <c r="D1158" s="50">
        <f>IFERROR(VLOOKUP(A1158,Sheet2!A:D,4,0),0)</f>
        <v>0</v>
      </c>
      <c r="E1158" s="50">
        <f>IFERROR(VLOOKUP(B1158,Sheet2!B:E,4,0),0)</f>
        <v>0</v>
      </c>
    </row>
    <row r="1159" spans="1:5" ht="18" customHeight="1">
      <c r="A1159" s="66" t="s">
        <v>2332</v>
      </c>
      <c r="B1159" s="49" t="s">
        <v>864</v>
      </c>
      <c r="C1159" s="50">
        <f>IFERROR(VLOOKUP(#REF!,Sheet2!#REF!,4,0),0)</f>
        <v>0</v>
      </c>
      <c r="D1159" s="50">
        <f>IFERROR(VLOOKUP(A1159,Sheet2!A:D,4,0),0)</f>
        <v>0</v>
      </c>
      <c r="E1159" s="50">
        <f>IFERROR(VLOOKUP(B1159,Sheet2!B:E,4,0),0)</f>
        <v>0</v>
      </c>
    </row>
    <row r="1160" spans="1:5" ht="18" customHeight="1">
      <c r="A1160" s="66" t="s">
        <v>2333</v>
      </c>
      <c r="B1160" s="49" t="s">
        <v>865</v>
      </c>
      <c r="C1160" s="50">
        <f>IFERROR(VLOOKUP(#REF!,Sheet2!#REF!,4,0),0)</f>
        <v>0</v>
      </c>
      <c r="D1160" s="50">
        <f>IFERROR(VLOOKUP(A1160,Sheet2!A:D,4,0),0)</f>
        <v>0</v>
      </c>
      <c r="E1160" s="50">
        <f>IFERROR(VLOOKUP(B1160,Sheet2!B:E,4,0),0)</f>
        <v>0</v>
      </c>
    </row>
    <row r="1161" spans="1:5" ht="18" customHeight="1">
      <c r="A1161" s="66" t="s">
        <v>2334</v>
      </c>
      <c r="B1161" s="49" t="s">
        <v>866</v>
      </c>
      <c r="C1161" s="50">
        <f>IFERROR(VLOOKUP(#REF!,Sheet2!#REF!,4,0),0)</f>
        <v>0</v>
      </c>
      <c r="D1161" s="50">
        <f>IFERROR(VLOOKUP(A1161,Sheet2!A:D,4,0),0)</f>
        <v>0</v>
      </c>
      <c r="E1161" s="50">
        <f>IFERROR(VLOOKUP(B1161,Sheet2!B:E,4,0),0)</f>
        <v>0</v>
      </c>
    </row>
    <row r="1162" spans="1:5" ht="18" customHeight="1">
      <c r="A1162" s="66" t="s">
        <v>2335</v>
      </c>
      <c r="B1162" s="49" t="s">
        <v>867</v>
      </c>
      <c r="C1162" s="50">
        <f>IFERROR(VLOOKUP(#REF!,Sheet2!#REF!,4,0),0)</f>
        <v>0</v>
      </c>
      <c r="D1162" s="50">
        <f>IFERROR(VLOOKUP(A1162,Sheet2!A:D,4,0),0)</f>
        <v>0</v>
      </c>
      <c r="E1162" s="50">
        <f>IFERROR(VLOOKUP(B1162,Sheet2!B:E,4,0),0)</f>
        <v>0</v>
      </c>
    </row>
    <row r="1163" spans="1:5" ht="18" customHeight="1">
      <c r="A1163" s="66" t="s">
        <v>2336</v>
      </c>
      <c r="B1163" s="49" t="s">
        <v>868</v>
      </c>
      <c r="C1163" s="50">
        <f>IFERROR(VLOOKUP(#REF!,Sheet2!#REF!,4,0),0)</f>
        <v>0</v>
      </c>
      <c r="D1163" s="50">
        <f>IFERROR(VLOOKUP(A1163,Sheet2!A:D,4,0),0)</f>
        <v>0</v>
      </c>
      <c r="E1163" s="50">
        <f>IFERROR(VLOOKUP(B1163,Sheet2!B:E,4,0),0)</f>
        <v>0</v>
      </c>
    </row>
    <row r="1164" spans="1:5" ht="18" customHeight="1">
      <c r="A1164" s="66" t="s">
        <v>2337</v>
      </c>
      <c r="B1164" s="49" t="s">
        <v>869</v>
      </c>
      <c r="C1164" s="50">
        <f>IFERROR(VLOOKUP(#REF!,Sheet2!#REF!,4,0),0)</f>
        <v>0</v>
      </c>
      <c r="D1164" s="50">
        <f>IFERROR(VLOOKUP(A1164,Sheet2!A:D,4,0),0)</f>
        <v>0</v>
      </c>
      <c r="E1164" s="50">
        <f>IFERROR(VLOOKUP(B1164,Sheet2!B:E,4,0),0)</f>
        <v>0</v>
      </c>
    </row>
    <row r="1165" spans="1:5" ht="18" customHeight="1">
      <c r="A1165" s="66" t="s">
        <v>2338</v>
      </c>
      <c r="B1165" s="49" t="s">
        <v>870</v>
      </c>
      <c r="C1165" s="50">
        <f>IFERROR(VLOOKUP(#REF!,Sheet2!#REF!,4,0),0)</f>
        <v>0</v>
      </c>
      <c r="D1165" s="50">
        <f>IFERROR(VLOOKUP(A1165,Sheet2!A:D,4,0),0)</f>
        <v>0</v>
      </c>
      <c r="E1165" s="50">
        <f>IFERROR(VLOOKUP(B1165,Sheet2!B:E,4,0),0)</f>
        <v>0</v>
      </c>
    </row>
    <row r="1166" spans="1:5" ht="18" customHeight="1">
      <c r="A1166" s="66" t="s">
        <v>2339</v>
      </c>
      <c r="B1166" s="49" t="s">
        <v>871</v>
      </c>
      <c r="C1166" s="50">
        <f>IFERROR(VLOOKUP(#REF!,Sheet2!#REF!,4,0),0)</f>
        <v>0</v>
      </c>
      <c r="D1166" s="50">
        <f>IFERROR(VLOOKUP(A1166,Sheet2!A:D,4,0),0)</f>
        <v>0</v>
      </c>
      <c r="E1166" s="50">
        <f>IFERROR(VLOOKUP(B1166,Sheet2!B:E,4,0),0)</f>
        <v>0</v>
      </c>
    </row>
    <row r="1167" spans="1:5" ht="18" customHeight="1">
      <c r="A1167" s="66" t="s">
        <v>2340</v>
      </c>
      <c r="B1167" s="49" t="s">
        <v>872</v>
      </c>
      <c r="C1167" s="50">
        <f>IFERROR(VLOOKUP(#REF!,Sheet2!#REF!,4,0),0)</f>
        <v>0</v>
      </c>
      <c r="D1167" s="50">
        <f>IFERROR(VLOOKUP(A1167,Sheet2!A:D,4,0),0)</f>
        <v>0</v>
      </c>
      <c r="E1167" s="50">
        <f>IFERROR(VLOOKUP(B1167,Sheet2!B:E,4,0),0)</f>
        <v>0</v>
      </c>
    </row>
    <row r="1168" spans="1:5" ht="18" customHeight="1">
      <c r="A1168" s="66" t="s">
        <v>2341</v>
      </c>
      <c r="B1168" s="49" t="s">
        <v>873</v>
      </c>
      <c r="C1168" s="50">
        <f>IFERROR(VLOOKUP(#REF!,Sheet2!#REF!,4,0),0)</f>
        <v>0</v>
      </c>
      <c r="D1168" s="50">
        <f>IFERROR(VLOOKUP(A1168,Sheet2!A:D,4,0),0)</f>
        <v>0</v>
      </c>
      <c r="E1168" s="50">
        <f>IFERROR(VLOOKUP(B1168,Sheet2!B:E,4,0),0)</f>
        <v>0</v>
      </c>
    </row>
    <row r="1169" spans="1:5" ht="18" customHeight="1">
      <c r="A1169" s="66" t="s">
        <v>2342</v>
      </c>
      <c r="B1169" s="49" t="s">
        <v>874</v>
      </c>
      <c r="C1169" s="50">
        <f>IFERROR(VLOOKUP(#REF!,Sheet2!#REF!,4,0),0)</f>
        <v>0</v>
      </c>
      <c r="D1169" s="50">
        <f>IFERROR(VLOOKUP(A1169,Sheet2!A:D,4,0),0)</f>
        <v>0</v>
      </c>
      <c r="E1169" s="50">
        <f>IFERROR(VLOOKUP(B1169,Sheet2!B:E,4,0),0)</f>
        <v>0</v>
      </c>
    </row>
    <row r="1170" spans="1:5" ht="18" customHeight="1">
      <c r="A1170" s="66" t="s">
        <v>2343</v>
      </c>
      <c r="B1170" s="49" t="s">
        <v>875</v>
      </c>
      <c r="C1170" s="50">
        <f>IFERROR(VLOOKUP(#REF!,Sheet2!#REF!,4,0),0)</f>
        <v>0</v>
      </c>
      <c r="D1170" s="50">
        <f>IFERROR(VLOOKUP(A1170,Sheet2!A:D,4,0),0)</f>
        <v>0</v>
      </c>
      <c r="E1170" s="50">
        <f>IFERROR(VLOOKUP(B1170,Sheet2!B:E,4,0),0)</f>
        <v>0</v>
      </c>
    </row>
    <row r="1171" spans="1:5" ht="18" customHeight="1">
      <c r="A1171" s="66" t="s">
        <v>2344</v>
      </c>
      <c r="B1171" s="49" t="s">
        <v>876</v>
      </c>
      <c r="C1171" s="50">
        <f>IFERROR(VLOOKUP(#REF!,Sheet2!#REF!,4,0),0)</f>
        <v>0</v>
      </c>
      <c r="D1171" s="50">
        <f>IFERROR(VLOOKUP(A1171,Sheet2!A:D,4,0),0)</f>
        <v>0</v>
      </c>
      <c r="E1171" s="50">
        <f>IFERROR(VLOOKUP(B1171,Sheet2!B:E,4,0),0)</f>
        <v>0</v>
      </c>
    </row>
    <row r="1172" spans="1:5" ht="18" customHeight="1">
      <c r="A1172" s="66" t="s">
        <v>2345</v>
      </c>
      <c r="B1172" s="49" t="s">
        <v>877</v>
      </c>
      <c r="C1172" s="50">
        <f>IFERROR(VLOOKUP(#REF!,Sheet2!#REF!,4,0),0)</f>
        <v>0</v>
      </c>
      <c r="D1172" s="50">
        <f>IFERROR(VLOOKUP(A1172,Sheet2!A:D,4,0),0)</f>
        <v>0</v>
      </c>
      <c r="E1172" s="50">
        <f>IFERROR(VLOOKUP(B1172,Sheet2!B:E,4,0),0)</f>
        <v>0</v>
      </c>
    </row>
    <row r="1173" spans="1:5" ht="18" customHeight="1">
      <c r="A1173" s="66" t="s">
        <v>2346</v>
      </c>
      <c r="B1173" s="49" t="s">
        <v>878</v>
      </c>
      <c r="C1173" s="50">
        <f>IFERROR(VLOOKUP(#REF!,Sheet2!#REF!,4,0),0)</f>
        <v>0</v>
      </c>
      <c r="D1173" s="50">
        <f>IFERROR(VLOOKUP(A1173,Sheet2!A:D,4,0),0)</f>
        <v>0</v>
      </c>
      <c r="E1173" s="50">
        <f>IFERROR(VLOOKUP(B1173,Sheet2!B:E,4,0),0)</f>
        <v>0</v>
      </c>
    </row>
    <row r="1174" spans="1:5" ht="18" customHeight="1">
      <c r="A1174" s="66" t="s">
        <v>2347</v>
      </c>
      <c r="B1174" s="49" t="s">
        <v>41</v>
      </c>
      <c r="C1174" s="50">
        <f>IFERROR(VLOOKUP(#REF!,Sheet2!#REF!,4,0),0)</f>
        <v>0</v>
      </c>
      <c r="D1174" s="50">
        <f>IFERROR(VLOOKUP(A1174,Sheet2!A:D,4,0),0)</f>
        <v>0</v>
      </c>
      <c r="E1174" s="50">
        <f>IFERROR(VLOOKUP(B1174,Sheet2!B:E,4,0),0)</f>
        <v>0</v>
      </c>
    </row>
    <row r="1175" spans="1:5" ht="18" customHeight="1">
      <c r="A1175" s="66" t="s">
        <v>2348</v>
      </c>
      <c r="B1175" s="49" t="s">
        <v>879</v>
      </c>
      <c r="C1175" s="50">
        <f>IFERROR(VLOOKUP(#REF!,Sheet2!#REF!,4,0),0)</f>
        <v>0</v>
      </c>
      <c r="D1175" s="50">
        <f>IFERROR(VLOOKUP(A1175,Sheet2!A:D,4,0),0)</f>
        <v>0</v>
      </c>
      <c r="E1175" s="50">
        <f>IFERROR(VLOOKUP(B1175,Sheet2!B:E,4,0),0)</f>
        <v>0</v>
      </c>
    </row>
    <row r="1176" spans="1:5" ht="18" customHeight="1">
      <c r="A1176" s="65" t="s">
        <v>2349</v>
      </c>
      <c r="B1176" s="46" t="s">
        <v>880</v>
      </c>
      <c r="C1176" s="47">
        <f>SUM(C1177:C1190)</f>
        <v>0</v>
      </c>
      <c r="D1176" s="47">
        <f>SUM(D1177:D1190)</f>
        <v>0</v>
      </c>
      <c r="E1176" s="47">
        <f>SUM(E1177:E1190)</f>
        <v>0</v>
      </c>
    </row>
    <row r="1177" spans="1:5" ht="18" customHeight="1">
      <c r="A1177" s="66" t="s">
        <v>2350</v>
      </c>
      <c r="B1177" s="49" t="s">
        <v>32</v>
      </c>
      <c r="C1177" s="50">
        <f>IFERROR(VLOOKUP(#REF!,Sheet2!#REF!,4,0),0)</f>
        <v>0</v>
      </c>
      <c r="D1177" s="50">
        <f>IFERROR(VLOOKUP(A1177,Sheet2!A:D,4,0),0)</f>
        <v>0</v>
      </c>
      <c r="E1177" s="50">
        <f>IFERROR(VLOOKUP(B1177,Sheet2!B:E,4,0),0)</f>
        <v>0</v>
      </c>
    </row>
    <row r="1178" spans="1:5" ht="18" customHeight="1">
      <c r="A1178" s="66" t="s">
        <v>2351</v>
      </c>
      <c r="B1178" s="49" t="s">
        <v>33</v>
      </c>
      <c r="C1178" s="50">
        <f>IFERROR(VLOOKUP(#REF!,Sheet2!#REF!,4,0),0)</f>
        <v>0</v>
      </c>
      <c r="D1178" s="50">
        <f>IFERROR(VLOOKUP(A1178,Sheet2!A:D,4,0),0)</f>
        <v>0</v>
      </c>
      <c r="E1178" s="50">
        <f>IFERROR(VLOOKUP(B1178,Sheet2!B:E,4,0),0)</f>
        <v>0</v>
      </c>
    </row>
    <row r="1179" spans="1:5" ht="18" customHeight="1">
      <c r="A1179" s="66" t="s">
        <v>2352</v>
      </c>
      <c r="B1179" s="49" t="s">
        <v>34</v>
      </c>
      <c r="C1179" s="50">
        <f>IFERROR(VLOOKUP(#REF!,Sheet2!#REF!,4,0),0)</f>
        <v>0</v>
      </c>
      <c r="D1179" s="50">
        <f>IFERROR(VLOOKUP(A1179,Sheet2!A:D,4,0),0)</f>
        <v>0</v>
      </c>
      <c r="E1179" s="50">
        <f>IFERROR(VLOOKUP(B1179,Sheet2!B:E,4,0),0)</f>
        <v>0</v>
      </c>
    </row>
    <row r="1180" spans="1:5" ht="18" customHeight="1">
      <c r="A1180" s="66" t="s">
        <v>2353</v>
      </c>
      <c r="B1180" s="49" t="s">
        <v>881</v>
      </c>
      <c r="C1180" s="50">
        <f>IFERROR(VLOOKUP(#REF!,Sheet2!#REF!,4,0),0)</f>
        <v>0</v>
      </c>
      <c r="D1180" s="50">
        <f>IFERROR(VLOOKUP(A1180,Sheet2!A:D,4,0),0)</f>
        <v>0</v>
      </c>
      <c r="E1180" s="50">
        <f>IFERROR(VLOOKUP(B1180,Sheet2!B:E,4,0),0)</f>
        <v>0</v>
      </c>
    </row>
    <row r="1181" spans="1:5" ht="18" customHeight="1">
      <c r="A1181" s="66" t="s">
        <v>2354</v>
      </c>
      <c r="B1181" s="49" t="s">
        <v>882</v>
      </c>
      <c r="C1181" s="50">
        <f>IFERROR(VLOOKUP(#REF!,Sheet2!#REF!,4,0),0)</f>
        <v>0</v>
      </c>
      <c r="D1181" s="50">
        <f>IFERROR(VLOOKUP(A1181,Sheet2!A:D,4,0),0)</f>
        <v>0</v>
      </c>
      <c r="E1181" s="50">
        <f>IFERROR(VLOOKUP(B1181,Sheet2!B:E,4,0),0)</f>
        <v>0</v>
      </c>
    </row>
    <row r="1182" spans="1:5" ht="18" customHeight="1">
      <c r="A1182" s="66" t="s">
        <v>2355</v>
      </c>
      <c r="B1182" s="49" t="s">
        <v>883</v>
      </c>
      <c r="C1182" s="50">
        <f>IFERROR(VLOOKUP(#REF!,Sheet2!#REF!,4,0),0)</f>
        <v>0</v>
      </c>
      <c r="D1182" s="50">
        <f>IFERROR(VLOOKUP(A1182,Sheet2!A:D,4,0),0)</f>
        <v>0</v>
      </c>
      <c r="E1182" s="50">
        <f>IFERROR(VLOOKUP(B1182,Sheet2!B:E,4,0),0)</f>
        <v>0</v>
      </c>
    </row>
    <row r="1183" spans="1:5" ht="18" customHeight="1">
      <c r="A1183" s="66" t="s">
        <v>2356</v>
      </c>
      <c r="B1183" s="49" t="s">
        <v>884</v>
      </c>
      <c r="C1183" s="50">
        <f>IFERROR(VLOOKUP(#REF!,Sheet2!#REF!,4,0),0)</f>
        <v>0</v>
      </c>
      <c r="D1183" s="50">
        <f>IFERROR(VLOOKUP(A1183,Sheet2!A:D,4,0),0)</f>
        <v>0</v>
      </c>
      <c r="E1183" s="50">
        <f>IFERROR(VLOOKUP(B1183,Sheet2!B:E,4,0),0)</f>
        <v>0</v>
      </c>
    </row>
    <row r="1184" spans="1:5" ht="18" customHeight="1">
      <c r="A1184" s="66" t="s">
        <v>2357</v>
      </c>
      <c r="B1184" s="49" t="s">
        <v>885</v>
      </c>
      <c r="C1184" s="50">
        <f>IFERROR(VLOOKUP(#REF!,Sheet2!#REF!,4,0),0)</f>
        <v>0</v>
      </c>
      <c r="D1184" s="50">
        <f>IFERROR(VLOOKUP(A1184,Sheet2!A:D,4,0),0)</f>
        <v>0</v>
      </c>
      <c r="E1184" s="50">
        <f>IFERROR(VLOOKUP(B1184,Sheet2!B:E,4,0),0)</f>
        <v>0</v>
      </c>
    </row>
    <row r="1185" spans="1:5" ht="18" customHeight="1">
      <c r="A1185" s="66" t="s">
        <v>2358</v>
      </c>
      <c r="B1185" s="49" t="s">
        <v>886</v>
      </c>
      <c r="C1185" s="50">
        <f>IFERROR(VLOOKUP(#REF!,Sheet2!#REF!,4,0),0)</f>
        <v>0</v>
      </c>
      <c r="D1185" s="50">
        <f>IFERROR(VLOOKUP(A1185,Sheet2!A:D,4,0),0)</f>
        <v>0</v>
      </c>
      <c r="E1185" s="50">
        <f>IFERROR(VLOOKUP(B1185,Sheet2!B:E,4,0),0)</f>
        <v>0</v>
      </c>
    </row>
    <row r="1186" spans="1:5" ht="18" customHeight="1">
      <c r="A1186" s="66" t="s">
        <v>2359</v>
      </c>
      <c r="B1186" s="49" t="s">
        <v>887</v>
      </c>
      <c r="C1186" s="50">
        <f>IFERROR(VLOOKUP(#REF!,Sheet2!#REF!,4,0),0)</f>
        <v>0</v>
      </c>
      <c r="D1186" s="50">
        <f>IFERROR(VLOOKUP(A1186,Sheet2!A:D,4,0),0)</f>
        <v>0</v>
      </c>
      <c r="E1186" s="50">
        <f>IFERROR(VLOOKUP(B1186,Sheet2!B:E,4,0),0)</f>
        <v>0</v>
      </c>
    </row>
    <row r="1187" spans="1:5" ht="18" customHeight="1">
      <c r="A1187" s="66" t="s">
        <v>2360</v>
      </c>
      <c r="B1187" s="49" t="s">
        <v>888</v>
      </c>
      <c r="C1187" s="50">
        <f>IFERROR(VLOOKUP(#REF!,Sheet2!#REF!,4,0),0)</f>
        <v>0</v>
      </c>
      <c r="D1187" s="50">
        <f>IFERROR(VLOOKUP(A1187,Sheet2!A:D,4,0),0)</f>
        <v>0</v>
      </c>
      <c r="E1187" s="50">
        <f>IFERROR(VLOOKUP(B1187,Sheet2!B:E,4,0),0)</f>
        <v>0</v>
      </c>
    </row>
    <row r="1188" spans="1:5" ht="18" customHeight="1">
      <c r="A1188" s="66" t="s">
        <v>2361</v>
      </c>
      <c r="B1188" s="49" t="s">
        <v>889</v>
      </c>
      <c r="C1188" s="50">
        <f>IFERROR(VLOOKUP(#REF!,Sheet2!#REF!,4,0),0)</f>
        <v>0</v>
      </c>
      <c r="D1188" s="50">
        <f>IFERROR(VLOOKUP(A1188,Sheet2!A:D,4,0),0)</f>
        <v>0</v>
      </c>
      <c r="E1188" s="50">
        <f>IFERROR(VLOOKUP(B1188,Sheet2!B:E,4,0),0)</f>
        <v>0</v>
      </c>
    </row>
    <row r="1189" spans="1:5" ht="18" customHeight="1">
      <c r="A1189" s="66" t="s">
        <v>2362</v>
      </c>
      <c r="B1189" s="49" t="s">
        <v>890</v>
      </c>
      <c r="C1189" s="50">
        <f>IFERROR(VLOOKUP(#REF!,Sheet2!#REF!,4,0),0)</f>
        <v>0</v>
      </c>
      <c r="D1189" s="50">
        <f>IFERROR(VLOOKUP(A1189,Sheet2!A:D,4,0),0)</f>
        <v>0</v>
      </c>
      <c r="E1189" s="50">
        <f>IFERROR(VLOOKUP(B1189,Sheet2!B:E,4,0),0)</f>
        <v>0</v>
      </c>
    </row>
    <row r="1190" spans="1:5" ht="18" customHeight="1">
      <c r="A1190" s="66" t="s">
        <v>2363</v>
      </c>
      <c r="B1190" s="49" t="s">
        <v>891</v>
      </c>
      <c r="C1190" s="50">
        <f>IFERROR(VLOOKUP(#REF!,Sheet2!#REF!,4,0),0)</f>
        <v>0</v>
      </c>
      <c r="D1190" s="50">
        <f>IFERROR(VLOOKUP(A1190,Sheet2!A:D,4,0),0)</f>
        <v>0</v>
      </c>
      <c r="E1190" s="50">
        <f>IFERROR(VLOOKUP(B1190,Sheet2!B:E,4,0),0)</f>
        <v>0</v>
      </c>
    </row>
    <row r="1191" spans="1:5" ht="18" customHeight="1">
      <c r="A1191" s="65" t="s">
        <v>2364</v>
      </c>
      <c r="B1191" s="46" t="s">
        <v>892</v>
      </c>
      <c r="C1191" s="47">
        <f>C1192</f>
        <v>0</v>
      </c>
      <c r="D1191" s="47">
        <f>D1192</f>
        <v>0</v>
      </c>
      <c r="E1191" s="47">
        <f>E1192</f>
        <v>0</v>
      </c>
    </row>
    <row r="1192" spans="1:5" s="52" customFormat="1" ht="18" customHeight="1">
      <c r="A1192" s="67" t="s">
        <v>2365</v>
      </c>
      <c r="B1192" s="51" t="s">
        <v>893</v>
      </c>
      <c r="C1192" s="50">
        <f>IFERROR(VLOOKUP(#REF!,Sheet2!#REF!,4,0),0)</f>
        <v>0</v>
      </c>
      <c r="D1192" s="50">
        <f>IFERROR(VLOOKUP(A1192,Sheet2!A:D,4,0),0)</f>
        <v>0</v>
      </c>
      <c r="E1192" s="50">
        <f>IFERROR(VLOOKUP(B1192,Sheet2!B:E,4,0),0)</f>
        <v>0</v>
      </c>
    </row>
    <row r="1193" spans="1:5" ht="18" customHeight="1">
      <c r="A1193" s="65" t="s">
        <v>2366</v>
      </c>
      <c r="B1193" s="46" t="s">
        <v>19</v>
      </c>
      <c r="C1193" s="47">
        <f>C1194+C1205+C1209</f>
        <v>175.15</v>
      </c>
      <c r="D1193" s="47">
        <f>D1194+D1205+D1209</f>
        <v>722</v>
      </c>
      <c r="E1193" s="47">
        <f>E1194+E1205+E1209</f>
        <v>175.15</v>
      </c>
    </row>
    <row r="1194" spans="1:5" ht="18" customHeight="1">
      <c r="A1194" s="65" t="s">
        <v>2367</v>
      </c>
      <c r="B1194" s="46" t="s">
        <v>894</v>
      </c>
      <c r="C1194" s="47">
        <f>SUM(C1195:C1204)</f>
        <v>0</v>
      </c>
      <c r="D1194" s="47">
        <f>SUM(D1195:D1204)</f>
        <v>0</v>
      </c>
      <c r="E1194" s="47">
        <f>SUM(E1195:E1204)</f>
        <v>0</v>
      </c>
    </row>
    <row r="1195" spans="1:5" ht="18" customHeight="1">
      <c r="A1195" s="66" t="s">
        <v>2368</v>
      </c>
      <c r="B1195" s="49" t="s">
        <v>895</v>
      </c>
      <c r="C1195" s="50">
        <f>IFERROR(VLOOKUP(#REF!,Sheet2!#REF!,4,0),0)</f>
        <v>0</v>
      </c>
      <c r="D1195" s="50">
        <f>IFERROR(VLOOKUP(A1195,Sheet2!A:D,4,0),0)</f>
        <v>0</v>
      </c>
      <c r="E1195" s="50">
        <f>IFERROR(VLOOKUP(B1195,Sheet2!B:E,4,0),0)</f>
        <v>0</v>
      </c>
    </row>
    <row r="1196" spans="1:5" ht="18" customHeight="1">
      <c r="A1196" s="66" t="s">
        <v>2369</v>
      </c>
      <c r="B1196" s="49" t="s">
        <v>896</v>
      </c>
      <c r="C1196" s="50">
        <f>IFERROR(VLOOKUP(#REF!,Sheet2!#REF!,4,0),0)</f>
        <v>0</v>
      </c>
      <c r="D1196" s="50">
        <f>IFERROR(VLOOKUP(A1196,Sheet2!A:D,4,0),0)</f>
        <v>0</v>
      </c>
      <c r="E1196" s="50">
        <f>IFERROR(VLOOKUP(B1196,Sheet2!B:E,4,0),0)</f>
        <v>0</v>
      </c>
    </row>
    <row r="1197" spans="1:5" ht="18" customHeight="1">
      <c r="A1197" s="66" t="s">
        <v>2370</v>
      </c>
      <c r="B1197" s="49" t="s">
        <v>897</v>
      </c>
      <c r="C1197" s="50">
        <f>IFERROR(VLOOKUP(#REF!,Sheet2!#REF!,4,0),0)</f>
        <v>0</v>
      </c>
      <c r="D1197" s="50">
        <f>IFERROR(VLOOKUP(A1197,Sheet2!A:D,4,0),0)</f>
        <v>0</v>
      </c>
      <c r="E1197" s="50">
        <f>IFERROR(VLOOKUP(B1197,Sheet2!B:E,4,0),0)</f>
        <v>0</v>
      </c>
    </row>
    <row r="1198" spans="1:5" ht="18" customHeight="1">
      <c r="A1198" s="66" t="s">
        <v>2371</v>
      </c>
      <c r="B1198" s="49" t="s">
        <v>898</v>
      </c>
      <c r="C1198" s="50">
        <f>IFERROR(VLOOKUP(#REF!,Sheet2!#REF!,4,0),0)</f>
        <v>0</v>
      </c>
      <c r="D1198" s="50">
        <f>IFERROR(VLOOKUP(A1198,Sheet2!A:D,4,0),0)</f>
        <v>0</v>
      </c>
      <c r="E1198" s="50">
        <f>IFERROR(VLOOKUP(B1198,Sheet2!B:E,4,0),0)</f>
        <v>0</v>
      </c>
    </row>
    <row r="1199" spans="1:5" ht="18" customHeight="1">
      <c r="A1199" s="66" t="s">
        <v>2372</v>
      </c>
      <c r="B1199" s="49" t="s">
        <v>899</v>
      </c>
      <c r="C1199" s="50">
        <f>IFERROR(VLOOKUP(#REF!,Sheet2!#REF!,4,0),0)</f>
        <v>0</v>
      </c>
      <c r="D1199" s="50">
        <f>IFERROR(VLOOKUP(A1199,Sheet2!A:D,4,0),0)</f>
        <v>0</v>
      </c>
      <c r="E1199" s="50">
        <f>IFERROR(VLOOKUP(B1199,Sheet2!B:E,4,0),0)</f>
        <v>0</v>
      </c>
    </row>
    <row r="1200" spans="1:5" ht="18" customHeight="1">
      <c r="A1200" s="66" t="s">
        <v>2373</v>
      </c>
      <c r="B1200" s="49" t="s">
        <v>900</v>
      </c>
      <c r="C1200" s="50">
        <f>IFERROR(VLOOKUP(#REF!,Sheet2!#REF!,4,0),0)</f>
        <v>0</v>
      </c>
      <c r="D1200" s="50">
        <f>IFERROR(VLOOKUP(A1200,Sheet2!A:D,4,0),0)</f>
        <v>0</v>
      </c>
      <c r="E1200" s="50">
        <f>IFERROR(VLOOKUP(B1200,Sheet2!B:E,4,0),0)</f>
        <v>0</v>
      </c>
    </row>
    <row r="1201" spans="1:5" ht="18" customHeight="1">
      <c r="A1201" s="66" t="s">
        <v>2374</v>
      </c>
      <c r="B1201" s="49" t="s">
        <v>901</v>
      </c>
      <c r="C1201" s="50">
        <f>IFERROR(VLOOKUP(#REF!,Sheet2!#REF!,4,0),0)</f>
        <v>0</v>
      </c>
      <c r="D1201" s="50">
        <f>IFERROR(VLOOKUP(A1201,Sheet2!A:D,4,0),0)</f>
        <v>0</v>
      </c>
      <c r="E1201" s="50">
        <f>IFERROR(VLOOKUP(B1201,Sheet2!B:E,4,0),0)</f>
        <v>0</v>
      </c>
    </row>
    <row r="1202" spans="1:5" ht="18" customHeight="1">
      <c r="A1202" s="66" t="s">
        <v>2375</v>
      </c>
      <c r="B1202" s="49" t="s">
        <v>902</v>
      </c>
      <c r="C1202" s="50">
        <f>IFERROR(VLOOKUP(#REF!,Sheet2!#REF!,4,0),0)</f>
        <v>0</v>
      </c>
      <c r="D1202" s="50">
        <f>IFERROR(VLOOKUP(A1202,Sheet2!A:D,4,0),0)</f>
        <v>0</v>
      </c>
      <c r="E1202" s="50">
        <f>IFERROR(VLOOKUP(B1202,Sheet2!B:E,4,0),0)</f>
        <v>0</v>
      </c>
    </row>
    <row r="1203" spans="1:5" ht="18" customHeight="1">
      <c r="A1203" s="66" t="s">
        <v>2376</v>
      </c>
      <c r="B1203" s="49" t="s">
        <v>903</v>
      </c>
      <c r="C1203" s="50">
        <f>IFERROR(VLOOKUP(#REF!,Sheet2!#REF!,4,0),0)</f>
        <v>0</v>
      </c>
      <c r="D1203" s="50">
        <f>IFERROR(VLOOKUP(A1203,Sheet2!A:D,4,0),0)</f>
        <v>0</v>
      </c>
      <c r="E1203" s="50">
        <f>IFERROR(VLOOKUP(B1203,Sheet2!B:E,4,0),0)</f>
        <v>0</v>
      </c>
    </row>
    <row r="1204" spans="1:5" ht="18" customHeight="1">
      <c r="A1204" s="66" t="s">
        <v>2377</v>
      </c>
      <c r="B1204" s="49" t="s">
        <v>904</v>
      </c>
      <c r="C1204" s="50">
        <f>IFERROR(VLOOKUP(#REF!,Sheet2!#REF!,4,0),0)</f>
        <v>0</v>
      </c>
      <c r="D1204" s="50">
        <f>IFERROR(VLOOKUP(A1204,Sheet2!A:D,4,0),0)</f>
        <v>0</v>
      </c>
      <c r="E1204" s="50">
        <f>IFERROR(VLOOKUP(B1204,Sheet2!B:E,4,0),0)</f>
        <v>0</v>
      </c>
    </row>
    <row r="1205" spans="1:5" ht="18" customHeight="1">
      <c r="A1205" s="65" t="s">
        <v>2378</v>
      </c>
      <c r="B1205" s="46" t="s">
        <v>905</v>
      </c>
      <c r="C1205" s="47">
        <f>SUM(C1206:C1208)</f>
        <v>175.15</v>
      </c>
      <c r="D1205" s="47">
        <f>SUM(D1206:D1208)</f>
        <v>722</v>
      </c>
      <c r="E1205" s="47">
        <f>SUM(E1206:E1208)</f>
        <v>175.15</v>
      </c>
    </row>
    <row r="1206" spans="1:5" ht="18" customHeight="1">
      <c r="A1206" s="66" t="s">
        <v>2379</v>
      </c>
      <c r="B1206" s="49" t="s">
        <v>906</v>
      </c>
      <c r="C1206" s="50">
        <v>175.15</v>
      </c>
      <c r="D1206" s="50">
        <f>IFERROR(VLOOKUP(A1206,Sheet2!A:D,4,0),0)</f>
        <v>409</v>
      </c>
      <c r="E1206" s="50">
        <v>175.15</v>
      </c>
    </row>
    <row r="1207" spans="1:5" ht="18" customHeight="1">
      <c r="A1207" s="66" t="s">
        <v>2380</v>
      </c>
      <c r="B1207" s="49" t="s">
        <v>907</v>
      </c>
      <c r="C1207" s="50">
        <f>IFERROR(VLOOKUP(#REF!,Sheet2!#REF!,4,0),0)</f>
        <v>0</v>
      </c>
      <c r="D1207" s="50">
        <f>IFERROR(VLOOKUP(A1207,Sheet2!A:D,4,0),0)</f>
        <v>0</v>
      </c>
      <c r="E1207" s="50">
        <f>IFERROR(VLOOKUP(B1207,Sheet2!B:E,4,0),0)</f>
        <v>0</v>
      </c>
    </row>
    <row r="1208" spans="1:5" ht="18" customHeight="1">
      <c r="A1208" s="66" t="s">
        <v>2381</v>
      </c>
      <c r="B1208" s="49" t="s">
        <v>908</v>
      </c>
      <c r="C1208" s="50">
        <f>IFERROR(VLOOKUP(#REF!,Sheet2!#REF!,4,0),0)</f>
        <v>0</v>
      </c>
      <c r="D1208" s="50">
        <f>IFERROR(VLOOKUP(A1208,Sheet2!A:D,4,0),0)</f>
        <v>313</v>
      </c>
      <c r="E1208" s="50">
        <f>IFERROR(VLOOKUP(B1208,Sheet2!B:E,4,0),0)</f>
        <v>0</v>
      </c>
    </row>
    <row r="1209" spans="1:5" ht="18" customHeight="1">
      <c r="A1209" s="65" t="s">
        <v>2382</v>
      </c>
      <c r="B1209" s="46" t="s">
        <v>909</v>
      </c>
      <c r="C1209" s="47">
        <f>SUM(C1210:C1212)</f>
        <v>0</v>
      </c>
      <c r="D1209" s="47">
        <f>SUM(D1210:D1212)</f>
        <v>0</v>
      </c>
      <c r="E1209" s="47">
        <f>SUM(E1210:E1212)</f>
        <v>0</v>
      </c>
    </row>
    <row r="1210" spans="1:5" ht="18" customHeight="1">
      <c r="A1210" s="66" t="s">
        <v>2383</v>
      </c>
      <c r="B1210" s="49" t="s">
        <v>910</v>
      </c>
      <c r="C1210" s="50">
        <f>IFERROR(VLOOKUP(#REF!,Sheet2!#REF!,4,0),0)</f>
        <v>0</v>
      </c>
      <c r="D1210" s="50">
        <f>IFERROR(VLOOKUP(A1210,Sheet2!A:D,4,0),0)</f>
        <v>0</v>
      </c>
      <c r="E1210" s="50">
        <f>IFERROR(VLOOKUP(B1210,Sheet2!B:E,4,0),0)</f>
        <v>0</v>
      </c>
    </row>
    <row r="1211" spans="1:5" ht="18" customHeight="1">
      <c r="A1211" s="66" t="s">
        <v>2384</v>
      </c>
      <c r="B1211" s="49" t="s">
        <v>911</v>
      </c>
      <c r="C1211" s="50">
        <f>IFERROR(VLOOKUP(#REF!,Sheet2!#REF!,4,0),0)</f>
        <v>0</v>
      </c>
      <c r="D1211" s="50">
        <f>IFERROR(VLOOKUP(A1211,Sheet2!A:D,4,0),0)</f>
        <v>0</v>
      </c>
      <c r="E1211" s="50">
        <f>IFERROR(VLOOKUP(B1211,Sheet2!B:E,4,0),0)</f>
        <v>0</v>
      </c>
    </row>
    <row r="1212" spans="1:5" ht="18" customHeight="1">
      <c r="A1212" s="66" t="s">
        <v>2385</v>
      </c>
      <c r="B1212" s="49" t="s">
        <v>912</v>
      </c>
      <c r="C1212" s="50">
        <f>IFERROR(VLOOKUP(#REF!,Sheet2!#REF!,4,0),0)</f>
        <v>0</v>
      </c>
      <c r="D1212" s="50">
        <f>IFERROR(VLOOKUP(A1212,Sheet2!A:D,4,0),0)</f>
        <v>0</v>
      </c>
      <c r="E1212" s="50">
        <f>IFERROR(VLOOKUP(B1212,Sheet2!B:E,4,0),0)</f>
        <v>0</v>
      </c>
    </row>
    <row r="1213" spans="1:5" ht="18" customHeight="1">
      <c r="A1213" s="65" t="s">
        <v>2386</v>
      </c>
      <c r="B1213" s="46" t="s">
        <v>20</v>
      </c>
      <c r="C1213" s="47">
        <f>C1214+C1232+C1238+C1244</f>
        <v>0</v>
      </c>
      <c r="D1213" s="47">
        <f>D1214+D1232+D1238+D1244</f>
        <v>0</v>
      </c>
      <c r="E1213" s="47">
        <f>E1214+E1232+E1238+E1244</f>
        <v>0</v>
      </c>
    </row>
    <row r="1214" spans="1:5" ht="18" customHeight="1">
      <c r="A1214" s="65" t="s">
        <v>2387</v>
      </c>
      <c r="B1214" s="46" t="s">
        <v>913</v>
      </c>
      <c r="C1214" s="47">
        <f>SUM(C1215:C1231)</f>
        <v>0</v>
      </c>
      <c r="D1214" s="47">
        <f>SUM(D1215:D1231)</f>
        <v>0</v>
      </c>
      <c r="E1214" s="47">
        <f>SUM(E1215:E1231)</f>
        <v>0</v>
      </c>
    </row>
    <row r="1215" spans="1:5" ht="18" customHeight="1">
      <c r="A1215" s="66" t="s">
        <v>2388</v>
      </c>
      <c r="B1215" s="49" t="s">
        <v>32</v>
      </c>
      <c r="C1215" s="50">
        <f>IFERROR(VLOOKUP(#REF!,Sheet2!#REF!,4,0),0)</f>
        <v>0</v>
      </c>
      <c r="D1215" s="50">
        <f>IFERROR(VLOOKUP(A1215,Sheet2!A:D,4,0),0)</f>
        <v>0</v>
      </c>
      <c r="E1215" s="50">
        <f>IFERROR(VLOOKUP(B1215,Sheet2!B:E,4,0),0)</f>
        <v>0</v>
      </c>
    </row>
    <row r="1216" spans="1:5" ht="18" customHeight="1">
      <c r="A1216" s="66" t="s">
        <v>2389</v>
      </c>
      <c r="B1216" s="49" t="s">
        <v>33</v>
      </c>
      <c r="C1216" s="50">
        <f>IFERROR(VLOOKUP(#REF!,Sheet2!#REF!,4,0),0)</f>
        <v>0</v>
      </c>
      <c r="D1216" s="50">
        <f>IFERROR(VLOOKUP(A1216,Sheet2!A:D,4,0),0)</f>
        <v>0</v>
      </c>
      <c r="E1216" s="50">
        <f>IFERROR(VLOOKUP(B1216,Sheet2!B:E,4,0),0)</f>
        <v>0</v>
      </c>
    </row>
    <row r="1217" spans="1:5" ht="18" customHeight="1">
      <c r="A1217" s="66" t="s">
        <v>2390</v>
      </c>
      <c r="B1217" s="49" t="s">
        <v>34</v>
      </c>
      <c r="C1217" s="50">
        <f>IFERROR(VLOOKUP(#REF!,Sheet2!#REF!,4,0),0)</f>
        <v>0</v>
      </c>
      <c r="D1217" s="50">
        <f>IFERROR(VLOOKUP(A1217,Sheet2!A:D,4,0),0)</f>
        <v>0</v>
      </c>
      <c r="E1217" s="50">
        <f>IFERROR(VLOOKUP(B1217,Sheet2!B:E,4,0),0)</f>
        <v>0</v>
      </c>
    </row>
    <row r="1218" spans="1:5" ht="18" customHeight="1">
      <c r="A1218" s="66" t="s">
        <v>2391</v>
      </c>
      <c r="B1218" s="49" t="s">
        <v>914</v>
      </c>
      <c r="C1218" s="50">
        <f>IFERROR(VLOOKUP(#REF!,Sheet2!#REF!,4,0),0)</f>
        <v>0</v>
      </c>
      <c r="D1218" s="50">
        <f>IFERROR(VLOOKUP(A1218,Sheet2!A:D,4,0),0)</f>
        <v>0</v>
      </c>
      <c r="E1218" s="50">
        <f>IFERROR(VLOOKUP(B1218,Sheet2!B:E,4,0),0)</f>
        <v>0</v>
      </c>
    </row>
    <row r="1219" spans="1:5" ht="18" customHeight="1">
      <c r="A1219" s="66" t="s">
        <v>2392</v>
      </c>
      <c r="B1219" s="49" t="s">
        <v>915</v>
      </c>
      <c r="C1219" s="50">
        <f>IFERROR(VLOOKUP(#REF!,Sheet2!#REF!,4,0),0)</f>
        <v>0</v>
      </c>
      <c r="D1219" s="50">
        <f>IFERROR(VLOOKUP(A1219,Sheet2!A:D,4,0),0)</f>
        <v>0</v>
      </c>
      <c r="E1219" s="50">
        <f>IFERROR(VLOOKUP(B1219,Sheet2!B:E,4,0),0)</f>
        <v>0</v>
      </c>
    </row>
    <row r="1220" spans="1:5" ht="18" customHeight="1">
      <c r="A1220" s="66" t="s">
        <v>2393</v>
      </c>
      <c r="B1220" s="49" t="s">
        <v>916</v>
      </c>
      <c r="C1220" s="50">
        <f>IFERROR(VLOOKUP(#REF!,Sheet2!#REF!,4,0),0)</f>
        <v>0</v>
      </c>
      <c r="D1220" s="50">
        <f>IFERROR(VLOOKUP(A1220,Sheet2!A:D,4,0),0)</f>
        <v>0</v>
      </c>
      <c r="E1220" s="50">
        <f>IFERROR(VLOOKUP(B1220,Sheet2!B:E,4,0),0)</f>
        <v>0</v>
      </c>
    </row>
    <row r="1221" spans="1:5" ht="18" customHeight="1">
      <c r="A1221" s="66" t="s">
        <v>2394</v>
      </c>
      <c r="B1221" s="49" t="s">
        <v>917</v>
      </c>
      <c r="C1221" s="50">
        <f>IFERROR(VLOOKUP(#REF!,Sheet2!#REF!,4,0),0)</f>
        <v>0</v>
      </c>
      <c r="D1221" s="50">
        <f>IFERROR(VLOOKUP(A1221,Sheet2!A:D,4,0),0)</f>
        <v>0</v>
      </c>
      <c r="E1221" s="50">
        <f>IFERROR(VLOOKUP(B1221,Sheet2!B:E,4,0),0)</f>
        <v>0</v>
      </c>
    </row>
    <row r="1222" spans="1:5" ht="18" customHeight="1">
      <c r="A1222" s="66" t="s">
        <v>2395</v>
      </c>
      <c r="B1222" s="49" t="s">
        <v>918</v>
      </c>
      <c r="C1222" s="50">
        <f>IFERROR(VLOOKUP(#REF!,Sheet2!#REF!,4,0),0)</f>
        <v>0</v>
      </c>
      <c r="D1222" s="50">
        <f>IFERROR(VLOOKUP(A1222,Sheet2!A:D,4,0),0)</f>
        <v>0</v>
      </c>
      <c r="E1222" s="50">
        <f>IFERROR(VLOOKUP(B1222,Sheet2!B:E,4,0),0)</f>
        <v>0</v>
      </c>
    </row>
    <row r="1223" spans="1:5" ht="18" customHeight="1">
      <c r="A1223" s="66" t="s">
        <v>2396</v>
      </c>
      <c r="B1223" s="49" t="s">
        <v>919</v>
      </c>
      <c r="C1223" s="50">
        <f>IFERROR(VLOOKUP(#REF!,Sheet2!#REF!,4,0),0)</f>
        <v>0</v>
      </c>
      <c r="D1223" s="50">
        <f>IFERROR(VLOOKUP(A1223,Sheet2!A:D,4,0),0)</f>
        <v>0</v>
      </c>
      <c r="E1223" s="50">
        <f>IFERROR(VLOOKUP(B1223,Sheet2!B:E,4,0),0)</f>
        <v>0</v>
      </c>
    </row>
    <row r="1224" spans="1:5" ht="18" customHeight="1">
      <c r="A1224" s="66" t="s">
        <v>2397</v>
      </c>
      <c r="B1224" s="49" t="s">
        <v>920</v>
      </c>
      <c r="C1224" s="50">
        <f>IFERROR(VLOOKUP(#REF!,Sheet2!#REF!,4,0),0)</f>
        <v>0</v>
      </c>
      <c r="D1224" s="50">
        <f>IFERROR(VLOOKUP(A1224,Sheet2!A:D,4,0),0)</f>
        <v>0</v>
      </c>
      <c r="E1224" s="50">
        <f>IFERROR(VLOOKUP(B1224,Sheet2!B:E,4,0),0)</f>
        <v>0</v>
      </c>
    </row>
    <row r="1225" spans="1:5" ht="18" customHeight="1">
      <c r="A1225" s="66" t="s">
        <v>2398</v>
      </c>
      <c r="B1225" s="49" t="s">
        <v>921</v>
      </c>
      <c r="C1225" s="50">
        <f>IFERROR(VLOOKUP(#REF!,Sheet2!#REF!,4,0),0)</f>
        <v>0</v>
      </c>
      <c r="D1225" s="50">
        <f>IFERROR(VLOOKUP(A1225,Sheet2!A:D,4,0),0)</f>
        <v>0</v>
      </c>
      <c r="E1225" s="50">
        <f>IFERROR(VLOOKUP(B1225,Sheet2!B:E,4,0),0)</f>
        <v>0</v>
      </c>
    </row>
    <row r="1226" spans="1:5" ht="18" customHeight="1">
      <c r="A1226" s="66" t="s">
        <v>2399</v>
      </c>
      <c r="B1226" s="49" t="s">
        <v>922</v>
      </c>
      <c r="C1226" s="50">
        <f>IFERROR(VLOOKUP(#REF!,Sheet2!#REF!,4,0),0)</f>
        <v>0</v>
      </c>
      <c r="D1226" s="50">
        <f>IFERROR(VLOOKUP(A1226,Sheet2!A:D,4,0),0)</f>
        <v>0</v>
      </c>
      <c r="E1226" s="50">
        <f>IFERROR(VLOOKUP(B1226,Sheet2!B:E,4,0),0)</f>
        <v>0</v>
      </c>
    </row>
    <row r="1227" spans="1:5" ht="18" customHeight="1">
      <c r="A1227" s="66" t="s">
        <v>2400</v>
      </c>
      <c r="B1227" s="49" t="s">
        <v>923</v>
      </c>
      <c r="C1227" s="50">
        <f>IFERROR(VLOOKUP(#REF!,Sheet2!#REF!,4,0),0)</f>
        <v>0</v>
      </c>
      <c r="D1227" s="50">
        <f>IFERROR(VLOOKUP(A1227,Sheet2!A:D,4,0),0)</f>
        <v>0</v>
      </c>
      <c r="E1227" s="50">
        <f>IFERROR(VLOOKUP(B1227,Sheet2!B:E,4,0),0)</f>
        <v>0</v>
      </c>
    </row>
    <row r="1228" spans="1:5" ht="18" customHeight="1">
      <c r="A1228" s="66" t="s">
        <v>2401</v>
      </c>
      <c r="B1228" s="49" t="s">
        <v>924</v>
      </c>
      <c r="C1228" s="50">
        <f>IFERROR(VLOOKUP(#REF!,Sheet2!#REF!,4,0),0)</f>
        <v>0</v>
      </c>
      <c r="D1228" s="50">
        <f>IFERROR(VLOOKUP(A1228,Sheet2!A:D,4,0),0)</f>
        <v>0</v>
      </c>
      <c r="E1228" s="50">
        <f>IFERROR(VLOOKUP(B1228,Sheet2!B:E,4,0),0)</f>
        <v>0</v>
      </c>
    </row>
    <row r="1229" spans="1:5" ht="18" customHeight="1">
      <c r="A1229" s="66" t="s">
        <v>2402</v>
      </c>
      <c r="B1229" s="49" t="s">
        <v>925</v>
      </c>
      <c r="C1229" s="50">
        <f>IFERROR(VLOOKUP(#REF!,Sheet2!#REF!,4,0),0)</f>
        <v>0</v>
      </c>
      <c r="D1229" s="50">
        <f>IFERROR(VLOOKUP(A1229,Sheet2!A:D,4,0),0)</f>
        <v>0</v>
      </c>
      <c r="E1229" s="50">
        <f>IFERROR(VLOOKUP(B1229,Sheet2!B:E,4,0),0)</f>
        <v>0</v>
      </c>
    </row>
    <row r="1230" spans="1:5" ht="18" customHeight="1">
      <c r="A1230" s="66" t="s">
        <v>2403</v>
      </c>
      <c r="B1230" s="49" t="s">
        <v>41</v>
      </c>
      <c r="C1230" s="50">
        <f>IFERROR(VLOOKUP(#REF!,Sheet2!#REF!,4,0),0)</f>
        <v>0</v>
      </c>
      <c r="D1230" s="50">
        <f>IFERROR(VLOOKUP(A1230,Sheet2!A:D,4,0),0)</f>
        <v>0</v>
      </c>
      <c r="E1230" s="50">
        <f>IFERROR(VLOOKUP(B1230,Sheet2!B:E,4,0),0)</f>
        <v>0</v>
      </c>
    </row>
    <row r="1231" spans="1:5" ht="18" customHeight="1">
      <c r="A1231" s="66" t="s">
        <v>2404</v>
      </c>
      <c r="B1231" s="49" t="s">
        <v>926</v>
      </c>
      <c r="C1231" s="50">
        <f>IFERROR(VLOOKUP(#REF!,Sheet2!#REF!,4,0),0)</f>
        <v>0</v>
      </c>
      <c r="D1231" s="50">
        <f>IFERROR(VLOOKUP(A1231,Sheet2!A:D,4,0),0)</f>
        <v>0</v>
      </c>
      <c r="E1231" s="50">
        <f>IFERROR(VLOOKUP(B1231,Sheet2!B:E,4,0),0)</f>
        <v>0</v>
      </c>
    </row>
    <row r="1232" spans="1:5" s="52" customFormat="1" ht="18" customHeight="1">
      <c r="A1232" s="65" t="s">
        <v>2405</v>
      </c>
      <c r="B1232" s="46" t="s">
        <v>927</v>
      </c>
      <c r="C1232" s="47">
        <f>SUM(C1233:C1237)</f>
        <v>0</v>
      </c>
      <c r="D1232" s="47">
        <f>SUM(D1233:D1237)</f>
        <v>0</v>
      </c>
      <c r="E1232" s="47">
        <f>SUM(E1233:E1237)</f>
        <v>0</v>
      </c>
    </row>
    <row r="1233" spans="1:5" ht="18" customHeight="1">
      <c r="A1233" s="66" t="s">
        <v>2406</v>
      </c>
      <c r="B1233" s="49" t="s">
        <v>928</v>
      </c>
      <c r="C1233" s="50">
        <f>IFERROR(VLOOKUP(#REF!,Sheet2!#REF!,4,0),0)</f>
        <v>0</v>
      </c>
      <c r="D1233" s="50">
        <f>IFERROR(VLOOKUP(A1233,Sheet2!A:D,4,0),0)</f>
        <v>0</v>
      </c>
      <c r="E1233" s="50">
        <f>IFERROR(VLOOKUP(B1233,Sheet2!B:E,4,0),0)</f>
        <v>0</v>
      </c>
    </row>
    <row r="1234" spans="1:5" ht="18" customHeight="1">
      <c r="A1234" s="66" t="s">
        <v>2407</v>
      </c>
      <c r="B1234" s="49" t="s">
        <v>929</v>
      </c>
      <c r="C1234" s="50">
        <f>IFERROR(VLOOKUP(#REF!,Sheet2!#REF!,4,0),0)</f>
        <v>0</v>
      </c>
      <c r="D1234" s="50">
        <f>IFERROR(VLOOKUP(A1234,Sheet2!A:D,4,0),0)</f>
        <v>0</v>
      </c>
      <c r="E1234" s="50">
        <f>IFERROR(VLOOKUP(B1234,Sheet2!B:E,4,0),0)</f>
        <v>0</v>
      </c>
    </row>
    <row r="1235" spans="1:5" ht="18" customHeight="1">
      <c r="A1235" s="66" t="s">
        <v>2408</v>
      </c>
      <c r="B1235" s="49" t="s">
        <v>930</v>
      </c>
      <c r="C1235" s="50">
        <f>IFERROR(VLOOKUP(#REF!,Sheet2!#REF!,4,0),0)</f>
        <v>0</v>
      </c>
      <c r="D1235" s="50">
        <f>IFERROR(VLOOKUP(A1235,Sheet2!A:D,4,0),0)</f>
        <v>0</v>
      </c>
      <c r="E1235" s="50">
        <f>IFERROR(VLOOKUP(B1235,Sheet2!B:E,4,0),0)</f>
        <v>0</v>
      </c>
    </row>
    <row r="1236" spans="1:5" ht="18" customHeight="1">
      <c r="A1236" s="66" t="s">
        <v>2409</v>
      </c>
      <c r="B1236" s="49" t="s">
        <v>931</v>
      </c>
      <c r="C1236" s="50">
        <f>IFERROR(VLOOKUP(#REF!,Sheet2!#REF!,4,0),0)</f>
        <v>0</v>
      </c>
      <c r="D1236" s="50">
        <f>IFERROR(VLOOKUP(A1236,Sheet2!A:D,4,0),0)</f>
        <v>0</v>
      </c>
      <c r="E1236" s="50">
        <f>IFERROR(VLOOKUP(B1236,Sheet2!B:E,4,0),0)</f>
        <v>0</v>
      </c>
    </row>
    <row r="1237" spans="1:5" ht="18" customHeight="1">
      <c r="A1237" s="66" t="s">
        <v>2410</v>
      </c>
      <c r="B1237" s="49" t="s">
        <v>932</v>
      </c>
      <c r="C1237" s="50">
        <f>IFERROR(VLOOKUP(#REF!,Sheet2!#REF!,4,0),0)</f>
        <v>0</v>
      </c>
      <c r="D1237" s="50">
        <f>IFERROR(VLOOKUP(A1237,Sheet2!A:D,4,0),0)</f>
        <v>0</v>
      </c>
      <c r="E1237" s="50">
        <f>IFERROR(VLOOKUP(B1237,Sheet2!B:E,4,0),0)</f>
        <v>0</v>
      </c>
    </row>
    <row r="1238" spans="1:5" ht="18" customHeight="1">
      <c r="A1238" s="65" t="s">
        <v>2411</v>
      </c>
      <c r="B1238" s="46" t="s">
        <v>933</v>
      </c>
      <c r="C1238" s="47">
        <f>SUM(C1239:C1243)</f>
        <v>0</v>
      </c>
      <c r="D1238" s="47">
        <f>SUM(D1239:D1243)</f>
        <v>0</v>
      </c>
      <c r="E1238" s="47">
        <f>SUM(E1239:E1243)</f>
        <v>0</v>
      </c>
    </row>
    <row r="1239" spans="1:5" ht="18" customHeight="1">
      <c r="A1239" s="66" t="s">
        <v>2412</v>
      </c>
      <c r="B1239" s="49" t="s">
        <v>934</v>
      </c>
      <c r="C1239" s="50">
        <f>IFERROR(VLOOKUP(#REF!,Sheet2!#REF!,4,0),0)</f>
        <v>0</v>
      </c>
      <c r="D1239" s="50">
        <f>IFERROR(VLOOKUP(A1239,Sheet2!A:D,4,0),0)</f>
        <v>0</v>
      </c>
      <c r="E1239" s="50">
        <f>IFERROR(VLOOKUP(B1239,Sheet2!B:E,4,0),0)</f>
        <v>0</v>
      </c>
    </row>
    <row r="1240" spans="1:5" ht="18" customHeight="1">
      <c r="A1240" s="66" t="s">
        <v>2413</v>
      </c>
      <c r="B1240" s="49" t="s">
        <v>935</v>
      </c>
      <c r="C1240" s="50">
        <f>IFERROR(VLOOKUP(#REF!,Sheet2!#REF!,4,0),0)</f>
        <v>0</v>
      </c>
      <c r="D1240" s="50">
        <f>IFERROR(VLOOKUP(A1240,Sheet2!A:D,4,0),0)</f>
        <v>0</v>
      </c>
      <c r="E1240" s="50">
        <f>IFERROR(VLOOKUP(B1240,Sheet2!B:E,4,0),0)</f>
        <v>0</v>
      </c>
    </row>
    <row r="1241" spans="1:5" ht="18" customHeight="1">
      <c r="A1241" s="66" t="s">
        <v>2414</v>
      </c>
      <c r="B1241" s="49" t="s">
        <v>936</v>
      </c>
      <c r="C1241" s="50">
        <f>IFERROR(VLOOKUP(#REF!,Sheet2!#REF!,4,0),0)</f>
        <v>0</v>
      </c>
      <c r="D1241" s="50">
        <f>IFERROR(VLOOKUP(A1241,Sheet2!A:D,4,0),0)</f>
        <v>0</v>
      </c>
      <c r="E1241" s="50">
        <f>IFERROR(VLOOKUP(B1241,Sheet2!B:E,4,0),0)</f>
        <v>0</v>
      </c>
    </row>
    <row r="1242" spans="1:5" ht="18" customHeight="1">
      <c r="A1242" s="66" t="s">
        <v>2415</v>
      </c>
      <c r="B1242" s="49" t="s">
        <v>937</v>
      </c>
      <c r="C1242" s="50">
        <f>IFERROR(VLOOKUP(#REF!,Sheet2!#REF!,4,0),0)</f>
        <v>0</v>
      </c>
      <c r="D1242" s="50">
        <f>IFERROR(VLOOKUP(A1242,Sheet2!A:D,4,0),0)</f>
        <v>0</v>
      </c>
      <c r="E1242" s="50">
        <f>IFERROR(VLOOKUP(B1242,Sheet2!B:E,4,0),0)</f>
        <v>0</v>
      </c>
    </row>
    <row r="1243" spans="1:5" ht="18" customHeight="1">
      <c r="A1243" s="66" t="s">
        <v>2416</v>
      </c>
      <c r="B1243" s="49" t="s">
        <v>938</v>
      </c>
      <c r="C1243" s="50">
        <f>IFERROR(VLOOKUP(#REF!,Sheet2!#REF!,4,0),0)</f>
        <v>0</v>
      </c>
      <c r="D1243" s="50">
        <f>IFERROR(VLOOKUP(A1243,Sheet2!A:D,4,0),0)</f>
        <v>0</v>
      </c>
      <c r="E1243" s="50">
        <f>IFERROR(VLOOKUP(B1243,Sheet2!B:E,4,0),0)</f>
        <v>0</v>
      </c>
    </row>
    <row r="1244" spans="1:5" ht="18" customHeight="1">
      <c r="A1244" s="65" t="s">
        <v>2417</v>
      </c>
      <c r="B1244" s="46" t="s">
        <v>939</v>
      </c>
      <c r="C1244" s="47">
        <f>SUM(C1245:C1255)</f>
        <v>0</v>
      </c>
      <c r="D1244" s="47">
        <f>SUM(D1245:D1255)</f>
        <v>0</v>
      </c>
      <c r="E1244" s="47">
        <f>SUM(E1245:E1255)</f>
        <v>0</v>
      </c>
    </row>
    <row r="1245" spans="1:5" ht="18" customHeight="1">
      <c r="A1245" s="66" t="s">
        <v>2418</v>
      </c>
      <c r="B1245" s="49" t="s">
        <v>940</v>
      </c>
      <c r="C1245" s="50">
        <f>IFERROR(VLOOKUP(#REF!,Sheet2!#REF!,4,0),0)</f>
        <v>0</v>
      </c>
      <c r="D1245" s="50">
        <f>IFERROR(VLOOKUP(A1245,Sheet2!A:D,4,0),0)</f>
        <v>0</v>
      </c>
      <c r="E1245" s="50">
        <f>IFERROR(VLOOKUP(B1245,Sheet2!B:E,4,0),0)</f>
        <v>0</v>
      </c>
    </row>
    <row r="1246" spans="1:5" ht="18" customHeight="1">
      <c r="A1246" s="66" t="s">
        <v>2419</v>
      </c>
      <c r="B1246" s="49" t="s">
        <v>941</v>
      </c>
      <c r="C1246" s="50">
        <f>IFERROR(VLOOKUP(#REF!,Sheet2!#REF!,4,0),0)</f>
        <v>0</v>
      </c>
      <c r="D1246" s="50">
        <f>IFERROR(VLOOKUP(A1246,Sheet2!A:D,4,0),0)</f>
        <v>0</v>
      </c>
      <c r="E1246" s="50">
        <f>IFERROR(VLOOKUP(B1246,Sheet2!B:E,4,0),0)</f>
        <v>0</v>
      </c>
    </row>
    <row r="1247" spans="1:5" ht="18" customHeight="1">
      <c r="A1247" s="66" t="s">
        <v>2420</v>
      </c>
      <c r="B1247" s="49" t="s">
        <v>942</v>
      </c>
      <c r="C1247" s="50">
        <f>IFERROR(VLOOKUP(#REF!,Sheet2!#REF!,4,0),0)</f>
        <v>0</v>
      </c>
      <c r="D1247" s="50">
        <f>IFERROR(VLOOKUP(A1247,Sheet2!A:D,4,0),0)</f>
        <v>0</v>
      </c>
      <c r="E1247" s="50">
        <f>IFERROR(VLOOKUP(B1247,Sheet2!B:E,4,0),0)</f>
        <v>0</v>
      </c>
    </row>
    <row r="1248" spans="1:5" ht="18" customHeight="1">
      <c r="A1248" s="66" t="s">
        <v>2421</v>
      </c>
      <c r="B1248" s="49" t="s">
        <v>943</v>
      </c>
      <c r="C1248" s="50">
        <f>IFERROR(VLOOKUP(#REF!,Sheet2!#REF!,4,0),0)</f>
        <v>0</v>
      </c>
      <c r="D1248" s="50">
        <f>IFERROR(VLOOKUP(A1248,Sheet2!A:D,4,0),0)</f>
        <v>0</v>
      </c>
      <c r="E1248" s="50">
        <f>IFERROR(VLOOKUP(B1248,Sheet2!B:E,4,0),0)</f>
        <v>0</v>
      </c>
    </row>
    <row r="1249" spans="1:5" ht="18" customHeight="1">
      <c r="A1249" s="66" t="s">
        <v>2422</v>
      </c>
      <c r="B1249" s="49" t="s">
        <v>944</v>
      </c>
      <c r="C1249" s="50">
        <f>IFERROR(VLOOKUP(#REF!,Sheet2!#REF!,4,0),0)</f>
        <v>0</v>
      </c>
      <c r="D1249" s="50">
        <f>IFERROR(VLOOKUP(A1249,Sheet2!A:D,4,0),0)</f>
        <v>0</v>
      </c>
      <c r="E1249" s="50">
        <f>IFERROR(VLOOKUP(B1249,Sheet2!B:E,4,0),0)</f>
        <v>0</v>
      </c>
    </row>
    <row r="1250" spans="1:5" ht="18" customHeight="1">
      <c r="A1250" s="66" t="s">
        <v>2423</v>
      </c>
      <c r="B1250" s="49" t="s">
        <v>945</v>
      </c>
      <c r="C1250" s="50">
        <f>IFERROR(VLOOKUP(#REF!,Sheet2!#REF!,4,0),0)</f>
        <v>0</v>
      </c>
      <c r="D1250" s="50">
        <f>IFERROR(VLOOKUP(A1250,Sheet2!A:D,4,0),0)</f>
        <v>0</v>
      </c>
      <c r="E1250" s="50">
        <f>IFERROR(VLOOKUP(B1250,Sheet2!B:E,4,0),0)</f>
        <v>0</v>
      </c>
    </row>
    <row r="1251" spans="1:5" ht="18" customHeight="1">
      <c r="A1251" s="66" t="s">
        <v>2424</v>
      </c>
      <c r="B1251" s="49" t="s">
        <v>946</v>
      </c>
      <c r="C1251" s="50">
        <f>IFERROR(VLOOKUP(#REF!,Sheet2!#REF!,4,0),0)</f>
        <v>0</v>
      </c>
      <c r="D1251" s="50">
        <f>IFERROR(VLOOKUP(A1251,Sheet2!A:D,4,0),0)</f>
        <v>0</v>
      </c>
      <c r="E1251" s="50">
        <f>IFERROR(VLOOKUP(B1251,Sheet2!B:E,4,0),0)</f>
        <v>0</v>
      </c>
    </row>
    <row r="1252" spans="1:5" ht="18" customHeight="1">
      <c r="A1252" s="66" t="s">
        <v>2425</v>
      </c>
      <c r="B1252" s="49" t="s">
        <v>947</v>
      </c>
      <c r="C1252" s="50">
        <f>IFERROR(VLOOKUP(#REF!,Sheet2!#REF!,4,0),0)</f>
        <v>0</v>
      </c>
      <c r="D1252" s="50">
        <f>IFERROR(VLOOKUP(A1252,Sheet2!A:D,4,0),0)</f>
        <v>0</v>
      </c>
      <c r="E1252" s="50">
        <f>IFERROR(VLOOKUP(B1252,Sheet2!B:E,4,0),0)</f>
        <v>0</v>
      </c>
    </row>
    <row r="1253" spans="1:5" ht="18" customHeight="1">
      <c r="A1253" s="66" t="s">
        <v>2426</v>
      </c>
      <c r="B1253" s="49" t="s">
        <v>948</v>
      </c>
      <c r="C1253" s="50">
        <f>IFERROR(VLOOKUP(#REF!,Sheet2!#REF!,4,0),0)</f>
        <v>0</v>
      </c>
      <c r="D1253" s="50">
        <f>IFERROR(VLOOKUP(A1253,Sheet2!A:D,4,0),0)</f>
        <v>0</v>
      </c>
      <c r="E1253" s="50">
        <f>IFERROR(VLOOKUP(B1253,Sheet2!B:E,4,0),0)</f>
        <v>0</v>
      </c>
    </row>
    <row r="1254" spans="1:5" ht="18" customHeight="1">
      <c r="A1254" s="66" t="s">
        <v>2427</v>
      </c>
      <c r="B1254" s="49" t="s">
        <v>949</v>
      </c>
      <c r="C1254" s="50">
        <f>IFERROR(VLOOKUP(#REF!,Sheet2!#REF!,4,0),0)</f>
        <v>0</v>
      </c>
      <c r="D1254" s="50">
        <f>IFERROR(VLOOKUP(A1254,Sheet2!A:D,4,0),0)</f>
        <v>0</v>
      </c>
      <c r="E1254" s="50">
        <f>IFERROR(VLOOKUP(B1254,Sheet2!B:E,4,0),0)</f>
        <v>0</v>
      </c>
    </row>
    <row r="1255" spans="1:5" ht="18" customHeight="1">
      <c r="A1255" s="66" t="s">
        <v>2428</v>
      </c>
      <c r="B1255" s="49" t="s">
        <v>950</v>
      </c>
      <c r="C1255" s="50">
        <f>IFERROR(VLOOKUP(#REF!,Sheet2!#REF!,4,0),0)</f>
        <v>0</v>
      </c>
      <c r="D1255" s="50">
        <f>IFERROR(VLOOKUP(A1255,Sheet2!A:D,4,0),0)</f>
        <v>0</v>
      </c>
      <c r="E1255" s="50">
        <f>IFERROR(VLOOKUP(B1255,Sheet2!B:E,4,0),0)</f>
        <v>0</v>
      </c>
    </row>
    <row r="1256" spans="1:5" ht="18" customHeight="1">
      <c r="A1256" s="65" t="s">
        <v>2429</v>
      </c>
      <c r="B1256" s="46" t="s">
        <v>21</v>
      </c>
      <c r="C1256" s="47">
        <f>C1257+C1269+C1275+C1281+C1289+C1302+C1306+C1310</f>
        <v>46.1</v>
      </c>
      <c r="D1256" s="47">
        <f>D1257+D1269+D1275+D1281+D1289+D1302+D1306+D1310</f>
        <v>150</v>
      </c>
      <c r="E1256" s="47">
        <f>E1257+E1269+E1275+E1281+E1289+E1302+E1306+E1310</f>
        <v>46.1</v>
      </c>
    </row>
    <row r="1257" spans="1:5" ht="18" customHeight="1">
      <c r="A1257" s="65" t="s">
        <v>2430</v>
      </c>
      <c r="B1257" s="46" t="s">
        <v>951</v>
      </c>
      <c r="C1257" s="47">
        <f>SUM(C1258:C1268)</f>
        <v>11.21</v>
      </c>
      <c r="D1257" s="47">
        <f>SUM(D1258:D1268)</f>
        <v>90</v>
      </c>
      <c r="E1257" s="47">
        <f>SUM(E1258:E1268)</f>
        <v>11.21</v>
      </c>
    </row>
    <row r="1258" spans="1:5" ht="18" customHeight="1">
      <c r="A1258" s="66" t="s">
        <v>2431</v>
      </c>
      <c r="B1258" s="49" t="s">
        <v>32</v>
      </c>
      <c r="C1258" s="50">
        <f>IFERROR(VLOOKUP(#REF!,Sheet2!#REF!,4,0),0)</f>
        <v>0</v>
      </c>
      <c r="D1258" s="50">
        <f>IFERROR(VLOOKUP(A1258,Sheet2!A:D,4,0),0)</f>
        <v>0</v>
      </c>
      <c r="E1258" s="50">
        <f>IFERROR(VLOOKUP(B1258,Sheet2!B:E,4,0),0)</f>
        <v>0</v>
      </c>
    </row>
    <row r="1259" spans="1:5" ht="18" customHeight="1">
      <c r="A1259" s="66" t="s">
        <v>2432</v>
      </c>
      <c r="B1259" s="49" t="s">
        <v>33</v>
      </c>
      <c r="C1259" s="50">
        <f>IFERROR(VLOOKUP(#REF!,Sheet2!#REF!,4,0),0)</f>
        <v>0</v>
      </c>
      <c r="D1259" s="50">
        <f>IFERROR(VLOOKUP(A1259,Sheet2!A:D,4,0),0)</f>
        <v>0</v>
      </c>
      <c r="E1259" s="50">
        <f>IFERROR(VLOOKUP(B1259,Sheet2!B:E,4,0),0)</f>
        <v>0</v>
      </c>
    </row>
    <row r="1260" spans="1:5" ht="18" customHeight="1">
      <c r="A1260" s="66" t="s">
        <v>2433</v>
      </c>
      <c r="B1260" s="49" t="s">
        <v>34</v>
      </c>
      <c r="C1260" s="50">
        <f>IFERROR(VLOOKUP(#REF!,Sheet2!#REF!,4,0),0)</f>
        <v>0</v>
      </c>
      <c r="D1260" s="50">
        <f>IFERROR(VLOOKUP(A1260,Sheet2!A:D,4,0),0)</f>
        <v>0</v>
      </c>
      <c r="E1260" s="50">
        <f>IFERROR(VLOOKUP(B1260,Sheet2!B:E,4,0),0)</f>
        <v>0</v>
      </c>
    </row>
    <row r="1261" spans="1:5" ht="18" customHeight="1">
      <c r="A1261" s="66" t="s">
        <v>2434</v>
      </c>
      <c r="B1261" s="49" t="s">
        <v>952</v>
      </c>
      <c r="C1261" s="50">
        <f>IFERROR(VLOOKUP(#REF!,Sheet2!#REF!,4,0),0)</f>
        <v>0</v>
      </c>
      <c r="D1261" s="50">
        <f>IFERROR(VLOOKUP(A1261,Sheet2!A:D,4,0),0)</f>
        <v>0</v>
      </c>
      <c r="E1261" s="50">
        <f>IFERROR(VLOOKUP(B1261,Sheet2!B:E,4,0),0)</f>
        <v>0</v>
      </c>
    </row>
    <row r="1262" spans="1:5" ht="18" customHeight="1">
      <c r="A1262" s="66" t="s">
        <v>2435</v>
      </c>
      <c r="B1262" s="49" t="s">
        <v>953</v>
      </c>
      <c r="C1262" s="50">
        <f>IFERROR(VLOOKUP(#REF!,Sheet2!#REF!,4,0),0)</f>
        <v>0</v>
      </c>
      <c r="D1262" s="50">
        <f>IFERROR(VLOOKUP(A1262,Sheet2!A:D,4,0),0)</f>
        <v>0</v>
      </c>
      <c r="E1262" s="50">
        <f>IFERROR(VLOOKUP(B1262,Sheet2!B:E,4,0),0)</f>
        <v>0</v>
      </c>
    </row>
    <row r="1263" spans="1:5" ht="18" customHeight="1">
      <c r="A1263" s="66" t="s">
        <v>2436</v>
      </c>
      <c r="B1263" s="49" t="s">
        <v>954</v>
      </c>
      <c r="C1263" s="50">
        <v>5.0599999999999996</v>
      </c>
      <c r="D1263" s="50">
        <f>IFERROR(VLOOKUP(A1263,Sheet2!A:D,4,0),0)</f>
        <v>10</v>
      </c>
      <c r="E1263" s="50">
        <v>5.0599999999999996</v>
      </c>
    </row>
    <row r="1264" spans="1:5" ht="18" customHeight="1">
      <c r="A1264" s="66" t="s">
        <v>2437</v>
      </c>
      <c r="B1264" s="49" t="s">
        <v>1108</v>
      </c>
      <c r="C1264" s="50">
        <f>IFERROR(VLOOKUP(#REF!,Sheet2!#REF!,4,0),0)</f>
        <v>0</v>
      </c>
      <c r="D1264" s="50">
        <f>IFERROR(VLOOKUP(A1264,Sheet2!A:D,4,0),0)</f>
        <v>0</v>
      </c>
      <c r="E1264" s="50">
        <f>IFERROR(VLOOKUP(B1264,Sheet2!B:E,4,0),0)</f>
        <v>0</v>
      </c>
    </row>
    <row r="1265" spans="1:5" ht="18" customHeight="1">
      <c r="A1265" s="66" t="s">
        <v>2438</v>
      </c>
      <c r="B1265" s="49" t="s">
        <v>955</v>
      </c>
      <c r="C1265" s="50">
        <f>IFERROR(VLOOKUP(#REF!,Sheet2!#REF!,4,0),0)</f>
        <v>0</v>
      </c>
      <c r="D1265" s="50">
        <f>IFERROR(VLOOKUP(A1265,Sheet2!A:D,4,0),0)</f>
        <v>0</v>
      </c>
      <c r="E1265" s="50">
        <f>IFERROR(VLOOKUP(B1265,Sheet2!B:E,4,0),0)</f>
        <v>0</v>
      </c>
    </row>
    <row r="1266" spans="1:5" ht="18" customHeight="1">
      <c r="A1266" s="66" t="s">
        <v>2439</v>
      </c>
      <c r="B1266" s="49" t="s">
        <v>956</v>
      </c>
      <c r="C1266" s="50">
        <f>IFERROR(VLOOKUP(#REF!,Sheet2!#REF!,4,0),0)</f>
        <v>0</v>
      </c>
      <c r="D1266" s="50">
        <f>IFERROR(VLOOKUP(A1266,Sheet2!A:D,4,0),0)</f>
        <v>0</v>
      </c>
      <c r="E1266" s="50">
        <f>IFERROR(VLOOKUP(B1266,Sheet2!B:E,4,0),0)</f>
        <v>0</v>
      </c>
    </row>
    <row r="1267" spans="1:5" ht="18" customHeight="1">
      <c r="A1267" s="66" t="s">
        <v>2440</v>
      </c>
      <c r="B1267" s="49" t="s">
        <v>41</v>
      </c>
      <c r="C1267" s="50">
        <f>IFERROR(VLOOKUP(#REF!,Sheet2!#REF!,4,0),0)</f>
        <v>0</v>
      </c>
      <c r="D1267" s="50">
        <f>IFERROR(VLOOKUP(A1267,Sheet2!A:D,4,0),0)</f>
        <v>0</v>
      </c>
      <c r="E1267" s="50">
        <f>IFERROR(VLOOKUP(B1267,Sheet2!B:E,4,0),0)</f>
        <v>0</v>
      </c>
    </row>
    <row r="1268" spans="1:5" ht="18" customHeight="1">
      <c r="A1268" s="66" t="s">
        <v>2441</v>
      </c>
      <c r="B1268" s="49" t="s">
        <v>957</v>
      </c>
      <c r="C1268" s="50">
        <v>6.15</v>
      </c>
      <c r="D1268" s="50">
        <f>IFERROR(VLOOKUP(A1268,Sheet2!A:D,4,0),0)</f>
        <v>80</v>
      </c>
      <c r="E1268" s="50">
        <v>6.15</v>
      </c>
    </row>
    <row r="1269" spans="1:5" ht="18" customHeight="1">
      <c r="A1269" s="65" t="s">
        <v>2442</v>
      </c>
      <c r="B1269" s="46" t="s">
        <v>1109</v>
      </c>
      <c r="C1269" s="47">
        <f>SUM(C1270:C1274)</f>
        <v>32.39</v>
      </c>
      <c r="D1269" s="47">
        <f>SUM(D1270:D1274)</f>
        <v>60</v>
      </c>
      <c r="E1269" s="47">
        <f>SUM(E1270:E1274)</f>
        <v>32.39</v>
      </c>
    </row>
    <row r="1270" spans="1:5" ht="18" customHeight="1">
      <c r="A1270" s="66" t="s">
        <v>2443</v>
      </c>
      <c r="B1270" s="49" t="s">
        <v>32</v>
      </c>
      <c r="C1270" s="50">
        <f>IFERROR(VLOOKUP(#REF!,Sheet2!#REF!,4,0),0)</f>
        <v>0</v>
      </c>
      <c r="D1270" s="50">
        <f>IFERROR(VLOOKUP(A1270,Sheet2!A:D,4,0),0)</f>
        <v>0</v>
      </c>
      <c r="E1270" s="50">
        <f>IFERROR(VLOOKUP(B1270,Sheet2!B:E,4,0),0)</f>
        <v>0</v>
      </c>
    </row>
    <row r="1271" spans="1:5" ht="18" customHeight="1">
      <c r="A1271" s="66" t="s">
        <v>2444</v>
      </c>
      <c r="B1271" s="49" t="s">
        <v>33</v>
      </c>
      <c r="C1271" s="50">
        <f>IFERROR(VLOOKUP(#REF!,Sheet2!#REF!,4,0),0)</f>
        <v>0</v>
      </c>
      <c r="D1271" s="50">
        <f>IFERROR(VLOOKUP(A1271,Sheet2!A:D,4,0),0)</f>
        <v>0</v>
      </c>
      <c r="E1271" s="50">
        <f>IFERROR(VLOOKUP(B1271,Sheet2!B:E,4,0),0)</f>
        <v>0</v>
      </c>
    </row>
    <row r="1272" spans="1:5" ht="18" customHeight="1">
      <c r="A1272" s="66" t="s">
        <v>2445</v>
      </c>
      <c r="B1272" s="49" t="s">
        <v>34</v>
      </c>
      <c r="C1272" s="50">
        <f>IFERROR(VLOOKUP(#REF!,Sheet2!#REF!,4,0),0)</f>
        <v>0</v>
      </c>
      <c r="D1272" s="50">
        <f>IFERROR(VLOOKUP(A1272,Sheet2!A:D,4,0),0)</f>
        <v>0</v>
      </c>
      <c r="E1272" s="50">
        <f>IFERROR(VLOOKUP(B1272,Sheet2!B:E,4,0),0)</f>
        <v>0</v>
      </c>
    </row>
    <row r="1273" spans="1:5" ht="18" customHeight="1">
      <c r="A1273" s="66" t="s">
        <v>2446</v>
      </c>
      <c r="B1273" s="49" t="s">
        <v>958</v>
      </c>
      <c r="C1273" s="50">
        <f>IFERROR(VLOOKUP(#REF!,Sheet2!#REF!,4,0),0)</f>
        <v>0</v>
      </c>
      <c r="D1273" s="50">
        <f>IFERROR(VLOOKUP(A1273,Sheet2!A:D,4,0),0)</f>
        <v>0</v>
      </c>
      <c r="E1273" s="50">
        <f>IFERROR(VLOOKUP(B1273,Sheet2!B:E,4,0),0)</f>
        <v>0</v>
      </c>
    </row>
    <row r="1274" spans="1:5" ht="18" customHeight="1">
      <c r="A1274" s="66" t="s">
        <v>2447</v>
      </c>
      <c r="B1274" s="49" t="s">
        <v>1110</v>
      </c>
      <c r="C1274" s="50">
        <v>32.39</v>
      </c>
      <c r="D1274" s="50">
        <f>IFERROR(VLOOKUP(A1274,Sheet2!A:D,4,0),0)</f>
        <v>60</v>
      </c>
      <c r="E1274" s="50">
        <v>32.39</v>
      </c>
    </row>
    <row r="1275" spans="1:5" ht="18" customHeight="1">
      <c r="A1275" s="65" t="s">
        <v>2448</v>
      </c>
      <c r="B1275" s="46" t="s">
        <v>1111</v>
      </c>
      <c r="C1275" s="47">
        <f>SUM(C1276:C1280)</f>
        <v>0</v>
      </c>
      <c r="D1275" s="47">
        <f>SUM(D1276:D1280)</f>
        <v>0</v>
      </c>
      <c r="E1275" s="47">
        <f>SUM(E1276:E1280)</f>
        <v>0</v>
      </c>
    </row>
    <row r="1276" spans="1:5" ht="18" customHeight="1">
      <c r="A1276" s="66" t="s">
        <v>2449</v>
      </c>
      <c r="B1276" s="49" t="s">
        <v>32</v>
      </c>
      <c r="C1276" s="50">
        <f>IFERROR(VLOOKUP(#REF!,Sheet2!#REF!,4,0),0)</f>
        <v>0</v>
      </c>
      <c r="D1276" s="50">
        <f>IFERROR(VLOOKUP(A1276,Sheet2!A:D,4,0),0)</f>
        <v>0</v>
      </c>
      <c r="E1276" s="50">
        <f>IFERROR(VLOOKUP(B1276,Sheet2!B:E,4,0),0)</f>
        <v>0</v>
      </c>
    </row>
    <row r="1277" spans="1:5" ht="18" customHeight="1">
      <c r="A1277" s="66" t="s">
        <v>2450</v>
      </c>
      <c r="B1277" s="49" t="s">
        <v>33</v>
      </c>
      <c r="C1277" s="50">
        <f>IFERROR(VLOOKUP(#REF!,Sheet2!#REF!,4,0),0)</f>
        <v>0</v>
      </c>
      <c r="D1277" s="50">
        <f>IFERROR(VLOOKUP(A1277,Sheet2!A:D,4,0),0)</f>
        <v>0</v>
      </c>
      <c r="E1277" s="50">
        <f>IFERROR(VLOOKUP(B1277,Sheet2!B:E,4,0),0)</f>
        <v>0</v>
      </c>
    </row>
    <row r="1278" spans="1:5" ht="18" customHeight="1">
      <c r="A1278" s="66" t="s">
        <v>2451</v>
      </c>
      <c r="B1278" s="49" t="s">
        <v>34</v>
      </c>
      <c r="C1278" s="50">
        <f>IFERROR(VLOOKUP(#REF!,Sheet2!#REF!,4,0),0)</f>
        <v>0</v>
      </c>
      <c r="D1278" s="50">
        <f>IFERROR(VLOOKUP(A1278,Sheet2!A:D,4,0),0)</f>
        <v>0</v>
      </c>
      <c r="E1278" s="50">
        <f>IFERROR(VLOOKUP(B1278,Sheet2!B:E,4,0),0)</f>
        <v>0</v>
      </c>
    </row>
    <row r="1279" spans="1:5" ht="18" customHeight="1">
      <c r="A1279" s="66" t="s">
        <v>2452</v>
      </c>
      <c r="B1279" s="49" t="s">
        <v>1112</v>
      </c>
      <c r="C1279" s="50">
        <f>IFERROR(VLOOKUP(#REF!,Sheet2!#REF!,4,0),0)</f>
        <v>0</v>
      </c>
      <c r="D1279" s="50">
        <f>IFERROR(VLOOKUP(A1279,Sheet2!A:D,4,0),0)</f>
        <v>0</v>
      </c>
      <c r="E1279" s="50">
        <f>IFERROR(VLOOKUP(B1279,Sheet2!B:E,4,0),0)</f>
        <v>0</v>
      </c>
    </row>
    <row r="1280" spans="1:5" ht="18" customHeight="1">
      <c r="A1280" s="66" t="s">
        <v>2453</v>
      </c>
      <c r="B1280" s="49" t="s">
        <v>1113</v>
      </c>
      <c r="C1280" s="50">
        <f>IFERROR(VLOOKUP(#REF!,Sheet2!#REF!,4,0),0)</f>
        <v>0</v>
      </c>
      <c r="D1280" s="50">
        <f>IFERROR(VLOOKUP(A1280,Sheet2!A:D,4,0),0)</f>
        <v>0</v>
      </c>
      <c r="E1280" s="50">
        <f>IFERROR(VLOOKUP(B1280,Sheet2!B:E,4,0),0)</f>
        <v>0</v>
      </c>
    </row>
    <row r="1281" spans="1:5" ht="18" customHeight="1">
      <c r="A1281" s="65" t="s">
        <v>2454</v>
      </c>
      <c r="B1281" s="46" t="s">
        <v>1114</v>
      </c>
      <c r="C1281" s="47">
        <f>SUM(C1282:C1288)</f>
        <v>0</v>
      </c>
      <c r="D1281" s="47">
        <f>SUM(D1282:D1288)</f>
        <v>0</v>
      </c>
      <c r="E1281" s="47">
        <f>SUM(E1282:E1288)</f>
        <v>0</v>
      </c>
    </row>
    <row r="1282" spans="1:5" ht="18" customHeight="1">
      <c r="A1282" s="66" t="s">
        <v>2455</v>
      </c>
      <c r="B1282" s="49" t="s">
        <v>32</v>
      </c>
      <c r="C1282" s="50">
        <f>IFERROR(VLOOKUP(#REF!,Sheet2!#REF!,4,0),0)</f>
        <v>0</v>
      </c>
      <c r="D1282" s="50">
        <f>IFERROR(VLOOKUP(A1282,Sheet2!A:D,4,0),0)</f>
        <v>0</v>
      </c>
      <c r="E1282" s="50">
        <f>IFERROR(VLOOKUP(B1282,Sheet2!B:E,4,0),0)</f>
        <v>0</v>
      </c>
    </row>
    <row r="1283" spans="1:5" ht="18" customHeight="1">
      <c r="A1283" s="66" t="s">
        <v>2456</v>
      </c>
      <c r="B1283" s="49" t="s">
        <v>33</v>
      </c>
      <c r="C1283" s="50">
        <f>IFERROR(VLOOKUP(#REF!,Sheet2!#REF!,4,0),0)</f>
        <v>0</v>
      </c>
      <c r="D1283" s="50">
        <f>IFERROR(VLOOKUP(A1283,Sheet2!A:D,4,0),0)</f>
        <v>0</v>
      </c>
      <c r="E1283" s="50">
        <f>IFERROR(VLOOKUP(B1283,Sheet2!B:E,4,0),0)</f>
        <v>0</v>
      </c>
    </row>
    <row r="1284" spans="1:5" ht="18" customHeight="1">
      <c r="A1284" s="66" t="s">
        <v>2457</v>
      </c>
      <c r="B1284" s="49" t="s">
        <v>34</v>
      </c>
      <c r="C1284" s="50">
        <f>IFERROR(VLOOKUP(#REF!,Sheet2!#REF!,4,0),0)</f>
        <v>0</v>
      </c>
      <c r="D1284" s="50">
        <f>IFERROR(VLOOKUP(A1284,Sheet2!A:D,4,0),0)</f>
        <v>0</v>
      </c>
      <c r="E1284" s="50">
        <f>IFERROR(VLOOKUP(B1284,Sheet2!B:E,4,0),0)</f>
        <v>0</v>
      </c>
    </row>
    <row r="1285" spans="1:5" ht="18" customHeight="1">
      <c r="A1285" s="66" t="s">
        <v>2458</v>
      </c>
      <c r="B1285" s="49" t="s">
        <v>1115</v>
      </c>
      <c r="C1285" s="50">
        <f>IFERROR(VLOOKUP(#REF!,Sheet2!#REF!,4,0),0)</f>
        <v>0</v>
      </c>
      <c r="D1285" s="50">
        <f>IFERROR(VLOOKUP(A1285,Sheet2!A:D,4,0),0)</f>
        <v>0</v>
      </c>
      <c r="E1285" s="50">
        <f>IFERROR(VLOOKUP(B1285,Sheet2!B:E,4,0),0)</f>
        <v>0</v>
      </c>
    </row>
    <row r="1286" spans="1:5" ht="18" customHeight="1">
      <c r="A1286" s="66" t="s">
        <v>2459</v>
      </c>
      <c r="B1286" s="49" t="s">
        <v>1116</v>
      </c>
      <c r="C1286" s="50">
        <f>IFERROR(VLOOKUP(#REF!,Sheet2!#REF!,4,0),0)</f>
        <v>0</v>
      </c>
      <c r="D1286" s="50">
        <f>IFERROR(VLOOKUP(A1286,Sheet2!A:D,4,0),0)</f>
        <v>0</v>
      </c>
      <c r="E1286" s="50">
        <f>IFERROR(VLOOKUP(B1286,Sheet2!B:E,4,0),0)</f>
        <v>0</v>
      </c>
    </row>
    <row r="1287" spans="1:5" ht="18" customHeight="1">
      <c r="A1287" s="66" t="s">
        <v>2460</v>
      </c>
      <c r="B1287" s="49" t="s">
        <v>41</v>
      </c>
      <c r="C1287" s="50">
        <f>IFERROR(VLOOKUP(#REF!,Sheet2!#REF!,4,0),0)</f>
        <v>0</v>
      </c>
      <c r="D1287" s="50">
        <f>IFERROR(VLOOKUP(A1287,Sheet2!A:D,4,0),0)</f>
        <v>0</v>
      </c>
      <c r="E1287" s="50">
        <f>IFERROR(VLOOKUP(B1287,Sheet2!B:E,4,0),0)</f>
        <v>0</v>
      </c>
    </row>
    <row r="1288" spans="1:5" ht="18" customHeight="1">
      <c r="A1288" s="66" t="s">
        <v>2461</v>
      </c>
      <c r="B1288" s="49" t="s">
        <v>1117</v>
      </c>
      <c r="C1288" s="50">
        <f>IFERROR(VLOOKUP(#REF!,Sheet2!#REF!,4,0),0)</f>
        <v>0</v>
      </c>
      <c r="D1288" s="50">
        <f>IFERROR(VLOOKUP(A1288,Sheet2!A:D,4,0),0)</f>
        <v>0</v>
      </c>
      <c r="E1288" s="50">
        <f>IFERROR(VLOOKUP(B1288,Sheet2!B:E,4,0),0)</f>
        <v>0</v>
      </c>
    </row>
    <row r="1289" spans="1:5" ht="18" customHeight="1">
      <c r="A1289" s="65" t="s">
        <v>2462</v>
      </c>
      <c r="B1289" s="46" t="s">
        <v>959</v>
      </c>
      <c r="C1289" s="47">
        <f>SUM(C1290:C1301)</f>
        <v>0</v>
      </c>
      <c r="D1289" s="47">
        <f>SUM(D1290:D1301)</f>
        <v>0</v>
      </c>
      <c r="E1289" s="47">
        <f>SUM(E1290:E1301)</f>
        <v>0</v>
      </c>
    </row>
    <row r="1290" spans="1:5" ht="18" customHeight="1">
      <c r="A1290" s="66" t="s">
        <v>2463</v>
      </c>
      <c r="B1290" s="49" t="s">
        <v>32</v>
      </c>
      <c r="C1290" s="50">
        <f>IFERROR(VLOOKUP(#REF!,Sheet2!#REF!,4,0),0)</f>
        <v>0</v>
      </c>
      <c r="D1290" s="50">
        <f>IFERROR(VLOOKUP(A1290,Sheet2!A:D,4,0),0)</f>
        <v>0</v>
      </c>
      <c r="E1290" s="50">
        <f>IFERROR(VLOOKUP(B1290,Sheet2!B:E,4,0),0)</f>
        <v>0</v>
      </c>
    </row>
    <row r="1291" spans="1:5" ht="18" customHeight="1">
      <c r="A1291" s="66" t="s">
        <v>2464</v>
      </c>
      <c r="B1291" s="49" t="s">
        <v>33</v>
      </c>
      <c r="C1291" s="50">
        <f>IFERROR(VLOOKUP(#REF!,Sheet2!#REF!,4,0),0)</f>
        <v>0</v>
      </c>
      <c r="D1291" s="50">
        <f>IFERROR(VLOOKUP(A1291,Sheet2!A:D,4,0),0)</f>
        <v>0</v>
      </c>
      <c r="E1291" s="50">
        <f>IFERROR(VLOOKUP(B1291,Sheet2!B:E,4,0),0)</f>
        <v>0</v>
      </c>
    </row>
    <row r="1292" spans="1:5" ht="18" customHeight="1">
      <c r="A1292" s="66" t="s">
        <v>2465</v>
      </c>
      <c r="B1292" s="49" t="s">
        <v>34</v>
      </c>
      <c r="C1292" s="50">
        <f>IFERROR(VLOOKUP(#REF!,Sheet2!#REF!,4,0),0)</f>
        <v>0</v>
      </c>
      <c r="D1292" s="50">
        <f>IFERROR(VLOOKUP(A1292,Sheet2!A:D,4,0),0)</f>
        <v>0</v>
      </c>
      <c r="E1292" s="50">
        <f>IFERROR(VLOOKUP(B1292,Sheet2!B:E,4,0),0)</f>
        <v>0</v>
      </c>
    </row>
    <row r="1293" spans="1:5" ht="18" customHeight="1">
      <c r="A1293" s="66" t="s">
        <v>2466</v>
      </c>
      <c r="B1293" s="49" t="s">
        <v>960</v>
      </c>
      <c r="C1293" s="50">
        <f>IFERROR(VLOOKUP(#REF!,Sheet2!#REF!,4,0),0)</f>
        <v>0</v>
      </c>
      <c r="D1293" s="50">
        <f>IFERROR(VLOOKUP(A1293,Sheet2!A:D,4,0),0)</f>
        <v>0</v>
      </c>
      <c r="E1293" s="50">
        <f>IFERROR(VLOOKUP(B1293,Sheet2!B:E,4,0),0)</f>
        <v>0</v>
      </c>
    </row>
    <row r="1294" spans="1:5" ht="18" customHeight="1">
      <c r="A1294" s="66" t="s">
        <v>2467</v>
      </c>
      <c r="B1294" s="49" t="s">
        <v>961</v>
      </c>
      <c r="C1294" s="50">
        <f>IFERROR(VLOOKUP(#REF!,Sheet2!#REF!,4,0),0)</f>
        <v>0</v>
      </c>
      <c r="D1294" s="50">
        <f>IFERROR(VLOOKUP(A1294,Sheet2!A:D,4,0),0)</f>
        <v>0</v>
      </c>
      <c r="E1294" s="50">
        <f>IFERROR(VLOOKUP(B1294,Sheet2!B:E,4,0),0)</f>
        <v>0</v>
      </c>
    </row>
    <row r="1295" spans="1:5" ht="18" customHeight="1">
      <c r="A1295" s="66" t="s">
        <v>2468</v>
      </c>
      <c r="B1295" s="49" t="s">
        <v>962</v>
      </c>
      <c r="C1295" s="50">
        <f>IFERROR(VLOOKUP(#REF!,Sheet2!#REF!,4,0),0)</f>
        <v>0</v>
      </c>
      <c r="D1295" s="50">
        <f>IFERROR(VLOOKUP(A1295,Sheet2!A:D,4,0),0)</f>
        <v>0</v>
      </c>
      <c r="E1295" s="50">
        <f>IFERROR(VLOOKUP(B1295,Sheet2!B:E,4,0),0)</f>
        <v>0</v>
      </c>
    </row>
    <row r="1296" spans="1:5" ht="18" customHeight="1">
      <c r="A1296" s="66" t="s">
        <v>2469</v>
      </c>
      <c r="B1296" s="49" t="s">
        <v>963</v>
      </c>
      <c r="C1296" s="50">
        <f>IFERROR(VLOOKUP(#REF!,Sheet2!#REF!,4,0),0)</f>
        <v>0</v>
      </c>
      <c r="D1296" s="50">
        <f>IFERROR(VLOOKUP(A1296,Sheet2!A:D,4,0),0)</f>
        <v>0</v>
      </c>
      <c r="E1296" s="50">
        <f>IFERROR(VLOOKUP(B1296,Sheet2!B:E,4,0),0)</f>
        <v>0</v>
      </c>
    </row>
    <row r="1297" spans="1:5" ht="18" customHeight="1">
      <c r="A1297" s="66" t="s">
        <v>2470</v>
      </c>
      <c r="B1297" s="49" t="s">
        <v>964</v>
      </c>
      <c r="C1297" s="50">
        <f>IFERROR(VLOOKUP(#REF!,Sheet2!#REF!,4,0),0)</f>
        <v>0</v>
      </c>
      <c r="D1297" s="50">
        <f>IFERROR(VLOOKUP(A1297,Sheet2!A:D,4,0),0)</f>
        <v>0</v>
      </c>
      <c r="E1297" s="50">
        <f>IFERROR(VLOOKUP(B1297,Sheet2!B:E,4,0),0)</f>
        <v>0</v>
      </c>
    </row>
    <row r="1298" spans="1:5" ht="18" customHeight="1">
      <c r="A1298" s="66" t="s">
        <v>2471</v>
      </c>
      <c r="B1298" s="49" t="s">
        <v>965</v>
      </c>
      <c r="C1298" s="50">
        <f>IFERROR(VLOOKUP(#REF!,Sheet2!#REF!,4,0),0)</f>
        <v>0</v>
      </c>
      <c r="D1298" s="50">
        <f>IFERROR(VLOOKUP(A1298,Sheet2!A:D,4,0),0)</f>
        <v>0</v>
      </c>
      <c r="E1298" s="50">
        <f>IFERROR(VLOOKUP(B1298,Sheet2!B:E,4,0),0)</f>
        <v>0</v>
      </c>
    </row>
    <row r="1299" spans="1:5" ht="18" customHeight="1">
      <c r="A1299" s="66" t="s">
        <v>2472</v>
      </c>
      <c r="B1299" s="49" t="s">
        <v>966</v>
      </c>
      <c r="C1299" s="50">
        <f>IFERROR(VLOOKUP(#REF!,Sheet2!#REF!,4,0),0)</f>
        <v>0</v>
      </c>
      <c r="D1299" s="50">
        <f>IFERROR(VLOOKUP(A1299,Sheet2!A:D,4,0),0)</f>
        <v>0</v>
      </c>
      <c r="E1299" s="50">
        <f>IFERROR(VLOOKUP(B1299,Sheet2!B:E,4,0),0)</f>
        <v>0</v>
      </c>
    </row>
    <row r="1300" spans="1:5" ht="18" customHeight="1">
      <c r="A1300" s="66" t="s">
        <v>2473</v>
      </c>
      <c r="B1300" s="49" t="s">
        <v>967</v>
      </c>
      <c r="C1300" s="50">
        <f>IFERROR(VLOOKUP(#REF!,Sheet2!#REF!,4,0),0)</f>
        <v>0</v>
      </c>
      <c r="D1300" s="50">
        <f>IFERROR(VLOOKUP(A1300,Sheet2!A:D,4,0),0)</f>
        <v>0</v>
      </c>
      <c r="E1300" s="50">
        <f>IFERROR(VLOOKUP(B1300,Sheet2!B:E,4,0),0)</f>
        <v>0</v>
      </c>
    </row>
    <row r="1301" spans="1:5" ht="18" customHeight="1">
      <c r="A1301" s="66" t="s">
        <v>2474</v>
      </c>
      <c r="B1301" s="49" t="s">
        <v>968</v>
      </c>
      <c r="C1301" s="50">
        <f>IFERROR(VLOOKUP(#REF!,Sheet2!#REF!,4,0),0)</f>
        <v>0</v>
      </c>
      <c r="D1301" s="50">
        <f>IFERROR(VLOOKUP(A1301,Sheet2!A:D,4,0),0)</f>
        <v>0</v>
      </c>
      <c r="E1301" s="50">
        <f>IFERROR(VLOOKUP(B1301,Sheet2!B:E,4,0),0)</f>
        <v>0</v>
      </c>
    </row>
    <row r="1302" spans="1:5" ht="18" customHeight="1">
      <c r="A1302" s="65" t="s">
        <v>2475</v>
      </c>
      <c r="B1302" s="46" t="s">
        <v>969</v>
      </c>
      <c r="C1302" s="47">
        <f>SUM(C1303:C1305)</f>
        <v>2.5</v>
      </c>
      <c r="D1302" s="47">
        <f>SUM(D1303:D1305)</f>
        <v>0</v>
      </c>
      <c r="E1302" s="47">
        <f>SUM(E1303:E1305)</f>
        <v>2.5</v>
      </c>
    </row>
    <row r="1303" spans="1:5" ht="18" customHeight="1">
      <c r="A1303" s="66" t="s">
        <v>2476</v>
      </c>
      <c r="B1303" s="49" t="s">
        <v>970</v>
      </c>
      <c r="C1303" s="50">
        <v>2.5</v>
      </c>
      <c r="D1303" s="50">
        <f>IFERROR(VLOOKUP(A1303,Sheet2!A:D,4,0),0)</f>
        <v>0</v>
      </c>
      <c r="E1303" s="50">
        <v>2.5</v>
      </c>
    </row>
    <row r="1304" spans="1:5" ht="18" customHeight="1">
      <c r="A1304" s="66" t="s">
        <v>2477</v>
      </c>
      <c r="B1304" s="49" t="s">
        <v>971</v>
      </c>
      <c r="C1304" s="50">
        <f>IFERROR(VLOOKUP(#REF!,Sheet2!#REF!,4,0),0)</f>
        <v>0</v>
      </c>
      <c r="D1304" s="50">
        <f>IFERROR(VLOOKUP(A1304,Sheet2!A:D,4,0),0)</f>
        <v>0</v>
      </c>
      <c r="E1304" s="50">
        <f>IFERROR(VLOOKUP(B1304,Sheet2!B:E,4,0),0)</f>
        <v>0</v>
      </c>
    </row>
    <row r="1305" spans="1:5" ht="18" customHeight="1">
      <c r="A1305" s="66" t="s">
        <v>2478</v>
      </c>
      <c r="B1305" s="49" t="s">
        <v>972</v>
      </c>
      <c r="C1305" s="50">
        <f>IFERROR(VLOOKUP(#REF!,Sheet2!#REF!,4,0),0)</f>
        <v>0</v>
      </c>
      <c r="D1305" s="50">
        <f>IFERROR(VLOOKUP(A1305,Sheet2!A:D,4,0),0)</f>
        <v>0</v>
      </c>
      <c r="E1305" s="50">
        <f>IFERROR(VLOOKUP(B1305,Sheet2!B:E,4,0),0)</f>
        <v>0</v>
      </c>
    </row>
    <row r="1306" spans="1:5" ht="18" customHeight="1">
      <c r="A1306" s="65" t="s">
        <v>2479</v>
      </c>
      <c r="B1306" s="46" t="s">
        <v>973</v>
      </c>
      <c r="C1306" s="47">
        <f>SUM(C1307:C1309)</f>
        <v>0</v>
      </c>
      <c r="D1306" s="47">
        <f>SUM(D1307:D1309)</f>
        <v>0</v>
      </c>
      <c r="E1306" s="47">
        <f>SUM(E1307:E1309)</f>
        <v>0</v>
      </c>
    </row>
    <row r="1307" spans="1:5" ht="18" customHeight="1">
      <c r="A1307" s="66" t="s">
        <v>2480</v>
      </c>
      <c r="B1307" s="49" t="s">
        <v>974</v>
      </c>
      <c r="C1307" s="50">
        <f>IFERROR(VLOOKUP(#REF!,Sheet2!#REF!,4,0),0)</f>
        <v>0</v>
      </c>
      <c r="D1307" s="50">
        <f>IFERROR(VLOOKUP(A1307,Sheet2!A:D,4,0),0)</f>
        <v>0</v>
      </c>
      <c r="E1307" s="50">
        <f>IFERROR(VLOOKUP(B1307,Sheet2!B:E,4,0),0)</f>
        <v>0</v>
      </c>
    </row>
    <row r="1308" spans="1:5" ht="18" customHeight="1">
      <c r="A1308" s="66" t="s">
        <v>2481</v>
      </c>
      <c r="B1308" s="49" t="s">
        <v>975</v>
      </c>
      <c r="C1308" s="50">
        <f>IFERROR(VLOOKUP(#REF!,Sheet2!#REF!,4,0),0)</f>
        <v>0</v>
      </c>
      <c r="D1308" s="50">
        <f>IFERROR(VLOOKUP(A1308,Sheet2!A:D,4,0),0)</f>
        <v>0</v>
      </c>
      <c r="E1308" s="50">
        <f>IFERROR(VLOOKUP(B1308,Sheet2!B:E,4,0),0)</f>
        <v>0</v>
      </c>
    </row>
    <row r="1309" spans="1:5" ht="18" customHeight="1">
      <c r="A1309" s="66" t="s">
        <v>2482</v>
      </c>
      <c r="B1309" s="49" t="s">
        <v>976</v>
      </c>
      <c r="C1309" s="50">
        <f>IFERROR(VLOOKUP(#REF!,Sheet2!#REF!,4,0),0)</f>
        <v>0</v>
      </c>
      <c r="D1309" s="50">
        <f>IFERROR(VLOOKUP(A1309,Sheet2!A:D,4,0),0)</f>
        <v>0</v>
      </c>
      <c r="E1309" s="50">
        <f>IFERROR(VLOOKUP(B1309,Sheet2!B:E,4,0),0)</f>
        <v>0</v>
      </c>
    </row>
    <row r="1310" spans="1:5" ht="18" customHeight="1">
      <c r="A1310" s="65" t="s">
        <v>2483</v>
      </c>
      <c r="B1310" s="46" t="s">
        <v>977</v>
      </c>
      <c r="C1310" s="47">
        <f>C1311</f>
        <v>0</v>
      </c>
      <c r="D1310" s="47">
        <f>D1311</f>
        <v>0</v>
      </c>
      <c r="E1310" s="47">
        <f>E1311</f>
        <v>0</v>
      </c>
    </row>
    <row r="1311" spans="1:5" s="39" customFormat="1" ht="18" customHeight="1">
      <c r="A1311" s="66" t="s">
        <v>2484</v>
      </c>
      <c r="B1311" s="49" t="s">
        <v>978</v>
      </c>
      <c r="C1311" s="50">
        <f>IFERROR(VLOOKUP(#REF!,Sheet2!#REF!,4,0),0)</f>
        <v>0</v>
      </c>
      <c r="D1311" s="50">
        <f>IFERROR(VLOOKUP(A1311,Sheet2!A:D,4,0),0)</f>
        <v>0</v>
      </c>
      <c r="E1311" s="50">
        <f>IFERROR(VLOOKUP(B1311,Sheet2!B:E,4,0),0)</f>
        <v>0</v>
      </c>
    </row>
    <row r="1312" spans="1:5" ht="18" customHeight="1">
      <c r="A1312" s="65" t="s">
        <v>2485</v>
      </c>
      <c r="B1312" s="46" t="s">
        <v>22</v>
      </c>
      <c r="C1312" s="47">
        <f>IFERROR(VLOOKUP(#REF!,#REF!,5,0),0)</f>
        <v>0</v>
      </c>
      <c r="D1312" s="47">
        <f>IFERROR(VLOOKUP(A1312,#REF!,5,0),0)</f>
        <v>0</v>
      </c>
      <c r="E1312" s="47">
        <f>IFERROR(VLOOKUP(B1312,#REF!,5,0),0)</f>
        <v>0</v>
      </c>
    </row>
    <row r="1313" spans="1:5" ht="18" customHeight="1">
      <c r="A1313" s="65" t="s">
        <v>2486</v>
      </c>
      <c r="B1313" s="46" t="s">
        <v>23</v>
      </c>
      <c r="C1313" s="47">
        <f>C1314+C1316</f>
        <v>0</v>
      </c>
      <c r="D1313" s="47">
        <f>D1314+D1316</f>
        <v>0</v>
      </c>
      <c r="E1313" s="47">
        <f>E1314+E1316</f>
        <v>0</v>
      </c>
    </row>
    <row r="1314" spans="1:5" ht="18" customHeight="1">
      <c r="A1314" s="65" t="s">
        <v>2487</v>
      </c>
      <c r="B1314" s="46" t="s">
        <v>979</v>
      </c>
      <c r="C1314" s="47">
        <f>C1315</f>
        <v>0</v>
      </c>
      <c r="D1314" s="47">
        <f>D1315</f>
        <v>0</v>
      </c>
      <c r="E1314" s="47">
        <f>E1315</f>
        <v>0</v>
      </c>
    </row>
    <row r="1315" spans="1:5" s="39" customFormat="1" ht="18" customHeight="1">
      <c r="A1315" s="66" t="s">
        <v>2488</v>
      </c>
      <c r="B1315" s="49" t="s">
        <v>980</v>
      </c>
      <c r="C1315" s="50">
        <f>IFERROR(VLOOKUP(#REF!,Sheet2!#REF!,4,0),0)</f>
        <v>0</v>
      </c>
      <c r="D1315" s="50">
        <f>IFERROR(VLOOKUP(A1315,Sheet2!A:D,4,0),0)</f>
        <v>0</v>
      </c>
      <c r="E1315" s="50">
        <f>IFERROR(VLOOKUP(B1315,Sheet2!B:E,4,0),0)</f>
        <v>0</v>
      </c>
    </row>
    <row r="1316" spans="1:5" ht="18" customHeight="1">
      <c r="A1316" s="65" t="s">
        <v>2489</v>
      </c>
      <c r="B1316" s="46" t="s">
        <v>856</v>
      </c>
      <c r="C1316" s="47">
        <f>C1317</f>
        <v>0</v>
      </c>
      <c r="D1316" s="47">
        <f>D1317</f>
        <v>0</v>
      </c>
      <c r="E1316" s="47">
        <f>E1317</f>
        <v>0</v>
      </c>
    </row>
    <row r="1317" spans="1:5" ht="18" customHeight="1">
      <c r="A1317" s="66" t="s">
        <v>2490</v>
      </c>
      <c r="B1317" s="49" t="s">
        <v>23</v>
      </c>
      <c r="C1317" s="50">
        <f>IFERROR(VLOOKUP(#REF!,Sheet2!#REF!,4,0),0)</f>
        <v>0</v>
      </c>
      <c r="D1317" s="50">
        <f>IFERROR(VLOOKUP(A1317,Sheet2!A:D,4,0),0)</f>
        <v>0</v>
      </c>
      <c r="E1317" s="50">
        <f>IFERROR(VLOOKUP(B1317,Sheet2!B:E,4,0),0)</f>
        <v>0</v>
      </c>
    </row>
    <row r="1318" spans="1:5" ht="18" customHeight="1">
      <c r="A1318" s="65" t="s">
        <v>2491</v>
      </c>
      <c r="B1318" s="46" t="s">
        <v>24</v>
      </c>
      <c r="C1318" s="47">
        <f>C1319+C1320+C1321</f>
        <v>0</v>
      </c>
      <c r="D1318" s="47">
        <f>D1319+D1320+D1321</f>
        <v>0</v>
      </c>
      <c r="E1318" s="47">
        <f>E1319+E1320+E1321</f>
        <v>0</v>
      </c>
    </row>
    <row r="1319" spans="1:5" ht="18" customHeight="1">
      <c r="A1319" s="65" t="s">
        <v>2492</v>
      </c>
      <c r="B1319" s="46" t="s">
        <v>981</v>
      </c>
      <c r="C1319" s="47">
        <f>IFERROR(VLOOKUP(#REF!,#REF!,5,0),0)</f>
        <v>0</v>
      </c>
      <c r="D1319" s="47">
        <f>IFERROR(VLOOKUP(A1319,#REF!,5,0),0)</f>
        <v>0</v>
      </c>
      <c r="E1319" s="47">
        <f>IFERROR(VLOOKUP(B1319,#REF!,5,0),0)</f>
        <v>0</v>
      </c>
    </row>
    <row r="1320" spans="1:5" ht="18" customHeight="1">
      <c r="A1320" s="65" t="s">
        <v>2493</v>
      </c>
      <c r="B1320" s="46" t="s">
        <v>982</v>
      </c>
      <c r="C1320" s="47">
        <f>IFERROR(VLOOKUP(#REF!,#REF!,5,0),0)</f>
        <v>0</v>
      </c>
      <c r="D1320" s="47">
        <f>IFERROR(VLOOKUP(A1320,#REF!,5,0),0)</f>
        <v>0</v>
      </c>
      <c r="E1320" s="47">
        <f>IFERROR(VLOOKUP(B1320,#REF!,5,0),0)</f>
        <v>0</v>
      </c>
    </row>
    <row r="1321" spans="1:5" ht="18" customHeight="1">
      <c r="A1321" s="65" t="s">
        <v>2494</v>
      </c>
      <c r="B1321" s="46" t="s">
        <v>983</v>
      </c>
      <c r="C1321" s="47">
        <f>SUM(C1322:C1325)</f>
        <v>0</v>
      </c>
      <c r="D1321" s="47">
        <f>SUM(D1322:D1325)</f>
        <v>0</v>
      </c>
      <c r="E1321" s="47">
        <f>SUM(E1322:E1325)</f>
        <v>0</v>
      </c>
    </row>
    <row r="1322" spans="1:5" ht="18" customHeight="1">
      <c r="A1322" s="66" t="s">
        <v>2495</v>
      </c>
      <c r="B1322" s="49" t="s">
        <v>984</v>
      </c>
      <c r="C1322" s="50">
        <f>IFERROR(VLOOKUP(#REF!,Sheet2!#REF!,4,0),0)</f>
        <v>0</v>
      </c>
      <c r="D1322" s="50">
        <f>IFERROR(VLOOKUP(A1322,Sheet2!A:D,4,0),0)</f>
        <v>0</v>
      </c>
      <c r="E1322" s="50">
        <f>IFERROR(VLOOKUP(B1322,Sheet2!B:E,4,0),0)</f>
        <v>0</v>
      </c>
    </row>
    <row r="1323" spans="1:5" ht="18" customHeight="1">
      <c r="A1323" s="66" t="s">
        <v>2496</v>
      </c>
      <c r="B1323" s="49" t="s">
        <v>985</v>
      </c>
      <c r="C1323" s="50">
        <f>IFERROR(VLOOKUP(#REF!,Sheet2!#REF!,4,0),0)</f>
        <v>0</v>
      </c>
      <c r="D1323" s="50">
        <f>IFERROR(VLOOKUP(A1323,Sheet2!A:D,4,0),0)</f>
        <v>0</v>
      </c>
      <c r="E1323" s="50">
        <f>IFERROR(VLOOKUP(B1323,Sheet2!B:E,4,0),0)</f>
        <v>0</v>
      </c>
    </row>
    <row r="1324" spans="1:5" ht="18" customHeight="1">
      <c r="A1324" s="66" t="s">
        <v>2497</v>
      </c>
      <c r="B1324" s="49" t="s">
        <v>986</v>
      </c>
      <c r="C1324" s="50">
        <f>IFERROR(VLOOKUP(#REF!,Sheet2!#REF!,4,0),0)</f>
        <v>0</v>
      </c>
      <c r="D1324" s="50">
        <f>IFERROR(VLOOKUP(A1324,Sheet2!A:D,4,0),0)</f>
        <v>0</v>
      </c>
      <c r="E1324" s="50">
        <f>IFERROR(VLOOKUP(B1324,Sheet2!B:E,4,0),0)</f>
        <v>0</v>
      </c>
    </row>
    <row r="1325" spans="1:5" ht="18" customHeight="1">
      <c r="A1325" s="66" t="s">
        <v>2498</v>
      </c>
      <c r="B1325" s="49" t="s">
        <v>987</v>
      </c>
      <c r="C1325" s="50">
        <f>IFERROR(VLOOKUP(#REF!,Sheet2!#REF!,4,0),0)</f>
        <v>0</v>
      </c>
      <c r="D1325" s="50">
        <f>IFERROR(VLOOKUP(A1325,Sheet2!A:D,4,0),0)</f>
        <v>0</v>
      </c>
      <c r="E1325" s="50">
        <f>IFERROR(VLOOKUP(B1325,Sheet2!B:E,4,0),0)</f>
        <v>0</v>
      </c>
    </row>
    <row r="1326" spans="1:5" ht="18" customHeight="1">
      <c r="A1326" s="65" t="s">
        <v>2499</v>
      </c>
      <c r="B1326" s="46" t="s">
        <v>25</v>
      </c>
      <c r="C1326" s="47">
        <f>C1327+C1328+C1329</f>
        <v>0</v>
      </c>
      <c r="D1326" s="47">
        <f>D1327+D1328+D1329</f>
        <v>0</v>
      </c>
      <c r="E1326" s="47">
        <f>E1327+E1328+E1329</f>
        <v>0</v>
      </c>
    </row>
    <row r="1327" spans="1:5" ht="18" customHeight="1">
      <c r="A1327" s="65" t="s">
        <v>2500</v>
      </c>
      <c r="B1327" s="46" t="s">
        <v>988</v>
      </c>
      <c r="C1327" s="47">
        <f>IFERROR(VLOOKUP(#REF!,#REF!,5,0),0)</f>
        <v>0</v>
      </c>
      <c r="D1327" s="47">
        <f>IFERROR(VLOOKUP(A1327,#REF!,5,0),0)</f>
        <v>0</v>
      </c>
      <c r="E1327" s="47">
        <f>IFERROR(VLOOKUP(B1327,#REF!,5,0),0)</f>
        <v>0</v>
      </c>
    </row>
    <row r="1328" spans="1:5" ht="18" customHeight="1">
      <c r="A1328" s="65" t="s">
        <v>2501</v>
      </c>
      <c r="B1328" s="46" t="s">
        <v>989</v>
      </c>
      <c r="C1328" s="47">
        <f>IFERROR(VLOOKUP(#REF!,#REF!,5,0),0)</f>
        <v>0</v>
      </c>
      <c r="D1328" s="47">
        <f>IFERROR(VLOOKUP(A1328,#REF!,5,0),0)</f>
        <v>0</v>
      </c>
      <c r="E1328" s="47">
        <f>IFERROR(VLOOKUP(B1328,#REF!,5,0),0)</f>
        <v>0</v>
      </c>
    </row>
    <row r="1329" spans="1:5" ht="18" customHeight="1">
      <c r="A1329" s="65" t="s">
        <v>2502</v>
      </c>
      <c r="B1329" s="46" t="s">
        <v>990</v>
      </c>
      <c r="C1329" s="47">
        <f>IFERROR(VLOOKUP(#REF!,#REF!,5,0),0)</f>
        <v>0</v>
      </c>
      <c r="D1329" s="47">
        <f>IFERROR(VLOOKUP(A1329,#REF!,5,0),0)</f>
        <v>0</v>
      </c>
      <c r="E1329" s="47">
        <f>IFERROR(VLOOKUP(B1329,#REF!,5,0),0)</f>
        <v>0</v>
      </c>
    </row>
    <row r="1330" spans="1:5" ht="18" customHeight="1">
      <c r="A1330" s="95" t="s">
        <v>1060</v>
      </c>
      <c r="B1330" s="96"/>
      <c r="C1330" s="54">
        <f>C1331+C1332</f>
        <v>1596.1898000000001</v>
      </c>
      <c r="D1330" s="54">
        <f>D1331+D1332</f>
        <v>1410.8935656765802</v>
      </c>
      <c r="E1330" s="54">
        <f>E1331+E1332</f>
        <v>1410.8935656765802</v>
      </c>
    </row>
    <row r="1331" spans="1:5" ht="18" customHeight="1">
      <c r="A1331" s="46">
        <v>2300601</v>
      </c>
      <c r="B1331" s="53" t="s">
        <v>991</v>
      </c>
      <c r="C1331" s="50"/>
      <c r="D1331" s="50"/>
      <c r="E1331" s="50"/>
    </row>
    <row r="1332" spans="1:5" ht="18" customHeight="1">
      <c r="A1332" s="46">
        <v>2300602</v>
      </c>
      <c r="B1332" s="53" t="s">
        <v>992</v>
      </c>
      <c r="C1332" s="54">
        <f>C1333+C1334+C1335+C1336</f>
        <v>1596.1898000000001</v>
      </c>
      <c r="D1332" s="54">
        <f>D1333+D1334+D1335+D1336</f>
        <v>1410.8935656765802</v>
      </c>
      <c r="E1332" s="54">
        <f>E1333+E1334+E1335+E1336</f>
        <v>1410.8935656765802</v>
      </c>
    </row>
    <row r="1333" spans="1:5" ht="18" customHeight="1">
      <c r="A1333" s="46"/>
      <c r="B1333" s="53" t="s">
        <v>1118</v>
      </c>
      <c r="C1333" s="54">
        <v>722.18979999999999</v>
      </c>
      <c r="D1333" s="54">
        <v>722.18979999999999</v>
      </c>
      <c r="E1333" s="54">
        <v>722.18979999999999</v>
      </c>
    </row>
    <row r="1334" spans="1:5" ht="18" customHeight="1">
      <c r="A1334" s="46"/>
      <c r="B1334" s="53" t="s">
        <v>996</v>
      </c>
      <c r="C1334" s="54">
        <v>360</v>
      </c>
      <c r="D1334" s="54">
        <v>339.08240276609672</v>
      </c>
      <c r="E1334" s="54">
        <v>339.08240276609672</v>
      </c>
    </row>
    <row r="1335" spans="1:5" ht="18" customHeight="1">
      <c r="A1335" s="46"/>
      <c r="B1335" s="53" t="s">
        <v>1119</v>
      </c>
      <c r="C1335" s="54">
        <v>118</v>
      </c>
      <c r="D1335" s="54">
        <v>60</v>
      </c>
      <c r="E1335" s="54">
        <v>60</v>
      </c>
    </row>
    <row r="1336" spans="1:5" ht="18" customHeight="1">
      <c r="A1336" s="46"/>
      <c r="B1336" s="53" t="s">
        <v>1120</v>
      </c>
      <c r="C1336" s="54">
        <v>396</v>
      </c>
      <c r="D1336" s="54">
        <v>289.62136291048358</v>
      </c>
      <c r="E1336" s="54">
        <v>289.62136291048358</v>
      </c>
    </row>
    <row r="1337" spans="1:5" ht="18" customHeight="1">
      <c r="A1337" s="95" t="s">
        <v>26</v>
      </c>
      <c r="B1337" s="96"/>
      <c r="C1337" s="31">
        <f t="shared" ref="C1337:E1338" si="0">C1338</f>
        <v>0</v>
      </c>
      <c r="D1337" s="31">
        <f t="shared" si="0"/>
        <v>0</v>
      </c>
      <c r="E1337" s="31">
        <f t="shared" si="0"/>
        <v>0</v>
      </c>
    </row>
    <row r="1338" spans="1:5" ht="18" customHeight="1">
      <c r="A1338" s="65">
        <v>23103</v>
      </c>
      <c r="B1338" s="46" t="s">
        <v>993</v>
      </c>
      <c r="C1338" s="47">
        <f t="shared" si="0"/>
        <v>0</v>
      </c>
      <c r="D1338" s="47">
        <f t="shared" si="0"/>
        <v>0</v>
      </c>
      <c r="E1338" s="47">
        <f t="shared" si="0"/>
        <v>0</v>
      </c>
    </row>
    <row r="1339" spans="1:5" ht="18" customHeight="1">
      <c r="A1339" s="48">
        <v>2310301</v>
      </c>
      <c r="B1339" s="49" t="s">
        <v>994</v>
      </c>
      <c r="C1339" s="50"/>
      <c r="D1339" s="50"/>
      <c r="E1339" s="50"/>
    </row>
    <row r="1340" spans="1:5" ht="18" customHeight="1">
      <c r="A1340" s="95" t="s">
        <v>27</v>
      </c>
      <c r="B1340" s="96"/>
      <c r="C1340" s="31">
        <f>C1341</f>
        <v>0</v>
      </c>
      <c r="D1340" s="31">
        <f>D1341</f>
        <v>0</v>
      </c>
      <c r="E1340" s="31" t="e">
        <f>E1341</f>
        <v>#REF!</v>
      </c>
    </row>
    <row r="1341" spans="1:5" ht="18" customHeight="1">
      <c r="A1341" s="65">
        <v>23009</v>
      </c>
      <c r="B1341" s="46" t="s">
        <v>995</v>
      </c>
      <c r="C1341" s="47">
        <f>ROUND(C1343-C5-C1330-C1337,0)</f>
        <v>0</v>
      </c>
      <c r="D1341" s="47">
        <f>ROUND(D1343-D5-D1330-D1337,0)</f>
        <v>0</v>
      </c>
      <c r="E1341" s="47" t="e">
        <f>ROUND(E1343-E5-E1330-E1337,0)</f>
        <v>#REF!</v>
      </c>
    </row>
    <row r="1342" spans="1:5" ht="18" customHeight="1">
      <c r="A1342" s="95" t="s">
        <v>28</v>
      </c>
      <c r="B1342" s="96"/>
      <c r="C1342" s="43"/>
      <c r="D1342" s="43"/>
      <c r="E1342" s="43"/>
    </row>
    <row r="1343" spans="1:5" ht="18" customHeight="1">
      <c r="A1343" s="94" t="s">
        <v>29</v>
      </c>
      <c r="B1343" s="94"/>
      <c r="C1343" s="54">
        <f>镇一般预算收入!C78</f>
        <v>16565.5779</v>
      </c>
      <c r="D1343" s="54">
        <f>镇一般预算收入!D78</f>
        <v>18772.747900000002</v>
      </c>
      <c r="E1343" s="54" t="e">
        <f>镇一般预算收入!#REF!</f>
        <v>#REF!</v>
      </c>
    </row>
    <row r="1344" spans="1:5" ht="17.45" customHeight="1"/>
    <row r="1345" ht="17.45" customHeight="1"/>
    <row r="1346" ht="17.45" customHeight="1"/>
  </sheetData>
  <mergeCells count="8">
    <mergeCell ref="A1342:B1342"/>
    <mergeCell ref="A1343:B1343"/>
    <mergeCell ref="A1:D1"/>
    <mergeCell ref="A2:D2"/>
    <mergeCell ref="A5:B5"/>
    <mergeCell ref="A1330:B1330"/>
    <mergeCell ref="A1337:B1337"/>
    <mergeCell ref="A1340:B1340"/>
  </mergeCells>
  <phoneticPr fontId="1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pane ySplit="4" topLeftCell="A5" activePane="bottomLeft" state="frozen"/>
      <selection pane="bottomLeft" activeCell="F7" sqref="F7"/>
    </sheetView>
  </sheetViews>
  <sheetFormatPr defaultColWidth="9" defaultRowHeight="14.25"/>
  <cols>
    <col min="1" max="1" width="19.125" style="2" customWidth="1"/>
    <col min="2" max="2" width="44.5" style="2" customWidth="1"/>
    <col min="3" max="3" width="30.625" style="56" customWidth="1"/>
    <col min="4" max="4" width="27.125" style="56" customWidth="1"/>
    <col min="5" max="16384" width="9" style="2"/>
  </cols>
  <sheetData>
    <row r="1" spans="1:4" ht="38.25" customHeight="1">
      <c r="A1" s="91" t="s">
        <v>2511</v>
      </c>
      <c r="B1" s="91"/>
      <c r="C1" s="91"/>
      <c r="D1" s="100"/>
    </row>
    <row r="2" spans="1:4" ht="14.25" customHeight="1">
      <c r="A2" s="101" t="s">
        <v>1121</v>
      </c>
      <c r="B2" s="101"/>
      <c r="C2" s="101"/>
      <c r="D2" s="102"/>
    </row>
    <row r="3" spans="1:4" ht="14.25" customHeight="1">
      <c r="C3" s="21"/>
      <c r="D3" s="21" t="s">
        <v>30</v>
      </c>
    </row>
    <row r="4" spans="1:4" s="59" customFormat="1" ht="27" customHeight="1">
      <c r="A4" s="57" t="s">
        <v>0</v>
      </c>
      <c r="B4" s="57" t="s">
        <v>1</v>
      </c>
      <c r="C4" s="58" t="s">
        <v>2508</v>
      </c>
      <c r="D4" s="58" t="s">
        <v>1058</v>
      </c>
    </row>
    <row r="5" spans="1:4" s="60" customFormat="1" ht="20.25" customHeight="1">
      <c r="A5" s="92" t="s">
        <v>2</v>
      </c>
      <c r="B5" s="93"/>
      <c r="C5" s="45">
        <f>C6+C11+C22+C30+C37+C41+C44+C48+C51+C57+C60+C65+C68</f>
        <v>14969.779999999999</v>
      </c>
      <c r="D5" s="45">
        <f>D6+D11+D22+D30+D37+D41+D44+D48+D51+D57+D60+D65+D68</f>
        <v>17362</v>
      </c>
    </row>
    <row r="6" spans="1:4" s="60" customFormat="1" ht="20.25" customHeight="1">
      <c r="A6" s="61">
        <v>501</v>
      </c>
      <c r="B6" s="61" t="s">
        <v>1122</v>
      </c>
      <c r="C6" s="25">
        <f>SUM(C7:C10)</f>
        <v>2373.17</v>
      </c>
      <c r="D6" s="25">
        <f>SUM(D7:D10)</f>
        <v>2300</v>
      </c>
    </row>
    <row r="7" spans="1:4" s="64" customFormat="1" ht="20.25" customHeight="1">
      <c r="A7" s="62">
        <v>50101</v>
      </c>
      <c r="B7" s="63" t="s">
        <v>1123</v>
      </c>
      <c r="C7" s="27">
        <v>1818.52</v>
      </c>
      <c r="D7" s="27">
        <f>IFERROR(VLOOKUP(A7,Sheet2!F:I,4,0),0)</f>
        <v>1688</v>
      </c>
    </row>
    <row r="8" spans="1:4" s="64" customFormat="1" ht="20.25" customHeight="1">
      <c r="A8" s="62">
        <v>50102</v>
      </c>
      <c r="B8" s="63" t="s">
        <v>1124</v>
      </c>
      <c r="C8" s="27">
        <v>304.7</v>
      </c>
      <c r="D8" s="27">
        <f>IFERROR(VLOOKUP(A8,Sheet2!F:I,4,0),0)</f>
        <v>360</v>
      </c>
    </row>
    <row r="9" spans="1:4" s="64" customFormat="1" ht="20.25" customHeight="1">
      <c r="A9" s="62">
        <v>50103</v>
      </c>
      <c r="B9" s="63" t="s">
        <v>906</v>
      </c>
      <c r="C9" s="27">
        <v>141.13</v>
      </c>
      <c r="D9" s="27">
        <f>IFERROR(VLOOKUP(A9,Sheet2!F:I,4,0),0)</f>
        <v>145</v>
      </c>
    </row>
    <row r="10" spans="1:4" s="64" customFormat="1" ht="20.25" customHeight="1">
      <c r="A10" s="62">
        <v>50199</v>
      </c>
      <c r="B10" s="63" t="s">
        <v>1125</v>
      </c>
      <c r="C10" s="27">
        <v>108.82</v>
      </c>
      <c r="D10" s="27">
        <f>IFERROR(VLOOKUP(A10,Sheet2!F:I,4,0),0)</f>
        <v>107</v>
      </c>
    </row>
    <row r="11" spans="1:4" s="60" customFormat="1" ht="20.25" customHeight="1">
      <c r="A11" s="61">
        <v>502</v>
      </c>
      <c r="B11" s="61" t="s">
        <v>1126</v>
      </c>
      <c r="C11" s="25">
        <f>SUM(C12:C21)</f>
        <v>2334.14</v>
      </c>
      <c r="D11" s="25">
        <f>SUM(D12:D21)</f>
        <v>2568</v>
      </c>
    </row>
    <row r="12" spans="1:4" s="64" customFormat="1" ht="20.25" customHeight="1">
      <c r="A12" s="62">
        <v>50201</v>
      </c>
      <c r="B12" s="63" t="s">
        <v>1127</v>
      </c>
      <c r="C12" s="27">
        <v>441.78</v>
      </c>
      <c r="D12" s="27">
        <f>IFERROR(VLOOKUP(A12,Sheet2!F:I,4,0),0)</f>
        <v>403</v>
      </c>
    </row>
    <row r="13" spans="1:4" s="64" customFormat="1" ht="20.25" customHeight="1">
      <c r="A13" s="62">
        <v>50202</v>
      </c>
      <c r="B13" s="63" t="s">
        <v>1128</v>
      </c>
      <c r="C13" s="27">
        <v>13.7</v>
      </c>
      <c r="D13" s="27">
        <f>IFERROR(VLOOKUP(A13,Sheet2!F:I,4,0),0)</f>
        <v>21</v>
      </c>
    </row>
    <row r="14" spans="1:4" s="64" customFormat="1" ht="20.25" customHeight="1">
      <c r="A14" s="62">
        <v>50203</v>
      </c>
      <c r="B14" s="63" t="s">
        <v>1129</v>
      </c>
      <c r="C14" s="27">
        <v>21.58</v>
      </c>
      <c r="D14" s="27">
        <f>IFERROR(VLOOKUP(A14,Sheet2!F:I,4,0),0)</f>
        <v>1</v>
      </c>
    </row>
    <row r="15" spans="1:4" s="64" customFormat="1" ht="20.25" customHeight="1">
      <c r="A15" s="62">
        <v>50204</v>
      </c>
      <c r="B15" s="63" t="s">
        <v>1130</v>
      </c>
      <c r="C15" s="27">
        <v>134.75</v>
      </c>
      <c r="D15" s="27">
        <f>IFERROR(VLOOKUP(A15,Sheet2!F:I,4,0),0)</f>
        <v>6</v>
      </c>
    </row>
    <row r="16" spans="1:4" s="64" customFormat="1" ht="20.25" customHeight="1">
      <c r="A16" s="62">
        <v>50205</v>
      </c>
      <c r="B16" s="63" t="s">
        <v>1131</v>
      </c>
      <c r="C16" s="27">
        <v>505.36</v>
      </c>
      <c r="D16" s="27">
        <f>IFERROR(VLOOKUP(A16,Sheet2!F:I,4,0),0)</f>
        <v>14</v>
      </c>
    </row>
    <row r="17" spans="1:4" s="64" customFormat="1" ht="20.25" customHeight="1">
      <c r="A17" s="62">
        <v>50206</v>
      </c>
      <c r="B17" s="63" t="s">
        <v>1132</v>
      </c>
      <c r="C17" s="27">
        <v>37.340000000000003</v>
      </c>
      <c r="D17" s="27">
        <f>IFERROR(VLOOKUP(A17,Sheet2!F:I,4,0),0)</f>
        <v>43</v>
      </c>
    </row>
    <row r="18" spans="1:4" s="64" customFormat="1" ht="20.25" customHeight="1">
      <c r="A18" s="62">
        <v>50207</v>
      </c>
      <c r="B18" s="63" t="s">
        <v>2505</v>
      </c>
      <c r="C18" s="27">
        <f>IFERROR(VLOOKUP(#REF!,Sheet2!E:H,4,0),0)</f>
        <v>0</v>
      </c>
      <c r="D18" s="27">
        <f>IFERROR(VLOOKUP(A18,Sheet2!F:I,4,0),0)</f>
        <v>0</v>
      </c>
    </row>
    <row r="19" spans="1:4" s="64" customFormat="1" ht="20.25" customHeight="1">
      <c r="A19" s="62">
        <v>50208</v>
      </c>
      <c r="B19" s="63" t="s">
        <v>1133</v>
      </c>
      <c r="C19" s="27">
        <v>23.61</v>
      </c>
      <c r="D19" s="27">
        <f>IFERROR(VLOOKUP(A19,Sheet2!F:I,4,0),0)</f>
        <v>30</v>
      </c>
    </row>
    <row r="20" spans="1:4" s="64" customFormat="1" ht="20.25" customHeight="1">
      <c r="A20" s="62">
        <v>50209</v>
      </c>
      <c r="B20" s="63" t="s">
        <v>1134</v>
      </c>
      <c r="C20" s="27">
        <v>12.34</v>
      </c>
      <c r="D20" s="27">
        <f>IFERROR(VLOOKUP(A20,Sheet2!F:I,4,0),0)</f>
        <v>0</v>
      </c>
    </row>
    <row r="21" spans="1:4" s="64" customFormat="1" ht="20.25" customHeight="1">
      <c r="A21" s="62">
        <v>50299</v>
      </c>
      <c r="B21" s="63" t="s">
        <v>1135</v>
      </c>
      <c r="C21" s="27">
        <v>1143.68</v>
      </c>
      <c r="D21" s="27">
        <f>IFERROR(VLOOKUP(A21,Sheet2!F:I,4,0),0)</f>
        <v>2050</v>
      </c>
    </row>
    <row r="22" spans="1:4" s="60" customFormat="1" ht="20.25" customHeight="1">
      <c r="A22" s="61">
        <v>503</v>
      </c>
      <c r="B22" s="61" t="s">
        <v>1136</v>
      </c>
      <c r="C22" s="25">
        <f>SUM(C23:C29)</f>
        <v>770.41</v>
      </c>
      <c r="D22" s="25">
        <f>SUM(D23:D29)</f>
        <v>76</v>
      </c>
    </row>
    <row r="23" spans="1:4" s="64" customFormat="1" ht="20.25" customHeight="1">
      <c r="A23" s="62">
        <v>50301</v>
      </c>
      <c r="B23" s="63" t="s">
        <v>1137</v>
      </c>
      <c r="C23" s="27">
        <f>IFERROR(VLOOKUP(#REF!,Sheet2!E:H,4,0),0)</f>
        <v>0</v>
      </c>
      <c r="D23" s="27">
        <f>IFERROR(VLOOKUP(A23,Sheet2!F:I,4,0),0)</f>
        <v>0</v>
      </c>
    </row>
    <row r="24" spans="1:4" s="64" customFormat="1" ht="20.25" customHeight="1">
      <c r="A24" s="62">
        <v>50302</v>
      </c>
      <c r="B24" s="63" t="s">
        <v>1138</v>
      </c>
      <c r="C24" s="27">
        <v>768.49</v>
      </c>
      <c r="D24" s="27">
        <f>IFERROR(VLOOKUP(A24,Sheet2!F:I,4,0),0)</f>
        <v>0</v>
      </c>
    </row>
    <row r="25" spans="1:4" s="64" customFormat="1" ht="20.25" customHeight="1">
      <c r="A25" s="62">
        <v>50303</v>
      </c>
      <c r="B25" s="63" t="s">
        <v>1139</v>
      </c>
      <c r="C25" s="27">
        <f>IFERROR(VLOOKUP(#REF!,Sheet2!E:H,4,0),0)</f>
        <v>0</v>
      </c>
      <c r="D25" s="27">
        <f>IFERROR(VLOOKUP(A25,Sheet2!F:I,4,0),0)</f>
        <v>0</v>
      </c>
    </row>
    <row r="26" spans="1:4" s="64" customFormat="1" ht="20.25" customHeight="1">
      <c r="A26" s="62">
        <v>50305</v>
      </c>
      <c r="B26" s="63" t="s">
        <v>1140</v>
      </c>
      <c r="C26" s="27">
        <f>IFERROR(VLOOKUP(#REF!,Sheet2!E:H,4,0),0)</f>
        <v>0</v>
      </c>
      <c r="D26" s="27">
        <f>IFERROR(VLOOKUP(A26,Sheet2!F:I,4,0),0)</f>
        <v>0</v>
      </c>
    </row>
    <row r="27" spans="1:4" s="64" customFormat="1" ht="20.25" customHeight="1">
      <c r="A27" s="62">
        <v>50306</v>
      </c>
      <c r="B27" s="63" t="s">
        <v>1141</v>
      </c>
      <c r="C27" s="27">
        <f>IFERROR(VLOOKUP(#REF!,Sheet2!E:H,4,0),0)</f>
        <v>0</v>
      </c>
      <c r="D27" s="27">
        <f>IFERROR(VLOOKUP(A27,Sheet2!F:I,4,0),0)</f>
        <v>0</v>
      </c>
    </row>
    <row r="28" spans="1:4" s="64" customFormat="1" ht="20.25" customHeight="1">
      <c r="A28" s="62">
        <v>50307</v>
      </c>
      <c r="B28" s="63" t="s">
        <v>1142</v>
      </c>
      <c r="C28" s="27">
        <f>IFERROR(VLOOKUP(#REF!,Sheet2!E:H,4,0),0)</f>
        <v>0</v>
      </c>
      <c r="D28" s="27">
        <f>IFERROR(VLOOKUP(A28,Sheet2!F:I,4,0),0)</f>
        <v>0</v>
      </c>
    </row>
    <row r="29" spans="1:4" s="64" customFormat="1" ht="20.25" customHeight="1">
      <c r="A29" s="62">
        <v>50399</v>
      </c>
      <c r="B29" s="63" t="s">
        <v>1143</v>
      </c>
      <c r="C29" s="27">
        <v>1.92</v>
      </c>
      <c r="D29" s="27">
        <f>IFERROR(VLOOKUP(A29,Sheet2!F:I,4,0),0)</f>
        <v>76</v>
      </c>
    </row>
    <row r="30" spans="1:4" s="60" customFormat="1" ht="20.25" customHeight="1">
      <c r="A30" s="61">
        <v>504</v>
      </c>
      <c r="B30" s="61" t="s">
        <v>1144</v>
      </c>
      <c r="C30" s="25">
        <f>SUM(C31:C36)</f>
        <v>0</v>
      </c>
      <c r="D30" s="25">
        <f>SUM(D31:D36)</f>
        <v>0</v>
      </c>
    </row>
    <row r="31" spans="1:4" s="64" customFormat="1" ht="20.25" customHeight="1">
      <c r="A31" s="62">
        <v>50401</v>
      </c>
      <c r="B31" s="63" t="s">
        <v>1137</v>
      </c>
      <c r="C31" s="27">
        <f>IFERROR(VLOOKUP(#REF!,Sheet2!E:H,4,0),0)</f>
        <v>0</v>
      </c>
      <c r="D31" s="27">
        <f>IFERROR(VLOOKUP(A31,Sheet2!F:I,4,0),0)</f>
        <v>0</v>
      </c>
    </row>
    <row r="32" spans="1:4" s="64" customFormat="1" ht="20.25" customHeight="1">
      <c r="A32" s="62">
        <v>50402</v>
      </c>
      <c r="B32" s="63" t="s">
        <v>1138</v>
      </c>
      <c r="C32" s="27">
        <f>IFERROR(VLOOKUP(#REF!,Sheet2!E:H,4,0),0)</f>
        <v>0</v>
      </c>
      <c r="D32" s="27">
        <f>IFERROR(VLOOKUP(A32,Sheet2!F:I,4,0),0)</f>
        <v>0</v>
      </c>
    </row>
    <row r="33" spans="1:4" s="64" customFormat="1" ht="20.25" customHeight="1">
      <c r="A33" s="62">
        <v>50403</v>
      </c>
      <c r="B33" s="63" t="s">
        <v>1139</v>
      </c>
      <c r="C33" s="27">
        <f>IFERROR(VLOOKUP(#REF!,Sheet2!E:H,4,0),0)</f>
        <v>0</v>
      </c>
      <c r="D33" s="27">
        <f>IFERROR(VLOOKUP(A33,Sheet2!F:I,4,0),0)</f>
        <v>0</v>
      </c>
    </row>
    <row r="34" spans="1:4" s="64" customFormat="1" ht="20.25" customHeight="1">
      <c r="A34" s="62">
        <v>50404</v>
      </c>
      <c r="B34" s="63" t="s">
        <v>1141</v>
      </c>
      <c r="C34" s="27">
        <f>IFERROR(VLOOKUP(#REF!,Sheet2!E:H,4,0),0)</f>
        <v>0</v>
      </c>
      <c r="D34" s="27">
        <f>IFERROR(VLOOKUP(A34,Sheet2!F:I,4,0),0)</f>
        <v>0</v>
      </c>
    </row>
    <row r="35" spans="1:4" s="64" customFormat="1" ht="20.25" customHeight="1">
      <c r="A35" s="62">
        <v>50405</v>
      </c>
      <c r="B35" s="63" t="s">
        <v>1142</v>
      </c>
      <c r="C35" s="27">
        <f>IFERROR(VLOOKUP(#REF!,Sheet2!E:H,4,0),0)</f>
        <v>0</v>
      </c>
      <c r="D35" s="27">
        <f>IFERROR(VLOOKUP(A35,Sheet2!F:I,4,0),0)</f>
        <v>0</v>
      </c>
    </row>
    <row r="36" spans="1:4" s="64" customFormat="1" ht="20.25" customHeight="1">
      <c r="A36" s="62">
        <v>50499</v>
      </c>
      <c r="B36" s="63" t="s">
        <v>1143</v>
      </c>
      <c r="C36" s="27">
        <f>IFERROR(VLOOKUP(#REF!,Sheet2!E:H,4,0),0)</f>
        <v>0</v>
      </c>
      <c r="D36" s="27">
        <f>IFERROR(VLOOKUP(A36,Sheet2!F:I,4,0),0)</f>
        <v>0</v>
      </c>
    </row>
    <row r="37" spans="1:4" s="60" customFormat="1" ht="20.25" customHeight="1">
      <c r="A37" s="61">
        <v>505</v>
      </c>
      <c r="B37" s="61" t="s">
        <v>1145</v>
      </c>
      <c r="C37" s="25">
        <f>SUM(C38:C40)</f>
        <v>5115.51</v>
      </c>
      <c r="D37" s="25">
        <f>SUM(D38:D40)</f>
        <v>8944</v>
      </c>
    </row>
    <row r="38" spans="1:4" s="64" customFormat="1" ht="20.25" customHeight="1">
      <c r="A38" s="62">
        <v>50501</v>
      </c>
      <c r="B38" s="63" t="s">
        <v>1146</v>
      </c>
      <c r="C38" s="27">
        <v>4228.96</v>
      </c>
      <c r="D38" s="27">
        <f>IFERROR(VLOOKUP(A38,Sheet2!F:I,4,0),0)</f>
        <v>5546</v>
      </c>
    </row>
    <row r="39" spans="1:4" s="64" customFormat="1" ht="20.25" customHeight="1">
      <c r="A39" s="62">
        <v>50502</v>
      </c>
      <c r="B39" s="63" t="s">
        <v>1147</v>
      </c>
      <c r="C39" s="27">
        <v>886.55</v>
      </c>
      <c r="D39" s="27">
        <f>IFERROR(VLOOKUP(A39,Sheet2!F:I,4,0),0)</f>
        <v>3398</v>
      </c>
    </row>
    <row r="40" spans="1:4" s="64" customFormat="1" ht="20.25" customHeight="1">
      <c r="A40" s="62">
        <v>50599</v>
      </c>
      <c r="B40" s="63" t="s">
        <v>1148</v>
      </c>
      <c r="C40" s="27">
        <f>IFERROR(VLOOKUP(#REF!,Sheet2!E:H,4,0),0)</f>
        <v>0</v>
      </c>
      <c r="D40" s="27">
        <f>IFERROR(VLOOKUP(A40,Sheet2!F:I,4,0),0)</f>
        <v>0</v>
      </c>
    </row>
    <row r="41" spans="1:4" s="60" customFormat="1" ht="20.25" customHeight="1">
      <c r="A41" s="61">
        <v>506</v>
      </c>
      <c r="B41" s="61" t="s">
        <v>1149</v>
      </c>
      <c r="C41" s="25">
        <f>SUM(C42:C43)</f>
        <v>214.32</v>
      </c>
      <c r="D41" s="25">
        <f>SUM(D42:D43)</f>
        <v>0</v>
      </c>
    </row>
    <row r="42" spans="1:4" s="64" customFormat="1" ht="20.25" customHeight="1">
      <c r="A42" s="62">
        <v>50601</v>
      </c>
      <c r="B42" s="63" t="s">
        <v>1150</v>
      </c>
      <c r="C42" s="27">
        <v>214.32</v>
      </c>
      <c r="D42" s="27">
        <f>IFERROR(VLOOKUP(A42,Sheet2!F:I,4,0),0)</f>
        <v>0</v>
      </c>
    </row>
    <row r="43" spans="1:4" s="64" customFormat="1" ht="20.25" customHeight="1">
      <c r="A43" s="62">
        <v>50602</v>
      </c>
      <c r="B43" s="63" t="s">
        <v>1151</v>
      </c>
      <c r="C43" s="27">
        <f>IFERROR(VLOOKUP(#REF!,Sheet2!E:H,4,0),0)</f>
        <v>0</v>
      </c>
      <c r="D43" s="27">
        <f>IFERROR(VLOOKUP(A43,Sheet2!F:I,4,0),0)</f>
        <v>0</v>
      </c>
    </row>
    <row r="44" spans="1:4" s="60" customFormat="1" ht="20.25" customHeight="1">
      <c r="A44" s="61">
        <v>507</v>
      </c>
      <c r="B44" s="61" t="s">
        <v>1152</v>
      </c>
      <c r="C44" s="25">
        <f>SUM(C45:C47)</f>
        <v>69.319999999999993</v>
      </c>
      <c r="D44" s="25">
        <f>SUM(D45:D47)</f>
        <v>100</v>
      </c>
    </row>
    <row r="45" spans="1:4" s="64" customFormat="1" ht="20.25" customHeight="1">
      <c r="A45" s="62">
        <v>50701</v>
      </c>
      <c r="B45" s="63" t="s">
        <v>1153</v>
      </c>
      <c r="C45" s="27">
        <v>4.63</v>
      </c>
      <c r="D45" s="27">
        <f>IFERROR(VLOOKUP(A45,Sheet2!F:I,4,0),0)</f>
        <v>0</v>
      </c>
    </row>
    <row r="46" spans="1:4" s="64" customFormat="1" ht="20.25" customHeight="1">
      <c r="A46" s="62">
        <v>50702</v>
      </c>
      <c r="B46" s="63" t="s">
        <v>1154</v>
      </c>
      <c r="C46" s="27">
        <f>IFERROR(VLOOKUP(#REF!,Sheet2!E:H,4,0),0)</f>
        <v>0</v>
      </c>
      <c r="D46" s="27">
        <f>IFERROR(VLOOKUP(A46,Sheet2!F:I,4,0),0)</f>
        <v>0</v>
      </c>
    </row>
    <row r="47" spans="1:4" s="64" customFormat="1" ht="20.25" customHeight="1">
      <c r="A47" s="62">
        <v>50799</v>
      </c>
      <c r="B47" s="63" t="s">
        <v>1155</v>
      </c>
      <c r="C47" s="27">
        <v>64.69</v>
      </c>
      <c r="D47" s="27">
        <f>IFERROR(VLOOKUP(A47,Sheet2!F:I,4,0),0)</f>
        <v>100</v>
      </c>
    </row>
    <row r="48" spans="1:4" s="60" customFormat="1" ht="20.25" customHeight="1">
      <c r="A48" s="61">
        <v>508</v>
      </c>
      <c r="B48" s="61" t="s">
        <v>1156</v>
      </c>
      <c r="C48" s="25">
        <f>SUM(C49:C50)</f>
        <v>0</v>
      </c>
      <c r="D48" s="25">
        <f>SUM(D49:D50)</f>
        <v>0</v>
      </c>
    </row>
    <row r="49" spans="1:4" s="64" customFormat="1" ht="20.25" customHeight="1">
      <c r="A49" s="62">
        <v>50801</v>
      </c>
      <c r="B49" s="63" t="s">
        <v>1157</v>
      </c>
      <c r="C49" s="27">
        <f>IFERROR(VLOOKUP(#REF!,Sheet2!E:H,4,0),0)</f>
        <v>0</v>
      </c>
      <c r="D49" s="27">
        <f>IFERROR(VLOOKUP(A49,Sheet2!F:I,4,0),0)</f>
        <v>0</v>
      </c>
    </row>
    <row r="50" spans="1:4" s="64" customFormat="1" ht="20.25" customHeight="1">
      <c r="A50" s="62">
        <v>50802</v>
      </c>
      <c r="B50" s="63" t="s">
        <v>1158</v>
      </c>
      <c r="C50" s="27">
        <f>IFERROR(VLOOKUP(#REF!,Sheet2!E:H,4,0),0)</f>
        <v>0</v>
      </c>
      <c r="D50" s="27">
        <f>IFERROR(VLOOKUP(A50,Sheet2!F:I,4,0),0)</f>
        <v>0</v>
      </c>
    </row>
    <row r="51" spans="1:4" s="60" customFormat="1" ht="20.25" customHeight="1">
      <c r="A51" s="61">
        <v>509</v>
      </c>
      <c r="B51" s="61" t="s">
        <v>1159</v>
      </c>
      <c r="C51" s="25">
        <f>SUM(C52:C56)</f>
        <v>4092.91</v>
      </c>
      <c r="D51" s="25">
        <f>SUM(D52:D56)</f>
        <v>3374</v>
      </c>
    </row>
    <row r="52" spans="1:4" s="64" customFormat="1" ht="20.25" customHeight="1">
      <c r="A52" s="62">
        <v>50901</v>
      </c>
      <c r="B52" s="63" t="s">
        <v>1160</v>
      </c>
      <c r="C52" s="27">
        <v>1698.76</v>
      </c>
      <c r="D52" s="27">
        <f>IFERROR(VLOOKUP(A52,Sheet2!F:I,4,0),0)</f>
        <v>1193</v>
      </c>
    </row>
    <row r="53" spans="1:4" s="64" customFormat="1" ht="20.25" customHeight="1">
      <c r="A53" s="62">
        <v>50902</v>
      </c>
      <c r="B53" s="63" t="s">
        <v>1161</v>
      </c>
      <c r="C53" s="27">
        <v>29.35</v>
      </c>
      <c r="D53" s="27">
        <f>IFERROR(VLOOKUP(A53,Sheet2!F:I,4,0),0)</f>
        <v>14</v>
      </c>
    </row>
    <row r="54" spans="1:4" s="64" customFormat="1" ht="20.25" customHeight="1">
      <c r="A54" s="62">
        <v>50903</v>
      </c>
      <c r="B54" s="63" t="s">
        <v>1162</v>
      </c>
      <c r="C54" s="27">
        <v>54.66</v>
      </c>
      <c r="D54" s="27">
        <f>IFERROR(VLOOKUP(A54,Sheet2!F:I,4,0),0)</f>
        <v>76</v>
      </c>
    </row>
    <row r="55" spans="1:4" s="64" customFormat="1" ht="20.25" customHeight="1">
      <c r="A55" s="62">
        <v>50905</v>
      </c>
      <c r="B55" s="63" t="s">
        <v>1163</v>
      </c>
      <c r="C55" s="27">
        <v>612.14</v>
      </c>
      <c r="D55" s="27">
        <f>IFERROR(VLOOKUP(A55,Sheet2!F:I,4,0),0)</f>
        <v>1470</v>
      </c>
    </row>
    <row r="56" spans="1:4" s="64" customFormat="1" ht="20.25" customHeight="1">
      <c r="A56" s="62">
        <v>50999</v>
      </c>
      <c r="B56" s="63" t="s">
        <v>1164</v>
      </c>
      <c r="C56" s="27">
        <v>1698</v>
      </c>
      <c r="D56" s="27">
        <f>IFERROR(VLOOKUP(A56,Sheet2!F:I,4,0),0)</f>
        <v>621</v>
      </c>
    </row>
    <row r="57" spans="1:4" s="60" customFormat="1" ht="20.25" customHeight="1">
      <c r="A57" s="61">
        <v>510</v>
      </c>
      <c r="B57" s="61" t="s">
        <v>1165</v>
      </c>
      <c r="C57" s="25">
        <f>SUM(C58:C59)</f>
        <v>0</v>
      </c>
      <c r="D57" s="25">
        <f>SUM(D58:D59)</f>
        <v>0</v>
      </c>
    </row>
    <row r="58" spans="1:4" s="64" customFormat="1" ht="20.25" customHeight="1">
      <c r="A58" s="62">
        <v>51002</v>
      </c>
      <c r="B58" s="63" t="s">
        <v>1166</v>
      </c>
      <c r="C58" s="27">
        <f>IFERROR(VLOOKUP(#REF!,Sheet2!E:H,4,0),0)</f>
        <v>0</v>
      </c>
      <c r="D58" s="27">
        <f>IFERROR(VLOOKUP(A58,Sheet2!F:I,4,0),0)</f>
        <v>0</v>
      </c>
    </row>
    <row r="59" spans="1:4" s="64" customFormat="1" ht="20.25" customHeight="1">
      <c r="A59" s="62">
        <v>51003</v>
      </c>
      <c r="B59" s="63" t="s">
        <v>1167</v>
      </c>
      <c r="C59" s="27">
        <f>IFERROR(VLOOKUP(#REF!,Sheet2!E:H,4,0),0)</f>
        <v>0</v>
      </c>
      <c r="D59" s="27">
        <f>IFERROR(VLOOKUP(A59,Sheet2!F:I,4,0),0)</f>
        <v>0</v>
      </c>
    </row>
    <row r="60" spans="1:4" s="60" customFormat="1" ht="20.25" customHeight="1">
      <c r="A60" s="61">
        <v>511</v>
      </c>
      <c r="B60" s="61" t="s">
        <v>1168</v>
      </c>
      <c r="C60" s="25">
        <f>SUM(C61:C64)</f>
        <v>0</v>
      </c>
      <c r="D60" s="25">
        <f>SUM(D61:D64)</f>
        <v>0</v>
      </c>
    </row>
    <row r="61" spans="1:4" s="64" customFormat="1" ht="20.25" customHeight="1">
      <c r="A61" s="62">
        <v>51101</v>
      </c>
      <c r="B61" s="63" t="s">
        <v>1169</v>
      </c>
      <c r="C61" s="27">
        <f>IFERROR(VLOOKUP(#REF!,Sheet2!E:H,4,0),0)</f>
        <v>0</v>
      </c>
      <c r="D61" s="27">
        <f>IFERROR(VLOOKUP(A61,Sheet2!F:I,4,0),0)</f>
        <v>0</v>
      </c>
    </row>
    <row r="62" spans="1:4" s="64" customFormat="1" ht="20.25" customHeight="1">
      <c r="A62" s="62">
        <v>51102</v>
      </c>
      <c r="B62" s="63" t="s">
        <v>1170</v>
      </c>
      <c r="C62" s="27">
        <f>IFERROR(VLOOKUP(#REF!,Sheet2!E:H,4,0),0)</f>
        <v>0</v>
      </c>
      <c r="D62" s="27">
        <f>IFERROR(VLOOKUP(A62,Sheet2!F:I,4,0),0)</f>
        <v>0</v>
      </c>
    </row>
    <row r="63" spans="1:4" s="64" customFormat="1" ht="20.25" customHeight="1">
      <c r="A63" s="62">
        <v>51103</v>
      </c>
      <c r="B63" s="63" t="s">
        <v>1171</v>
      </c>
      <c r="C63" s="27">
        <f>IFERROR(VLOOKUP(#REF!,Sheet2!E:H,4,0),0)</f>
        <v>0</v>
      </c>
      <c r="D63" s="27">
        <f>IFERROR(VLOOKUP(A63,Sheet2!F:I,4,0),0)</f>
        <v>0</v>
      </c>
    </row>
    <row r="64" spans="1:4" s="64" customFormat="1" ht="20.25" customHeight="1">
      <c r="A64" s="62">
        <v>51104</v>
      </c>
      <c r="B64" s="63" t="s">
        <v>1172</v>
      </c>
      <c r="C64" s="27">
        <f>IFERROR(VLOOKUP(#REF!,Sheet2!E:H,4,0),0)</f>
        <v>0</v>
      </c>
      <c r="D64" s="27">
        <f>IFERROR(VLOOKUP(A64,Sheet2!F:I,4,0),0)</f>
        <v>0</v>
      </c>
    </row>
    <row r="65" spans="1:4" s="60" customFormat="1" ht="20.25" customHeight="1">
      <c r="A65" s="61">
        <v>514</v>
      </c>
      <c r="B65" s="61" t="s">
        <v>1173</v>
      </c>
      <c r="C65" s="25">
        <f>SUM(C66:C67)</f>
        <v>0</v>
      </c>
      <c r="D65" s="25">
        <f>SUM(D66:D67)</f>
        <v>0</v>
      </c>
    </row>
    <row r="66" spans="1:4" s="64" customFormat="1" ht="20.25" customHeight="1">
      <c r="A66" s="62">
        <v>51401</v>
      </c>
      <c r="B66" s="63" t="s">
        <v>22</v>
      </c>
      <c r="C66" s="27">
        <f>IFERROR(VLOOKUP(#REF!,Sheet2!E:H,4,0),0)</f>
        <v>0</v>
      </c>
      <c r="D66" s="27">
        <f>IFERROR(VLOOKUP(A66,Sheet2!F:I,4,0),0)</f>
        <v>0</v>
      </c>
    </row>
    <row r="67" spans="1:4" s="64" customFormat="1" ht="20.25" customHeight="1">
      <c r="A67" s="62">
        <v>51402</v>
      </c>
      <c r="B67" s="63" t="s">
        <v>1174</v>
      </c>
      <c r="C67" s="27">
        <f>IFERROR(VLOOKUP(#REF!,Sheet2!E:H,4,0),0)</f>
        <v>0</v>
      </c>
      <c r="D67" s="27">
        <f>IFERROR(VLOOKUP(A67,Sheet2!F:I,4,0),0)</f>
        <v>0</v>
      </c>
    </row>
    <row r="68" spans="1:4" s="60" customFormat="1" ht="20.25" customHeight="1">
      <c r="A68" s="61">
        <v>599</v>
      </c>
      <c r="B68" s="61" t="s">
        <v>23</v>
      </c>
      <c r="C68" s="25">
        <f>SUM(C69:C72)</f>
        <v>0</v>
      </c>
      <c r="D68" s="25">
        <f>SUM(D69:D72)</f>
        <v>0</v>
      </c>
    </row>
    <row r="69" spans="1:4" s="64" customFormat="1" ht="20.25" customHeight="1">
      <c r="A69" s="62">
        <v>59906</v>
      </c>
      <c r="B69" s="63" t="s">
        <v>1175</v>
      </c>
      <c r="C69" s="27">
        <f>IFERROR(VLOOKUP(#REF!,Sheet2!E:H,4,0),0)</f>
        <v>0</v>
      </c>
      <c r="D69" s="27">
        <f>IFERROR(VLOOKUP(A69,Sheet2!F:I,4,0),0)</f>
        <v>0</v>
      </c>
    </row>
    <row r="70" spans="1:4" s="64" customFormat="1" ht="20.25" customHeight="1">
      <c r="A70" s="62">
        <v>59907</v>
      </c>
      <c r="B70" s="63" t="s">
        <v>157</v>
      </c>
      <c r="C70" s="27">
        <f>IFERROR(VLOOKUP(#REF!,Sheet2!E:H,4,0),0)</f>
        <v>0</v>
      </c>
      <c r="D70" s="27">
        <f>IFERROR(VLOOKUP(A70,Sheet2!F:I,4,0),0)</f>
        <v>0</v>
      </c>
    </row>
    <row r="71" spans="1:4" s="64" customFormat="1" ht="24.75" customHeight="1">
      <c r="A71" s="62">
        <v>59908</v>
      </c>
      <c r="B71" s="63" t="s">
        <v>1176</v>
      </c>
      <c r="C71" s="27">
        <f>IFERROR(VLOOKUP(#REF!,Sheet2!E:H,4,0),0)</f>
        <v>0</v>
      </c>
      <c r="D71" s="27">
        <f>IFERROR(VLOOKUP(A71,Sheet2!F:I,4,0),0)</f>
        <v>0</v>
      </c>
    </row>
    <row r="72" spans="1:4" s="64" customFormat="1" ht="20.25" customHeight="1">
      <c r="A72" s="62">
        <v>59999</v>
      </c>
      <c r="B72" s="63" t="s">
        <v>23</v>
      </c>
      <c r="C72" s="27">
        <f>IFERROR(VLOOKUP(#REF!,Sheet2!E:H,4,0),0)</f>
        <v>0</v>
      </c>
      <c r="D72" s="27">
        <f>IFERROR(VLOOKUP(A72,Sheet2!F:I,4,0),0)</f>
        <v>0</v>
      </c>
    </row>
    <row r="73" spans="1:4" s="60" customFormat="1" ht="20.25" customHeight="1">
      <c r="A73" s="95" t="s">
        <v>1060</v>
      </c>
      <c r="B73" s="96"/>
      <c r="C73" s="25">
        <f>C74+C75</f>
        <v>1596.1898000000001</v>
      </c>
      <c r="D73" s="25">
        <f>D74+D75</f>
        <v>1410.8935656765802</v>
      </c>
    </row>
    <row r="74" spans="1:4" s="60" customFormat="1" ht="20.25" customHeight="1">
      <c r="A74" s="65" t="s">
        <v>1178</v>
      </c>
      <c r="B74" s="53" t="s">
        <v>1177</v>
      </c>
      <c r="C74" s="54"/>
      <c r="D74" s="54"/>
    </row>
    <row r="75" spans="1:4" ht="20.25" customHeight="1">
      <c r="A75" s="65">
        <v>2300602</v>
      </c>
      <c r="B75" s="53" t="s">
        <v>992</v>
      </c>
      <c r="C75" s="25">
        <f>'镇一般预算支出-功能'!C1332</f>
        <v>1596.1898000000001</v>
      </c>
      <c r="D75" s="25">
        <f>'镇一般预算支出-功能'!D1332</f>
        <v>1410.8935656765802</v>
      </c>
    </row>
    <row r="76" spans="1:4" ht="20.25" customHeight="1">
      <c r="A76" s="95" t="s">
        <v>26</v>
      </c>
      <c r="B76" s="96"/>
      <c r="C76" s="31">
        <f>C77</f>
        <v>0</v>
      </c>
      <c r="D76" s="31">
        <f>D77</f>
        <v>0</v>
      </c>
    </row>
    <row r="77" spans="1:4" ht="20.25" customHeight="1">
      <c r="A77" s="46">
        <v>23103</v>
      </c>
      <c r="B77" s="46" t="s">
        <v>993</v>
      </c>
      <c r="C77" s="31">
        <f>C78</f>
        <v>0</v>
      </c>
      <c r="D77" s="31">
        <f>D78</f>
        <v>0</v>
      </c>
    </row>
    <row r="78" spans="1:4" s="1" customFormat="1" ht="20.25" customHeight="1">
      <c r="A78" s="66">
        <v>2310301</v>
      </c>
      <c r="B78" s="49" t="s">
        <v>994</v>
      </c>
      <c r="C78" s="31"/>
      <c r="D78" s="31"/>
    </row>
    <row r="79" spans="1:4" ht="20.25" customHeight="1">
      <c r="A79" s="95" t="s">
        <v>27</v>
      </c>
      <c r="B79" s="96"/>
      <c r="C79" s="31">
        <f>C80</f>
        <v>0</v>
      </c>
      <c r="D79" s="31">
        <f>D80</f>
        <v>0</v>
      </c>
    </row>
    <row r="80" spans="1:4" ht="20.25" customHeight="1">
      <c r="A80" s="48">
        <v>23009</v>
      </c>
      <c r="B80" s="55" t="s">
        <v>995</v>
      </c>
      <c r="C80" s="31">
        <f>ROUND(C82-C76-C73-C5,0)</f>
        <v>0</v>
      </c>
      <c r="D80" s="31">
        <f>ROUND(D82-D76-D73-D5,0)</f>
        <v>0</v>
      </c>
    </row>
    <row r="81" spans="1:4" ht="20.25" customHeight="1">
      <c r="A81" s="92" t="s">
        <v>28</v>
      </c>
      <c r="B81" s="93"/>
      <c r="C81" s="31">
        <v>0</v>
      </c>
      <c r="D81" s="31">
        <v>0</v>
      </c>
    </row>
    <row r="82" spans="1:4" ht="20.25" customHeight="1">
      <c r="A82" s="94" t="s">
        <v>29</v>
      </c>
      <c r="B82" s="94"/>
      <c r="C82" s="25">
        <f>镇一般预算收入!C78</f>
        <v>16565.5779</v>
      </c>
      <c r="D82" s="25">
        <f>镇一般预算收入!D78</f>
        <v>18772.747900000002</v>
      </c>
    </row>
  </sheetData>
  <mergeCells count="8">
    <mergeCell ref="A81:B81"/>
    <mergeCell ref="A82:B82"/>
    <mergeCell ref="A1:D1"/>
    <mergeCell ref="A2:D2"/>
    <mergeCell ref="A5:B5"/>
    <mergeCell ref="A73:B73"/>
    <mergeCell ref="A76:B76"/>
    <mergeCell ref="A79:B79"/>
  </mergeCells>
  <phoneticPr fontId="13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0"/>
  <sheetViews>
    <sheetView topLeftCell="A2" workbookViewId="0">
      <selection activeCell="F39" sqref="F38:F39"/>
    </sheetView>
  </sheetViews>
  <sheetFormatPr defaultRowHeight="13.5"/>
  <cols>
    <col min="2" max="2" width="17.5" customWidth="1"/>
  </cols>
  <sheetData>
    <row r="2" spans="1:9">
      <c r="A2" t="s">
        <v>2503</v>
      </c>
      <c r="B2" t="s">
        <v>2504</v>
      </c>
      <c r="F2" t="s">
        <v>2503</v>
      </c>
      <c r="G2" t="s">
        <v>2504</v>
      </c>
    </row>
    <row r="3" spans="1:9">
      <c r="A3" t="s">
        <v>1191</v>
      </c>
      <c r="B3">
        <v>200000</v>
      </c>
      <c r="C3">
        <f>B3/10000</f>
        <v>20</v>
      </c>
      <c r="D3">
        <f>ROUND(C3,0)</f>
        <v>20</v>
      </c>
      <c r="F3" s="68">
        <v>50101</v>
      </c>
      <c r="G3">
        <v>16882100</v>
      </c>
      <c r="H3">
        <f>G3/10000</f>
        <v>1688.21</v>
      </c>
      <c r="I3">
        <f>ROUND(H3,0)</f>
        <v>1688</v>
      </c>
    </row>
    <row r="4" spans="1:9">
      <c r="A4" t="s">
        <v>1202</v>
      </c>
      <c r="B4">
        <v>10983900</v>
      </c>
      <c r="C4">
        <f t="shared" ref="C4:C67" si="0">B4/10000</f>
        <v>1098.3900000000001</v>
      </c>
      <c r="D4">
        <f t="shared" ref="D4:D67" si="1">ROUND(C4,0)</f>
        <v>1098</v>
      </c>
      <c r="F4" s="68">
        <v>50102</v>
      </c>
      <c r="G4">
        <v>3597400</v>
      </c>
      <c r="H4">
        <f t="shared" ref="H4:H23" si="2">G4/10000</f>
        <v>359.74</v>
      </c>
      <c r="I4">
        <f t="shared" ref="I4:I23" si="3">ROUND(H4,0)</f>
        <v>360</v>
      </c>
    </row>
    <row r="5" spans="1:9">
      <c r="A5" t="s">
        <v>1203</v>
      </c>
      <c r="B5">
        <v>2892232</v>
      </c>
      <c r="C5">
        <f t="shared" si="0"/>
        <v>289.22320000000002</v>
      </c>
      <c r="D5">
        <f t="shared" si="1"/>
        <v>289</v>
      </c>
      <c r="F5" s="68">
        <v>50103</v>
      </c>
      <c r="G5">
        <v>1450000</v>
      </c>
      <c r="H5">
        <f t="shared" si="2"/>
        <v>145</v>
      </c>
      <c r="I5">
        <f t="shared" si="3"/>
        <v>145</v>
      </c>
    </row>
    <row r="6" spans="1:9">
      <c r="A6" t="s">
        <v>1210</v>
      </c>
      <c r="B6">
        <v>2912000</v>
      </c>
      <c r="C6">
        <f t="shared" si="0"/>
        <v>291.2</v>
      </c>
      <c r="D6">
        <f t="shared" si="1"/>
        <v>291</v>
      </c>
      <c r="F6" s="68">
        <v>50199</v>
      </c>
      <c r="G6">
        <v>1066180</v>
      </c>
      <c r="H6">
        <f t="shared" si="2"/>
        <v>106.61799999999999</v>
      </c>
      <c r="I6">
        <f t="shared" si="3"/>
        <v>107</v>
      </c>
    </row>
    <row r="7" spans="1:9">
      <c r="A7" t="s">
        <v>1211</v>
      </c>
      <c r="B7">
        <v>1707768</v>
      </c>
      <c r="C7">
        <f t="shared" si="0"/>
        <v>170.77680000000001</v>
      </c>
      <c r="D7">
        <f t="shared" si="1"/>
        <v>171</v>
      </c>
      <c r="F7" s="68">
        <v>50201</v>
      </c>
      <c r="G7">
        <v>4029168</v>
      </c>
      <c r="H7">
        <f t="shared" si="2"/>
        <v>402.91680000000002</v>
      </c>
      <c r="I7">
        <f t="shared" si="3"/>
        <v>403</v>
      </c>
    </row>
    <row r="8" spans="1:9">
      <c r="A8" t="s">
        <v>1235</v>
      </c>
      <c r="B8">
        <v>582000</v>
      </c>
      <c r="C8">
        <f t="shared" si="0"/>
        <v>58.2</v>
      </c>
      <c r="D8">
        <f t="shared" si="1"/>
        <v>58</v>
      </c>
      <c r="F8" s="68">
        <v>50202</v>
      </c>
      <c r="G8">
        <v>213597</v>
      </c>
      <c r="H8">
        <f t="shared" si="2"/>
        <v>21.3597</v>
      </c>
      <c r="I8">
        <f t="shared" si="3"/>
        <v>21</v>
      </c>
    </row>
    <row r="9" spans="1:9">
      <c r="A9" t="s">
        <v>1244</v>
      </c>
      <c r="B9">
        <v>30000</v>
      </c>
      <c r="C9">
        <f t="shared" si="0"/>
        <v>3</v>
      </c>
      <c r="D9">
        <f t="shared" si="1"/>
        <v>3</v>
      </c>
      <c r="F9" s="68">
        <v>50203</v>
      </c>
      <c r="G9">
        <v>14000</v>
      </c>
      <c r="H9">
        <f t="shared" si="2"/>
        <v>1.4</v>
      </c>
      <c r="I9">
        <f t="shared" si="3"/>
        <v>1</v>
      </c>
    </row>
    <row r="10" spans="1:9">
      <c r="A10" t="s">
        <v>1283</v>
      </c>
      <c r="B10">
        <v>50000</v>
      </c>
      <c r="C10">
        <f t="shared" si="0"/>
        <v>5</v>
      </c>
      <c r="D10">
        <f t="shared" si="1"/>
        <v>5</v>
      </c>
      <c r="F10" s="68">
        <v>50204</v>
      </c>
      <c r="G10">
        <v>61971</v>
      </c>
      <c r="H10">
        <f t="shared" si="2"/>
        <v>6.1970999999999998</v>
      </c>
      <c r="I10">
        <f t="shared" si="3"/>
        <v>6</v>
      </c>
    </row>
    <row r="11" spans="1:9">
      <c r="A11" t="s">
        <v>1341</v>
      </c>
      <c r="B11">
        <v>320000</v>
      </c>
      <c r="C11">
        <f t="shared" si="0"/>
        <v>32</v>
      </c>
      <c r="D11">
        <f t="shared" si="1"/>
        <v>32</v>
      </c>
      <c r="F11" s="68">
        <v>50205</v>
      </c>
      <c r="G11">
        <v>138900</v>
      </c>
      <c r="H11">
        <f t="shared" si="2"/>
        <v>13.89</v>
      </c>
      <c r="I11">
        <f t="shared" si="3"/>
        <v>14</v>
      </c>
    </row>
    <row r="12" spans="1:9">
      <c r="A12" t="s">
        <v>1370</v>
      </c>
      <c r="B12">
        <v>10000</v>
      </c>
      <c r="C12">
        <f t="shared" si="0"/>
        <v>1</v>
      </c>
      <c r="D12">
        <f t="shared" si="1"/>
        <v>1</v>
      </c>
      <c r="F12" s="68">
        <v>50206</v>
      </c>
      <c r="G12">
        <v>426100</v>
      </c>
      <c r="H12">
        <f t="shared" si="2"/>
        <v>42.61</v>
      </c>
      <c r="I12">
        <f t="shared" si="3"/>
        <v>43</v>
      </c>
    </row>
    <row r="13" spans="1:9">
      <c r="A13" t="s">
        <v>1466</v>
      </c>
      <c r="B13">
        <v>500000</v>
      </c>
      <c r="C13">
        <f t="shared" si="0"/>
        <v>50</v>
      </c>
      <c r="D13">
        <f t="shared" si="1"/>
        <v>50</v>
      </c>
      <c r="F13" s="68">
        <v>50208</v>
      </c>
      <c r="G13">
        <v>302535</v>
      </c>
      <c r="H13">
        <f t="shared" si="2"/>
        <v>30.253499999999999</v>
      </c>
      <c r="I13">
        <f t="shared" si="3"/>
        <v>30</v>
      </c>
    </row>
    <row r="14" spans="1:9">
      <c r="A14" t="s">
        <v>1472</v>
      </c>
      <c r="B14">
        <v>4998800</v>
      </c>
      <c r="C14">
        <f t="shared" si="0"/>
        <v>499.88</v>
      </c>
      <c r="D14">
        <f t="shared" si="1"/>
        <v>500</v>
      </c>
      <c r="F14" s="68">
        <v>50299</v>
      </c>
      <c r="G14">
        <v>20502000.149999999</v>
      </c>
      <c r="H14">
        <f t="shared" si="2"/>
        <v>2050.2000149999999</v>
      </c>
      <c r="I14">
        <f t="shared" si="3"/>
        <v>2050</v>
      </c>
    </row>
    <row r="15" spans="1:9">
      <c r="A15" t="s">
        <v>1481</v>
      </c>
      <c r="B15">
        <v>2200000</v>
      </c>
      <c r="C15">
        <f t="shared" si="0"/>
        <v>220</v>
      </c>
      <c r="D15">
        <f t="shared" si="1"/>
        <v>220</v>
      </c>
      <c r="F15" s="68">
        <v>50399</v>
      </c>
      <c r="G15">
        <v>757342</v>
      </c>
      <c r="H15">
        <f t="shared" si="2"/>
        <v>75.734200000000001</v>
      </c>
      <c r="I15">
        <f t="shared" si="3"/>
        <v>76</v>
      </c>
    </row>
    <row r="16" spans="1:9">
      <c r="A16" t="s">
        <v>1507</v>
      </c>
      <c r="B16">
        <v>489400</v>
      </c>
      <c r="C16">
        <f t="shared" si="0"/>
        <v>48.94</v>
      </c>
      <c r="D16">
        <f t="shared" si="1"/>
        <v>49</v>
      </c>
      <c r="F16" s="68">
        <v>50501</v>
      </c>
      <c r="G16">
        <v>55457360</v>
      </c>
      <c r="H16">
        <f t="shared" si="2"/>
        <v>5545.7359999999999</v>
      </c>
      <c r="I16">
        <f t="shared" si="3"/>
        <v>5546</v>
      </c>
    </row>
    <row r="17" spans="1:9">
      <c r="A17" t="s">
        <v>1510</v>
      </c>
      <c r="B17">
        <v>138900</v>
      </c>
      <c r="C17">
        <f t="shared" si="0"/>
        <v>13.89</v>
      </c>
      <c r="D17">
        <f t="shared" si="1"/>
        <v>14</v>
      </c>
      <c r="F17" s="68">
        <v>50502</v>
      </c>
      <c r="G17">
        <v>33975344.359999999</v>
      </c>
      <c r="H17">
        <f t="shared" si="2"/>
        <v>3397.5344359999999</v>
      </c>
      <c r="I17">
        <f t="shared" si="3"/>
        <v>3398</v>
      </c>
    </row>
    <row r="18" spans="1:9">
      <c r="A18" t="s">
        <v>1515</v>
      </c>
      <c r="B18">
        <v>66180</v>
      </c>
      <c r="C18">
        <f t="shared" si="0"/>
        <v>6.6180000000000003</v>
      </c>
      <c r="D18">
        <f t="shared" si="1"/>
        <v>7</v>
      </c>
      <c r="F18" s="68">
        <v>50799</v>
      </c>
      <c r="G18">
        <v>1000000</v>
      </c>
      <c r="H18">
        <f t="shared" si="2"/>
        <v>100</v>
      </c>
      <c r="I18">
        <f t="shared" si="3"/>
        <v>100</v>
      </c>
    </row>
    <row r="19" spans="1:9">
      <c r="A19" t="s">
        <v>1519</v>
      </c>
      <c r="B19">
        <v>60000</v>
      </c>
      <c r="C19">
        <f t="shared" si="0"/>
        <v>6</v>
      </c>
      <c r="D19">
        <f t="shared" si="1"/>
        <v>6</v>
      </c>
      <c r="F19" s="68">
        <v>50901</v>
      </c>
      <c r="G19">
        <v>11924751.6</v>
      </c>
      <c r="H19">
        <f t="shared" si="2"/>
        <v>1192.47516</v>
      </c>
      <c r="I19">
        <v>1193</v>
      </c>
    </row>
    <row r="20" spans="1:9">
      <c r="A20" t="s">
        <v>1556</v>
      </c>
      <c r="B20">
        <v>1500000</v>
      </c>
      <c r="C20">
        <f t="shared" si="0"/>
        <v>150</v>
      </c>
      <c r="D20">
        <f t="shared" si="1"/>
        <v>150</v>
      </c>
      <c r="F20" s="68">
        <v>50902</v>
      </c>
      <c r="G20">
        <v>142350</v>
      </c>
      <c r="H20">
        <f t="shared" si="2"/>
        <v>14.234999999999999</v>
      </c>
      <c r="I20">
        <f t="shared" si="3"/>
        <v>14</v>
      </c>
    </row>
    <row r="21" spans="1:9">
      <c r="A21" t="s">
        <v>1564</v>
      </c>
      <c r="B21">
        <v>1132350</v>
      </c>
      <c r="C21">
        <f t="shared" si="0"/>
        <v>113.235</v>
      </c>
      <c r="D21">
        <f t="shared" si="1"/>
        <v>113</v>
      </c>
      <c r="F21" s="68">
        <v>50903</v>
      </c>
      <c r="G21">
        <v>756985</v>
      </c>
      <c r="H21">
        <f t="shared" si="2"/>
        <v>75.698499999999996</v>
      </c>
      <c r="I21">
        <f t="shared" si="3"/>
        <v>76</v>
      </c>
    </row>
    <row r="22" spans="1:9">
      <c r="A22" t="s">
        <v>1565</v>
      </c>
      <c r="B22">
        <v>12455000</v>
      </c>
      <c r="C22">
        <f t="shared" si="0"/>
        <v>1245.5</v>
      </c>
      <c r="D22">
        <f t="shared" si="1"/>
        <v>1246</v>
      </c>
      <c r="F22" s="68">
        <v>50905</v>
      </c>
      <c r="G22">
        <v>14703776</v>
      </c>
      <c r="H22">
        <f t="shared" si="2"/>
        <v>1470.3776</v>
      </c>
      <c r="I22">
        <f t="shared" si="3"/>
        <v>1470</v>
      </c>
    </row>
    <row r="23" spans="1:9">
      <c r="A23" t="s">
        <v>1566</v>
      </c>
      <c r="B23">
        <v>8018173.96</v>
      </c>
      <c r="C23">
        <f t="shared" si="0"/>
        <v>801.81739600000003</v>
      </c>
      <c r="D23">
        <f t="shared" si="1"/>
        <v>802</v>
      </c>
      <c r="F23" s="68">
        <v>50999</v>
      </c>
      <c r="G23">
        <v>6213807.7999999998</v>
      </c>
      <c r="H23">
        <f t="shared" si="2"/>
        <v>621.38077999999996</v>
      </c>
      <c r="I23">
        <f t="shared" si="3"/>
        <v>621</v>
      </c>
    </row>
    <row r="24" spans="1:9">
      <c r="A24" t="s">
        <v>1567</v>
      </c>
      <c r="B24">
        <v>641050</v>
      </c>
      <c r="C24">
        <f t="shared" si="0"/>
        <v>64.105000000000004</v>
      </c>
      <c r="D24">
        <f t="shared" si="1"/>
        <v>64</v>
      </c>
      <c r="F24" s="68"/>
    </row>
    <row r="25" spans="1:9">
      <c r="A25" t="s">
        <v>1569</v>
      </c>
      <c r="B25">
        <v>24136602.600000001</v>
      </c>
      <c r="C25">
        <f t="shared" si="0"/>
        <v>2413.6602600000001</v>
      </c>
      <c r="D25">
        <f t="shared" si="1"/>
        <v>2414</v>
      </c>
    </row>
    <row r="26" spans="1:9">
      <c r="A26" t="s">
        <v>1572</v>
      </c>
      <c r="B26">
        <v>197575</v>
      </c>
      <c r="C26">
        <f t="shared" si="0"/>
        <v>19.7575</v>
      </c>
      <c r="D26">
        <f t="shared" si="1"/>
        <v>20</v>
      </c>
    </row>
    <row r="27" spans="1:9">
      <c r="A27" t="s">
        <v>1591</v>
      </c>
      <c r="B27">
        <v>114500</v>
      </c>
      <c r="C27">
        <f t="shared" si="0"/>
        <v>11.45</v>
      </c>
      <c r="D27">
        <f t="shared" si="1"/>
        <v>11</v>
      </c>
    </row>
    <row r="28" spans="1:9">
      <c r="A28" t="s">
        <v>1601</v>
      </c>
      <c r="B28">
        <v>757342</v>
      </c>
      <c r="C28">
        <f t="shared" si="0"/>
        <v>75.734200000000001</v>
      </c>
      <c r="D28">
        <f t="shared" si="1"/>
        <v>76</v>
      </c>
    </row>
    <row r="29" spans="1:9">
      <c r="A29" t="s">
        <v>1606</v>
      </c>
      <c r="B29">
        <v>2327536.7999999998</v>
      </c>
      <c r="C29">
        <f t="shared" si="0"/>
        <v>232.75367999999997</v>
      </c>
      <c r="D29">
        <f t="shared" si="1"/>
        <v>233</v>
      </c>
    </row>
    <row r="30" spans="1:9">
      <c r="A30" t="s">
        <v>1608</v>
      </c>
      <c r="B30">
        <v>10498416</v>
      </c>
      <c r="C30">
        <f t="shared" si="0"/>
        <v>1049.8416</v>
      </c>
      <c r="D30">
        <f t="shared" si="1"/>
        <v>1050</v>
      </c>
    </row>
    <row r="31" spans="1:9">
      <c r="A31" t="s">
        <v>1681</v>
      </c>
      <c r="B31">
        <v>900000</v>
      </c>
      <c r="C31">
        <f t="shared" si="0"/>
        <v>90</v>
      </c>
      <c r="D31">
        <f t="shared" si="1"/>
        <v>90</v>
      </c>
    </row>
    <row r="32" spans="1:9">
      <c r="A32" t="s">
        <v>1721</v>
      </c>
      <c r="B32">
        <v>1958000</v>
      </c>
      <c r="C32">
        <f t="shared" si="0"/>
        <v>195.8</v>
      </c>
      <c r="D32">
        <f t="shared" si="1"/>
        <v>196</v>
      </c>
    </row>
    <row r="33" spans="1:4">
      <c r="A33" t="s">
        <v>1729</v>
      </c>
      <c r="B33">
        <v>472600</v>
      </c>
      <c r="C33">
        <f t="shared" si="0"/>
        <v>47.26</v>
      </c>
      <c r="D33">
        <f t="shared" si="1"/>
        <v>47</v>
      </c>
    </row>
    <row r="34" spans="1:4">
      <c r="A34" t="s">
        <v>1741</v>
      </c>
      <c r="B34">
        <v>100000</v>
      </c>
      <c r="C34">
        <f t="shared" si="0"/>
        <v>10</v>
      </c>
      <c r="D34">
        <f t="shared" si="1"/>
        <v>10</v>
      </c>
    </row>
    <row r="35" spans="1:4">
      <c r="A35" t="s">
        <v>1748</v>
      </c>
      <c r="B35">
        <v>480000</v>
      </c>
      <c r="C35">
        <f t="shared" si="0"/>
        <v>48</v>
      </c>
      <c r="D35">
        <f t="shared" si="1"/>
        <v>48</v>
      </c>
    </row>
    <row r="36" spans="1:4">
      <c r="A36" t="s">
        <v>1749</v>
      </c>
      <c r="B36">
        <v>1010000</v>
      </c>
      <c r="C36">
        <f t="shared" si="0"/>
        <v>101</v>
      </c>
      <c r="D36">
        <f t="shared" si="1"/>
        <v>101</v>
      </c>
    </row>
    <row r="37" spans="1:4">
      <c r="A37" t="s">
        <v>1753</v>
      </c>
      <c r="B37">
        <v>848000</v>
      </c>
      <c r="C37">
        <f t="shared" si="0"/>
        <v>84.8</v>
      </c>
      <c r="D37">
        <f t="shared" si="1"/>
        <v>85</v>
      </c>
    </row>
    <row r="38" spans="1:4">
      <c r="A38" t="s">
        <v>1754</v>
      </c>
      <c r="B38">
        <v>4911600</v>
      </c>
      <c r="C38">
        <f t="shared" si="0"/>
        <v>491.16</v>
      </c>
      <c r="D38">
        <f t="shared" si="1"/>
        <v>491</v>
      </c>
    </row>
    <row r="39" spans="1:4">
      <c r="A39" t="s">
        <v>1758</v>
      </c>
      <c r="B39">
        <v>5080000</v>
      </c>
      <c r="C39">
        <f t="shared" si="0"/>
        <v>508</v>
      </c>
      <c r="D39">
        <f t="shared" si="1"/>
        <v>508</v>
      </c>
    </row>
    <row r="40" spans="1:4">
      <c r="A40" t="s">
        <v>1759</v>
      </c>
      <c r="B40">
        <v>2400000</v>
      </c>
      <c r="C40">
        <f t="shared" si="0"/>
        <v>240</v>
      </c>
      <c r="D40">
        <f t="shared" si="1"/>
        <v>240</v>
      </c>
    </row>
    <row r="41" spans="1:4">
      <c r="A41" t="s">
        <v>1774</v>
      </c>
      <c r="B41">
        <v>11100</v>
      </c>
      <c r="C41">
        <f t="shared" si="0"/>
        <v>1.1100000000000001</v>
      </c>
      <c r="D41">
        <f t="shared" si="1"/>
        <v>1</v>
      </c>
    </row>
    <row r="42" spans="1:4">
      <c r="A42" t="s">
        <v>1776</v>
      </c>
      <c r="B42">
        <v>120000</v>
      </c>
      <c r="C42">
        <f t="shared" si="0"/>
        <v>12</v>
      </c>
      <c r="D42">
        <f t="shared" si="1"/>
        <v>12</v>
      </c>
    </row>
    <row r="43" spans="1:4">
      <c r="A43" t="s">
        <v>1778</v>
      </c>
      <c r="B43">
        <v>68600</v>
      </c>
      <c r="C43">
        <f t="shared" si="0"/>
        <v>6.86</v>
      </c>
      <c r="D43">
        <f t="shared" si="1"/>
        <v>7</v>
      </c>
    </row>
    <row r="44" spans="1:4">
      <c r="A44" t="s">
        <v>1782</v>
      </c>
      <c r="B44">
        <v>470000</v>
      </c>
      <c r="C44">
        <f t="shared" si="0"/>
        <v>47</v>
      </c>
      <c r="D44">
        <f t="shared" si="1"/>
        <v>47</v>
      </c>
    </row>
    <row r="45" spans="1:4">
      <c r="A45" t="s">
        <v>1784</v>
      </c>
      <c r="B45">
        <v>1809890</v>
      </c>
      <c r="C45">
        <f t="shared" si="0"/>
        <v>180.989</v>
      </c>
      <c r="D45">
        <f t="shared" si="1"/>
        <v>181</v>
      </c>
    </row>
    <row r="46" spans="1:4">
      <c r="A46" t="s">
        <v>1786</v>
      </c>
      <c r="B46">
        <v>660000</v>
      </c>
      <c r="C46">
        <f t="shared" si="0"/>
        <v>66</v>
      </c>
      <c r="D46">
        <f t="shared" si="1"/>
        <v>66</v>
      </c>
    </row>
    <row r="47" spans="1:4">
      <c r="A47" t="s">
        <v>1789</v>
      </c>
      <c r="B47">
        <v>14000</v>
      </c>
      <c r="C47">
        <f t="shared" si="0"/>
        <v>1.4</v>
      </c>
      <c r="D47">
        <f t="shared" si="1"/>
        <v>1</v>
      </c>
    </row>
    <row r="48" spans="1:4">
      <c r="A48" t="s">
        <v>1793</v>
      </c>
      <c r="B48">
        <v>40000</v>
      </c>
      <c r="C48">
        <f t="shared" si="0"/>
        <v>4</v>
      </c>
      <c r="D48">
        <f t="shared" si="1"/>
        <v>4</v>
      </c>
    </row>
    <row r="49" spans="1:4">
      <c r="A49" t="s">
        <v>1794</v>
      </c>
      <c r="B49">
        <v>930000</v>
      </c>
      <c r="C49">
        <f t="shared" si="0"/>
        <v>93</v>
      </c>
      <c r="D49">
        <f t="shared" si="1"/>
        <v>93</v>
      </c>
    </row>
    <row r="50" spans="1:4">
      <c r="A50" t="s">
        <v>1796</v>
      </c>
      <c r="B50">
        <v>200000</v>
      </c>
      <c r="C50">
        <f t="shared" si="0"/>
        <v>20</v>
      </c>
      <c r="D50">
        <f t="shared" si="1"/>
        <v>20</v>
      </c>
    </row>
    <row r="51" spans="1:4">
      <c r="A51" t="s">
        <v>1815</v>
      </c>
      <c r="B51">
        <v>130000</v>
      </c>
      <c r="C51">
        <f t="shared" si="0"/>
        <v>13</v>
      </c>
      <c r="D51">
        <f t="shared" si="1"/>
        <v>13</v>
      </c>
    </row>
    <row r="52" spans="1:4">
      <c r="A52" t="s">
        <v>1816</v>
      </c>
      <c r="B52">
        <v>4150000</v>
      </c>
      <c r="C52">
        <f t="shared" si="0"/>
        <v>415</v>
      </c>
      <c r="D52">
        <f t="shared" si="1"/>
        <v>415</v>
      </c>
    </row>
    <row r="53" spans="1:4">
      <c r="A53" t="s">
        <v>1818</v>
      </c>
      <c r="B53">
        <v>30000</v>
      </c>
      <c r="C53">
        <f t="shared" si="0"/>
        <v>3</v>
      </c>
      <c r="D53">
        <f t="shared" si="1"/>
        <v>3</v>
      </c>
    </row>
    <row r="54" spans="1:4">
      <c r="A54" t="s">
        <v>1821</v>
      </c>
      <c r="B54">
        <v>30000</v>
      </c>
      <c r="C54">
        <f t="shared" si="0"/>
        <v>3</v>
      </c>
      <c r="D54">
        <f t="shared" si="1"/>
        <v>3</v>
      </c>
    </row>
    <row r="55" spans="1:4">
      <c r="A55" t="s">
        <v>1822</v>
      </c>
      <c r="B55">
        <v>1580000</v>
      </c>
      <c r="C55">
        <f t="shared" si="0"/>
        <v>158</v>
      </c>
      <c r="D55">
        <f t="shared" si="1"/>
        <v>158</v>
      </c>
    </row>
    <row r="56" spans="1:4">
      <c r="A56" t="s">
        <v>1827</v>
      </c>
      <c r="B56">
        <v>63000</v>
      </c>
      <c r="C56">
        <f t="shared" si="0"/>
        <v>6.3</v>
      </c>
      <c r="D56">
        <f t="shared" si="1"/>
        <v>6</v>
      </c>
    </row>
    <row r="57" spans="1:4">
      <c r="A57" t="s">
        <v>1828</v>
      </c>
      <c r="B57">
        <v>33000</v>
      </c>
      <c r="C57">
        <f t="shared" si="0"/>
        <v>3.3</v>
      </c>
      <c r="D57">
        <f t="shared" si="1"/>
        <v>3</v>
      </c>
    </row>
    <row r="58" spans="1:4">
      <c r="A58" t="s">
        <v>1831</v>
      </c>
      <c r="B58">
        <v>6829176</v>
      </c>
      <c r="C58">
        <f t="shared" si="0"/>
        <v>682.91759999999999</v>
      </c>
      <c r="D58">
        <f t="shared" si="1"/>
        <v>683</v>
      </c>
    </row>
    <row r="59" spans="1:4">
      <c r="A59" t="s">
        <v>1849</v>
      </c>
      <c r="B59">
        <v>1900000</v>
      </c>
      <c r="C59">
        <f t="shared" si="0"/>
        <v>190</v>
      </c>
      <c r="D59">
        <f t="shared" si="1"/>
        <v>190</v>
      </c>
    </row>
    <row r="60" spans="1:4">
      <c r="A60" t="s">
        <v>1872</v>
      </c>
      <c r="B60">
        <v>4554800</v>
      </c>
      <c r="C60">
        <f t="shared" si="0"/>
        <v>455.48</v>
      </c>
      <c r="D60">
        <f t="shared" si="1"/>
        <v>455</v>
      </c>
    </row>
    <row r="61" spans="1:4">
      <c r="A61" t="s">
        <v>1873</v>
      </c>
      <c r="B61">
        <v>239000</v>
      </c>
      <c r="C61">
        <f t="shared" si="0"/>
        <v>23.9</v>
      </c>
      <c r="D61">
        <f t="shared" si="1"/>
        <v>24</v>
      </c>
    </row>
    <row r="62" spans="1:4">
      <c r="A62" t="s">
        <v>1882</v>
      </c>
      <c r="B62">
        <v>1033600</v>
      </c>
      <c r="C62">
        <f t="shared" si="0"/>
        <v>103.36</v>
      </c>
      <c r="D62">
        <f t="shared" si="1"/>
        <v>103</v>
      </c>
    </row>
    <row r="63" spans="1:4">
      <c r="A63" t="s">
        <v>1883</v>
      </c>
      <c r="B63">
        <v>20000</v>
      </c>
      <c r="C63">
        <f t="shared" si="0"/>
        <v>2</v>
      </c>
      <c r="D63">
        <f t="shared" si="1"/>
        <v>2</v>
      </c>
    </row>
    <row r="64" spans="1:4">
      <c r="A64" t="s">
        <v>1891</v>
      </c>
      <c r="B64">
        <v>2846000</v>
      </c>
      <c r="C64">
        <f t="shared" si="0"/>
        <v>284.60000000000002</v>
      </c>
      <c r="D64">
        <f t="shared" si="1"/>
        <v>285</v>
      </c>
    </row>
    <row r="65" spans="1:4">
      <c r="A65" t="s">
        <v>1894</v>
      </c>
      <c r="B65">
        <v>470000</v>
      </c>
      <c r="C65">
        <f t="shared" si="0"/>
        <v>47</v>
      </c>
      <c r="D65">
        <f t="shared" si="1"/>
        <v>47</v>
      </c>
    </row>
    <row r="66" spans="1:4">
      <c r="A66" t="s">
        <v>1895</v>
      </c>
      <c r="B66">
        <v>1965000</v>
      </c>
      <c r="C66">
        <f t="shared" si="0"/>
        <v>196.5</v>
      </c>
      <c r="D66">
        <f t="shared" si="1"/>
        <v>197</v>
      </c>
    </row>
    <row r="67" spans="1:4">
      <c r="A67" t="s">
        <v>1896</v>
      </c>
      <c r="B67">
        <v>3330000</v>
      </c>
      <c r="C67">
        <f t="shared" si="0"/>
        <v>333</v>
      </c>
      <c r="D67">
        <f t="shared" si="1"/>
        <v>333</v>
      </c>
    </row>
    <row r="68" spans="1:4">
      <c r="A68" t="s">
        <v>1900</v>
      </c>
      <c r="B68">
        <v>2867529.6</v>
      </c>
      <c r="C68">
        <f t="shared" ref="C68:C90" si="4">B68/10000</f>
        <v>286.75296000000003</v>
      </c>
      <c r="D68">
        <f t="shared" ref="D68:D90" si="5">ROUND(C68,0)</f>
        <v>287</v>
      </c>
    </row>
    <row r="69" spans="1:4">
      <c r="A69" t="s">
        <v>1903</v>
      </c>
      <c r="B69">
        <v>20000</v>
      </c>
      <c r="C69">
        <f t="shared" si="4"/>
        <v>2</v>
      </c>
      <c r="D69">
        <f t="shared" si="5"/>
        <v>2</v>
      </c>
    </row>
    <row r="70" spans="1:4">
      <c r="A70" t="s">
        <v>1905</v>
      </c>
      <c r="B70">
        <v>581760</v>
      </c>
      <c r="C70">
        <f t="shared" si="4"/>
        <v>58.176000000000002</v>
      </c>
      <c r="D70">
        <f t="shared" si="5"/>
        <v>58</v>
      </c>
    </row>
    <row r="71" spans="1:4">
      <c r="A71" t="s">
        <v>1921</v>
      </c>
      <c r="B71">
        <v>3300000</v>
      </c>
      <c r="C71">
        <f t="shared" si="4"/>
        <v>330</v>
      </c>
      <c r="D71">
        <f t="shared" si="5"/>
        <v>330</v>
      </c>
    </row>
    <row r="72" spans="1:4">
      <c r="A72" t="s">
        <v>1939</v>
      </c>
      <c r="B72">
        <v>310500</v>
      </c>
      <c r="C72">
        <f t="shared" si="4"/>
        <v>31.05</v>
      </c>
      <c r="D72">
        <f t="shared" si="5"/>
        <v>31</v>
      </c>
    </row>
    <row r="73" spans="1:4">
      <c r="A73" t="s">
        <v>2012</v>
      </c>
      <c r="B73">
        <v>500000</v>
      </c>
      <c r="C73">
        <f t="shared" si="4"/>
        <v>50</v>
      </c>
      <c r="D73">
        <f t="shared" si="5"/>
        <v>50</v>
      </c>
    </row>
    <row r="74" spans="1:4">
      <c r="A74" t="s">
        <v>2023</v>
      </c>
      <c r="B74">
        <v>2500000</v>
      </c>
      <c r="C74">
        <f t="shared" si="4"/>
        <v>250</v>
      </c>
      <c r="D74">
        <f t="shared" si="5"/>
        <v>250</v>
      </c>
    </row>
    <row r="75" spans="1:4">
      <c r="A75" t="s">
        <v>2028</v>
      </c>
      <c r="B75">
        <v>2184600</v>
      </c>
      <c r="C75">
        <f t="shared" si="4"/>
        <v>218.46</v>
      </c>
      <c r="D75">
        <f t="shared" si="5"/>
        <v>218</v>
      </c>
    </row>
    <row r="76" spans="1:4">
      <c r="A76" t="s">
        <v>2032</v>
      </c>
      <c r="B76">
        <v>73971</v>
      </c>
      <c r="C76">
        <f t="shared" si="4"/>
        <v>7.3971</v>
      </c>
      <c r="D76">
        <f t="shared" si="5"/>
        <v>7</v>
      </c>
    </row>
    <row r="77" spans="1:4">
      <c r="A77" t="s">
        <v>2044</v>
      </c>
      <c r="B77">
        <v>2089588.8</v>
      </c>
      <c r="C77">
        <f t="shared" si="4"/>
        <v>208.95887999999999</v>
      </c>
      <c r="D77">
        <f t="shared" si="5"/>
        <v>209</v>
      </c>
    </row>
    <row r="78" spans="1:4">
      <c r="A78" t="s">
        <v>2050</v>
      </c>
      <c r="B78">
        <v>2465265</v>
      </c>
      <c r="C78">
        <f t="shared" si="4"/>
        <v>246.5265</v>
      </c>
      <c r="D78">
        <f t="shared" si="5"/>
        <v>247</v>
      </c>
    </row>
    <row r="79" spans="1:4">
      <c r="A79" t="s">
        <v>2059</v>
      </c>
      <c r="B79">
        <v>347130</v>
      </c>
      <c r="C79">
        <f t="shared" si="4"/>
        <v>34.713000000000001</v>
      </c>
      <c r="D79">
        <f t="shared" si="5"/>
        <v>35</v>
      </c>
    </row>
    <row r="80" spans="1:4">
      <c r="A80" t="s">
        <v>2071</v>
      </c>
      <c r="B80">
        <v>1380176.15</v>
      </c>
      <c r="C80">
        <f t="shared" si="4"/>
        <v>138.01761499999998</v>
      </c>
      <c r="D80">
        <f t="shared" si="5"/>
        <v>138</v>
      </c>
    </row>
    <row r="81" spans="1:4">
      <c r="A81" t="s">
        <v>2114</v>
      </c>
      <c r="B81">
        <v>100000</v>
      </c>
      <c r="C81">
        <f t="shared" si="4"/>
        <v>10</v>
      </c>
      <c r="D81">
        <f t="shared" si="5"/>
        <v>10</v>
      </c>
    </row>
    <row r="82" spans="1:4">
      <c r="A82" t="s">
        <v>2125</v>
      </c>
      <c r="B82">
        <v>409855</v>
      </c>
      <c r="C82">
        <f t="shared" si="4"/>
        <v>40.985500000000002</v>
      </c>
      <c r="D82">
        <f t="shared" si="5"/>
        <v>41</v>
      </c>
    </row>
    <row r="83" spans="1:4">
      <c r="A83" t="s">
        <v>2134</v>
      </c>
      <c r="B83">
        <v>3000000</v>
      </c>
      <c r="C83">
        <f t="shared" si="4"/>
        <v>300</v>
      </c>
      <c r="D83">
        <f t="shared" si="5"/>
        <v>300</v>
      </c>
    </row>
    <row r="84" spans="1:4">
      <c r="A84" t="s">
        <v>2158</v>
      </c>
      <c r="B84">
        <v>160000</v>
      </c>
      <c r="C84">
        <f t="shared" si="4"/>
        <v>16</v>
      </c>
      <c r="D84">
        <f t="shared" si="5"/>
        <v>16</v>
      </c>
    </row>
    <row r="85" spans="1:4">
      <c r="A85" t="s">
        <v>2281</v>
      </c>
      <c r="B85">
        <v>1000000</v>
      </c>
      <c r="C85">
        <f t="shared" si="4"/>
        <v>100</v>
      </c>
      <c r="D85">
        <f t="shared" si="5"/>
        <v>100</v>
      </c>
    </row>
    <row r="86" spans="1:4">
      <c r="A86" t="s">
        <v>2379</v>
      </c>
      <c r="B86">
        <v>4090000</v>
      </c>
      <c r="C86">
        <f t="shared" si="4"/>
        <v>409</v>
      </c>
      <c r="D86">
        <f t="shared" si="5"/>
        <v>409</v>
      </c>
    </row>
    <row r="87" spans="1:4">
      <c r="A87" t="s">
        <v>2381</v>
      </c>
      <c r="B87">
        <v>3128200</v>
      </c>
      <c r="C87">
        <f t="shared" si="4"/>
        <v>312.82</v>
      </c>
      <c r="D87">
        <f t="shared" si="5"/>
        <v>313</v>
      </c>
    </row>
    <row r="88" spans="1:4">
      <c r="A88" t="s">
        <v>2436</v>
      </c>
      <c r="B88">
        <v>100000</v>
      </c>
      <c r="C88">
        <f t="shared" si="4"/>
        <v>10</v>
      </c>
      <c r="D88">
        <f t="shared" si="5"/>
        <v>10</v>
      </c>
    </row>
    <row r="89" spans="1:4">
      <c r="A89" t="s">
        <v>2441</v>
      </c>
      <c r="B89">
        <v>800000</v>
      </c>
      <c r="C89">
        <f t="shared" si="4"/>
        <v>80</v>
      </c>
      <c r="D89">
        <f t="shared" si="5"/>
        <v>80</v>
      </c>
    </row>
    <row r="90" spans="1:4">
      <c r="A90" t="s">
        <v>2447</v>
      </c>
      <c r="B90">
        <v>600000</v>
      </c>
      <c r="C90">
        <f t="shared" si="4"/>
        <v>60</v>
      </c>
      <c r="D90">
        <f t="shared" si="5"/>
        <v>60</v>
      </c>
    </row>
  </sheetData>
  <phoneticPr fontId="1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梁月明</cp:lastModifiedBy>
  <cp:lastPrinted>2022-04-22T02:56:41Z</cp:lastPrinted>
  <dcterms:created xsi:type="dcterms:W3CDTF">2020-12-31T03:23:00Z</dcterms:created>
  <dcterms:modified xsi:type="dcterms:W3CDTF">2022-11-03T07:00:24Z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