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300" tabRatio="937"/>
  </bookViews>
  <sheets>
    <sheet name="表1.2021年一般公共预算收支决算表" sheetId="20" r:id="rId1"/>
    <sheet name="表2.2021年一般公共预算收入决算表" sheetId="26" r:id="rId2"/>
    <sheet name="表3.2021年一般公共预算支出决算表" sheetId="23" r:id="rId3"/>
    <sheet name="表4.2021年一般公共预算支出决算表（按经济分类）" sheetId="24" r:id="rId4"/>
    <sheet name="表5.2021年政府性基金收入决算表" sheetId="14" r:id="rId5"/>
    <sheet name="表6.2021年政府性基金支出决算表" sheetId="13" r:id="rId6"/>
    <sheet name="表7.2021年一般公共预算“三公”经费决算表" sheetId="25" r:id="rId7"/>
  </sheets>
  <definedNames>
    <definedName name="_xlnm._FilterDatabase" localSheetId="2" hidden="1">表3.2021年一般公共预算支出决算表!$A$4:$E$4</definedName>
    <definedName name="_xlnm.Print_Titles" localSheetId="0">表1.2021年一般公共预算收支决算表!$1:$4</definedName>
    <definedName name="_xlnm.Print_Titles" localSheetId="4">表5.2021年政府性基金收入决算表!$1:$6</definedName>
    <definedName name="_xlnm.Print_Titles" localSheetId="5">表6.2021年政府性基金支出决算表!$1:$6</definedName>
  </definedNames>
  <calcPr calcId="144525"/>
</workbook>
</file>

<file path=xl/sharedStrings.xml><?xml version="1.0" encoding="utf-8"?>
<sst xmlns="http://schemas.openxmlformats.org/spreadsheetml/2006/main" count="1010" uniqueCount="823">
  <si>
    <t>附件1-1</t>
  </si>
  <si>
    <t>2021年鹤山市雅瑶镇一般公共预算收支决算表</t>
  </si>
  <si>
    <t>单位：万元</t>
  </si>
  <si>
    <t>收入项目</t>
  </si>
  <si>
    <t>2021年预算数</t>
  </si>
  <si>
    <t>2021年决算数</t>
  </si>
  <si>
    <t>支出项目</t>
  </si>
  <si>
    <t>一、一般公共预算收入</t>
  </si>
  <si>
    <t>（一）一般公共服务支出</t>
  </si>
  <si>
    <t>税收收入</t>
  </si>
  <si>
    <t>（二）国防支出</t>
  </si>
  <si>
    <t xml:space="preserve">  增值税</t>
  </si>
  <si>
    <t>（三）公共安全支出</t>
  </si>
  <si>
    <t xml:space="preserve">  企业所得税</t>
  </si>
  <si>
    <t>（四）教育支出</t>
  </si>
  <si>
    <t xml:space="preserve">  个人所得税</t>
  </si>
  <si>
    <t>（五）科学技术支出</t>
  </si>
  <si>
    <t xml:space="preserve">  资源税</t>
  </si>
  <si>
    <t>（六）文化旅游体育与传媒支出</t>
  </si>
  <si>
    <t xml:space="preserve">  城市维护建设税</t>
  </si>
  <si>
    <t>（七）社会保障和就业支出</t>
  </si>
  <si>
    <t xml:space="preserve">  房产税</t>
  </si>
  <si>
    <t>（八）卫生健康支出</t>
  </si>
  <si>
    <t xml:space="preserve">  印花税</t>
  </si>
  <si>
    <t>（九）节能环保支出</t>
  </si>
  <si>
    <t xml:space="preserve">  城镇土地使用税</t>
  </si>
  <si>
    <t>（十）城乡社区支出</t>
  </si>
  <si>
    <t xml:space="preserve">  土地增值税</t>
  </si>
  <si>
    <t>（十一）农林水支出</t>
  </si>
  <si>
    <t xml:space="preserve">  车船税</t>
  </si>
  <si>
    <t>（十二）交通运输支出</t>
  </si>
  <si>
    <t xml:space="preserve">  耕地占用税</t>
  </si>
  <si>
    <t>（十三）资源勘探工业信息等支出</t>
  </si>
  <si>
    <t xml:space="preserve">  契税</t>
  </si>
  <si>
    <t>（十四）商业服务业等支出</t>
  </si>
  <si>
    <t xml:space="preserve">  环境保护税</t>
  </si>
  <si>
    <t>（十五）金融支出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</si>
  <si>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其他税收收入</t>
    </r>
  </si>
  <si>
    <t>（十六）自然资源海洋气象等支出</t>
  </si>
  <si>
    <t>非税收入</t>
  </si>
  <si>
    <t>（十七）住房保障支出</t>
  </si>
  <si>
    <t xml:space="preserve">  专项收入</t>
  </si>
  <si>
    <t>（十八）粮油物资储备支出</t>
  </si>
  <si>
    <t xml:space="preserve">  行政事业性收费收入</t>
  </si>
  <si>
    <t>（十九）灾害防治及应急管理支出</t>
  </si>
  <si>
    <t xml:space="preserve">  罚没收入</t>
  </si>
  <si>
    <t>（二十）预备费</t>
  </si>
  <si>
    <t xml:space="preserve">  国有资本经营预算收入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</si>
  <si>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十一</t>
    </r>
    <r>
      <rPr>
        <sz val="11.5"/>
        <rFont val="宋体"/>
        <charset val="134"/>
      </rPr>
      <t>）其他支出</t>
    </r>
  </si>
  <si>
    <t xml:space="preserve">  国有资源(资产)有偿使用收入</t>
  </si>
  <si>
    <t>（二十二）债务付息支出</t>
  </si>
  <si>
    <t xml:space="preserve">  捐赠收入</t>
  </si>
  <si>
    <t>（二十三）债务发行费用支出</t>
  </si>
  <si>
    <t xml:space="preserve">  政府住房基金收入</t>
  </si>
  <si>
    <t xml:space="preserve">  其他收入</t>
  </si>
  <si>
    <t>一般公共预算支出小计</t>
  </si>
  <si>
    <t>二、转移性收入</t>
  </si>
  <si>
    <t>二、上解上级支出</t>
  </si>
  <si>
    <t>上级补助收入</t>
  </si>
  <si>
    <t>三、债务还本支出</t>
  </si>
  <si>
    <t>其中：返还性收入</t>
  </si>
  <si>
    <t>四、年终结余</t>
  </si>
  <si>
    <t xml:space="preserve">     一般性转移支付收入</t>
  </si>
  <si>
    <t>五、安排预算稳定调节基金</t>
  </si>
  <si>
    <t xml:space="preserve">     专项转移支付收入</t>
  </si>
  <si>
    <t>三、债务转贷收入</t>
  </si>
  <si>
    <t>四、国债转贷资金上年结余</t>
  </si>
  <si>
    <t>五、调入资金</t>
  </si>
  <si>
    <t>六、上年结余收入</t>
  </si>
  <si>
    <t>七、动用预算稳定调节基金</t>
  </si>
  <si>
    <t>收入总计</t>
  </si>
  <si>
    <t>支出总计</t>
  </si>
  <si>
    <t>附件1-2</t>
  </si>
  <si>
    <t>2021年鹤山市雅瑶镇一般公共预算收入决算表</t>
  </si>
  <si>
    <t>（一）税收收入</t>
  </si>
  <si>
    <t>其中：增值税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</si>
  <si>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</si>
  <si>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</si>
  <si>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</si>
  <si>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</si>
  <si>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</si>
  <si>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</si>
  <si>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</si>
  <si>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</si>
  <si>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</si>
  <si>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</si>
  <si>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</si>
  <si>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环境保护税</t>
  </si>
  <si>
    <t xml:space="preserve">   其他税收收入</t>
  </si>
  <si>
    <t>（二）非税收入</t>
  </si>
  <si>
    <t>其中：专项收入</t>
  </si>
  <si>
    <t xml:space="preserve">      行政事业性收费收入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</si>
  <si>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</si>
  <si>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</si>
  <si>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</si>
  <si>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</si>
  <si>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</si>
  <si>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</si>
  <si>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>一般公共预算收入小计</t>
  </si>
  <si>
    <t xml:space="preserve">  返还性收入</t>
  </si>
  <si>
    <t xml:space="preserve">  一般性转移支付收入</t>
  </si>
  <si>
    <t xml:space="preserve">  专项转移支付收入</t>
  </si>
  <si>
    <t>四、上年结余收入</t>
  </si>
  <si>
    <t>六、动用预算稳定调节基金</t>
  </si>
  <si>
    <t>附件1-3</t>
  </si>
  <si>
    <t>2021年鹤山市雅瑶镇一般公共预算支出决算表</t>
  </si>
  <si>
    <t>科目号</t>
  </si>
  <si>
    <t>科目名称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</si>
  <si>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</si>
  <si>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</si>
  <si>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</si>
  <si>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</si>
  <si>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</si>
  <si>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</si>
  <si>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</si>
  <si>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</si>
  <si>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</si>
  <si>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</si>
  <si>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</si>
  <si>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</si>
  <si>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</si>
  <si>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</si>
  <si>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</si>
  <si>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</si>
  <si>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</si>
  <si>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</si>
  <si>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</si>
  <si>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专项业务活动</t>
  </si>
  <si>
    <t>政务公开审批</t>
  </si>
  <si>
    <t>信访事务</t>
  </si>
  <si>
    <t>事业运行</t>
  </si>
  <si>
    <t>其他政府办公厅（室）及相关机构事务支出</t>
  </si>
  <si>
    <t xml:space="preserve"> 发展与改革事务</t>
  </si>
  <si>
    <t>战略规划与实施</t>
  </si>
  <si>
    <t>社会事业发展规划</t>
  </si>
  <si>
    <t>物价管理</t>
  </si>
  <si>
    <t>其他发展与改革事务支出</t>
  </si>
  <si>
    <t xml:space="preserve"> 统计信息事务</t>
  </si>
  <si>
    <t>专项统计业务</t>
  </si>
  <si>
    <t>统计管理</t>
  </si>
  <si>
    <t>专项普查活动</t>
  </si>
  <si>
    <t>其他统计信息事务支出</t>
  </si>
  <si>
    <t xml:space="preserve"> 财政事务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</si>
  <si>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</si>
  <si>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</si>
  <si>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</si>
  <si>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</si>
  <si>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</si>
  <si>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</si>
  <si>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代扣代收代征税款手续费</t>
  </si>
  <si>
    <t>其他税收事务支出</t>
  </si>
  <si>
    <t xml:space="preserve"> 审计事务</t>
  </si>
  <si>
    <t>审计业务</t>
  </si>
  <si>
    <t>其他审计事务支出</t>
  </si>
  <si>
    <t xml:space="preserve"> 海关事务</t>
  </si>
  <si>
    <t>其他海关事务支出</t>
  </si>
  <si>
    <t xml:space="preserve"> 人力资源事务</t>
  </si>
  <si>
    <t>其他人力资源事务支出</t>
  </si>
  <si>
    <t xml:space="preserve"> 纪检监察事务</t>
  </si>
  <si>
    <t>大案要案查处</t>
  </si>
  <si>
    <t>派驻派出机构</t>
  </si>
  <si>
    <t>其他纪检监察事务支出</t>
  </si>
  <si>
    <t xml:space="preserve"> 商贸事务</t>
  </si>
  <si>
    <t>国内贸易管理</t>
  </si>
  <si>
    <t>招商引资</t>
  </si>
  <si>
    <t>其他商贸事务支出</t>
  </si>
  <si>
    <t xml:space="preserve"> 知识产权事务</t>
  </si>
  <si>
    <t>知识产权宏观管理</t>
  </si>
  <si>
    <t>其他知识产权事务支出</t>
  </si>
  <si>
    <t xml:space="preserve"> 港澳台侨事务</t>
  </si>
  <si>
    <t>华侨事务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</si>
  <si>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</si>
  <si>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</si>
  <si>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</si>
  <si>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</si>
  <si>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</si>
  <si>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</si>
  <si>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</si>
  <si>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</si>
  <si>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</si>
  <si>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</si>
  <si>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</si>
  <si>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</si>
  <si>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</si>
  <si>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</si>
  <si>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</si>
  <si>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其他宣传事务支出</t>
  </si>
  <si>
    <t xml:space="preserve"> 统战事务</t>
  </si>
  <si>
    <t>其他统战事务支出</t>
  </si>
  <si>
    <t>网络事务</t>
  </si>
  <si>
    <t>其他网信事务支出</t>
  </si>
  <si>
    <t xml:space="preserve"> 市场监督管理事务</t>
  </si>
  <si>
    <t>市场监督管理专项</t>
  </si>
  <si>
    <t>市场监管执法</t>
  </si>
  <si>
    <t>消费者权益保护</t>
  </si>
  <si>
    <t>标准化管理</t>
  </si>
  <si>
    <t>药品事务</t>
  </si>
  <si>
    <t>医疗器械事务</t>
  </si>
  <si>
    <t>化妆品事务</t>
  </si>
  <si>
    <t>其他市场监督管理事务</t>
  </si>
  <si>
    <t xml:space="preserve"> 其他一般公共服务支出</t>
  </si>
  <si>
    <t>其他一般公共服务支出</t>
  </si>
  <si>
    <t>国防支出</t>
  </si>
  <si>
    <t xml:space="preserve"> 国防动员</t>
  </si>
  <si>
    <t>兵役征集</t>
  </si>
  <si>
    <t>人民防空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</si>
  <si>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</si>
  <si>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</si>
  <si>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</si>
  <si>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</si>
  <si>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</si>
  <si>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其他武装警察部队支出</t>
  </si>
  <si>
    <t xml:space="preserve"> 公安</t>
  </si>
  <si>
    <t>禁毒服务</t>
  </si>
  <si>
    <t>执法办案</t>
  </si>
  <si>
    <t>其他公安支出</t>
  </si>
  <si>
    <t xml:space="preserve"> 检察</t>
  </si>
  <si>
    <t>其他检察支出</t>
  </si>
  <si>
    <t xml:space="preserve"> 法院</t>
  </si>
  <si>
    <t>其他法院支出</t>
  </si>
  <si>
    <t xml:space="preserve"> 司法</t>
  </si>
  <si>
    <t>基层司法业务</t>
  </si>
  <si>
    <t>普法宣传</t>
  </si>
  <si>
    <t>律师公证管理</t>
  </si>
  <si>
    <t>法律援助</t>
  </si>
  <si>
    <t>法制建设</t>
  </si>
  <si>
    <t>其他司法支出</t>
  </si>
  <si>
    <t xml:space="preserve"> 强制隔离戒毒</t>
  </si>
  <si>
    <t>强制隔离戒毒人员生活</t>
  </si>
  <si>
    <t xml:space="preserve"> 其他公共安全支出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</si>
  <si>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</si>
  <si>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</si>
  <si>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</si>
  <si>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</si>
  <si>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</si>
  <si>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</si>
  <si>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</si>
  <si>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</si>
  <si>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</si>
  <si>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</si>
  <si>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</si>
  <si>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</si>
  <si>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中等职业教育</t>
  </si>
  <si>
    <t>职业高中教育</t>
  </si>
  <si>
    <t>高等职业教育</t>
  </si>
  <si>
    <t>其他职业教育支出</t>
  </si>
  <si>
    <t xml:space="preserve"> 广播电视教育</t>
  </si>
  <si>
    <t>广播电视学校</t>
  </si>
  <si>
    <t xml:space="preserve"> 特殊教育</t>
  </si>
  <si>
    <t>特殊学校教育</t>
  </si>
  <si>
    <t>其他特殊教育支出</t>
  </si>
  <si>
    <t xml:space="preserve"> 进修及培训</t>
  </si>
  <si>
    <t>教师进修</t>
  </si>
  <si>
    <t>干部教育</t>
  </si>
  <si>
    <t>培训支出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</si>
  <si>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</si>
  <si>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</si>
  <si>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</si>
  <si>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</si>
  <si>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</si>
  <si>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</si>
  <si>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</si>
  <si>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</si>
  <si>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</si>
  <si>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</si>
  <si>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</si>
  <si>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</si>
  <si>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 xml:space="preserve"> 技术研究与开发</t>
  </si>
  <si>
    <t>应用技术研究与开发</t>
  </si>
  <si>
    <t>产业技术研究与开发</t>
  </si>
  <si>
    <t>其他技术研究与开发支出</t>
  </si>
  <si>
    <t xml:space="preserve"> 科技条件与服务</t>
  </si>
  <si>
    <t>其他科技条件与服务支出</t>
  </si>
  <si>
    <t xml:space="preserve"> 其他科学技术支出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</si>
  <si>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</si>
  <si>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</si>
  <si>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</si>
  <si>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</si>
  <si>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</si>
  <si>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</si>
  <si>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</si>
  <si>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</si>
  <si>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</si>
  <si>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</si>
  <si>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</si>
  <si>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旅游行业业务管理</t>
  </si>
  <si>
    <t>其他文化和旅游支出</t>
  </si>
  <si>
    <t xml:space="preserve"> 文物</t>
  </si>
  <si>
    <t>文物保护</t>
  </si>
  <si>
    <t>博物馆</t>
  </si>
  <si>
    <t>其他文物支出</t>
  </si>
  <si>
    <t xml:space="preserve"> 体育</t>
  </si>
  <si>
    <t>运动项目管理</t>
  </si>
  <si>
    <t>体育场馆</t>
  </si>
  <si>
    <t>其他体育支出</t>
  </si>
  <si>
    <t xml:space="preserve"> 新闻出版电影</t>
  </si>
  <si>
    <t xml:space="preserve">   新闻通讯</t>
  </si>
  <si>
    <t xml:space="preserve">   电影</t>
  </si>
  <si>
    <t>其他新闻出版电影支出</t>
  </si>
  <si>
    <t xml:space="preserve"> 广播电视</t>
  </si>
  <si>
    <t>广播</t>
  </si>
  <si>
    <t>电视</t>
  </si>
  <si>
    <t>其他广播电视支出</t>
  </si>
  <si>
    <t xml:space="preserve"> 其他文化体育与传媒支出</t>
  </si>
  <si>
    <t xml:space="preserve">  宣传文化发展专项支出</t>
  </si>
  <si>
    <t>文化产业发展专项支出</t>
  </si>
  <si>
    <t>其他文化体育与传媒支出</t>
  </si>
  <si>
    <t>社会保障和就业支出</t>
  </si>
  <si>
    <t xml:space="preserve"> 人力资源和社会保障管理事务</t>
  </si>
  <si>
    <t>综合业务管理</t>
  </si>
  <si>
    <t>就业管理事务</t>
  </si>
  <si>
    <t>社会保险经办机构</t>
  </si>
  <si>
    <t>劳动人事争议调解仲裁</t>
  </si>
  <si>
    <t>其他人力资源和社会保障管理事务支出</t>
  </si>
  <si>
    <t xml:space="preserve"> 民政管理事务</t>
  </si>
  <si>
    <t>民间组织管理</t>
  </si>
  <si>
    <t>基层政权建设和社区治理</t>
  </si>
  <si>
    <t>其他民政管理事务支出</t>
  </si>
  <si>
    <t xml:space="preserve"> 行政事业单位离退休</t>
  </si>
  <si>
    <t>归口管理的行政单位离退休</t>
  </si>
  <si>
    <t>事业单位离退休</t>
  </si>
  <si>
    <t>教育事业单位离退休</t>
  </si>
  <si>
    <t>其他事业单位离退休</t>
  </si>
  <si>
    <t>离退休人员管理机构</t>
  </si>
  <si>
    <t>未归口管理的行政单位离退休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</si>
  <si>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</si>
  <si>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</si>
  <si>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</si>
  <si>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</si>
  <si>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</si>
  <si>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</si>
  <si>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</si>
  <si>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</si>
  <si>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</si>
  <si>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</si>
  <si>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</si>
  <si>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其他行政事业单位离退休支出</t>
  </si>
  <si>
    <t xml:space="preserve"> 就业补助</t>
  </si>
  <si>
    <t>职业培训补贴</t>
  </si>
  <si>
    <t>社会保险补贴</t>
  </si>
  <si>
    <t>高技能人才培养补助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</si>
  <si>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</si>
  <si>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</si>
  <si>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</si>
  <si>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</si>
  <si>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</si>
  <si>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</si>
  <si>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</si>
  <si>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</si>
  <si>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</si>
  <si>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</si>
  <si>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</si>
  <si>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</si>
  <si>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</si>
  <si>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</si>
  <si>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</si>
  <si>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</si>
  <si>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</si>
  <si>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</si>
  <si>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</si>
  <si>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殡葬</t>
  </si>
  <si>
    <t>社会福利事业单位</t>
  </si>
  <si>
    <t>其他社会福利支出</t>
  </si>
  <si>
    <t xml:space="preserve"> 残疾人事业</t>
  </si>
  <si>
    <t>残疾人康复</t>
  </si>
  <si>
    <t>残疾人就业和扶贫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</si>
  <si>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</si>
  <si>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</si>
  <si>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</si>
  <si>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</si>
  <si>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</si>
  <si>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</si>
  <si>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</si>
  <si>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</si>
  <si>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</si>
  <si>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</si>
  <si>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</si>
  <si>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</si>
  <si>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</si>
  <si>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</si>
  <si>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</si>
  <si>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</si>
  <si>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</si>
  <si>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财政对城乡居民基本养老保险基金的补助</t>
  </si>
  <si>
    <t>财政对其他基本养老保险基金的补助</t>
  </si>
  <si>
    <t xml:space="preserve"> 退役军人管理事务</t>
  </si>
  <si>
    <t>拥军优属</t>
  </si>
  <si>
    <t>其他退役军人事务管理支出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</si>
  <si>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</si>
  <si>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</si>
  <si>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</si>
  <si>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</si>
  <si>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</si>
  <si>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</si>
  <si>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</si>
  <si>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</si>
  <si>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妇产医院</t>
  </si>
  <si>
    <t>其他专科医院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</si>
  <si>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</si>
  <si>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</si>
  <si>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</si>
  <si>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</si>
  <si>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</si>
  <si>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</si>
  <si>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</si>
  <si>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</si>
  <si>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</si>
  <si>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</si>
  <si>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</si>
  <si>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</si>
  <si>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</si>
  <si>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中医药</t>
  </si>
  <si>
    <t>中医（民族医）药专项</t>
  </si>
  <si>
    <t xml:space="preserve"> 计划生育事务</t>
  </si>
  <si>
    <t>计划生育机构</t>
  </si>
  <si>
    <t>计划生育服务</t>
  </si>
  <si>
    <t>其他计划生育事务支出</t>
  </si>
  <si>
    <t xml:space="preserve"> 食品和药品监督管理事务</t>
  </si>
  <si>
    <t>其他食品和药品监督管理事务支出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</si>
  <si>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</si>
  <si>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</si>
  <si>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</si>
  <si>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</si>
  <si>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</si>
  <si>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</si>
  <si>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</si>
  <si>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</si>
  <si>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</si>
  <si>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</si>
  <si>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</si>
  <si>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</si>
  <si>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</si>
  <si>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</si>
  <si>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</si>
  <si>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</si>
  <si>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 xml:space="preserve"> 医疗保障管理事务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</si>
  <si>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</si>
  <si>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</si>
  <si>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</si>
  <si>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</si>
  <si>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</si>
  <si>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</si>
  <si>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</si>
  <si>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</si>
  <si>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</si>
  <si>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生态环境保护行政许可</t>
  </si>
  <si>
    <t>其他环境保护管理事务支出</t>
  </si>
  <si>
    <t xml:space="preserve"> 环境监测与监察</t>
  </si>
  <si>
    <t>建设项目环评审查与监督</t>
  </si>
  <si>
    <t>其他环境监测与监察支出</t>
  </si>
  <si>
    <t xml:space="preserve"> 污染防治</t>
  </si>
  <si>
    <t>大气</t>
  </si>
  <si>
    <t>水体</t>
  </si>
  <si>
    <t>固体废弃物与化学品</t>
  </si>
  <si>
    <t>其他污染防治支出</t>
  </si>
  <si>
    <t xml:space="preserve"> 自然生态保护</t>
  </si>
  <si>
    <t>农村环境保护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</si>
  <si>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</si>
  <si>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</si>
  <si>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</si>
  <si>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</si>
  <si>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</si>
  <si>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</si>
  <si>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</si>
  <si>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</si>
  <si>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循环经济</t>
  </si>
  <si>
    <t>循环经济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</si>
  <si>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</si>
  <si>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</si>
  <si>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</si>
  <si>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</si>
  <si>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</si>
  <si>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工程建设管理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</si>
  <si>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</si>
  <si>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</si>
  <si>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</si>
  <si>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</si>
  <si>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</si>
  <si>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</si>
  <si>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</si>
  <si>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</si>
  <si>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</si>
  <si>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</si>
  <si>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</si>
  <si>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</si>
  <si>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</si>
  <si>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</si>
  <si>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</si>
  <si>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</si>
  <si>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</si>
  <si>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</si>
  <si>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</si>
  <si>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</si>
  <si>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</si>
  <si>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</si>
  <si>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</si>
  <si>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</si>
  <si>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</si>
  <si>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</si>
  <si>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</si>
  <si>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</si>
  <si>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</si>
  <si>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</si>
  <si>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其他农业农村支出</t>
  </si>
  <si>
    <t xml:space="preserve"> 林业和草原</t>
  </si>
  <si>
    <t>事业机构</t>
  </si>
  <si>
    <t>森林培育</t>
  </si>
  <si>
    <t>技术推广与转化</t>
  </si>
  <si>
    <t>森林生态效益补偿</t>
  </si>
  <si>
    <t>动植物保护</t>
  </si>
  <si>
    <t>执法与监督</t>
  </si>
  <si>
    <t>林业草原防灾减灾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</si>
  <si>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</si>
  <si>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</si>
  <si>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</si>
  <si>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</si>
  <si>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</si>
  <si>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</si>
  <si>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</si>
  <si>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</si>
  <si>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水质监测</t>
  </si>
  <si>
    <t>水文测报</t>
  </si>
  <si>
    <t>防汛</t>
  </si>
  <si>
    <t>大中型水库移民后期扶持专项支出</t>
  </si>
  <si>
    <t>水利安全监督</t>
  </si>
  <si>
    <t>信息管理</t>
  </si>
  <si>
    <t>水利建设征地及移民支出</t>
  </si>
  <si>
    <t>农村人畜饮水</t>
  </si>
  <si>
    <t>其他水利支出</t>
  </si>
  <si>
    <t xml:space="preserve"> 扶贫</t>
  </si>
  <si>
    <t>农村基础设施建设</t>
  </si>
  <si>
    <t>其他扶贫支出</t>
  </si>
  <si>
    <t xml:space="preserve"> 农村综合改革</t>
  </si>
  <si>
    <t>对村级一事一议的补助</t>
  </si>
  <si>
    <t>对村集体经济组织的补助</t>
  </si>
  <si>
    <t xml:space="preserve"> 普惠金融发展支出</t>
  </si>
  <si>
    <t>农业保险保费补贴</t>
  </si>
  <si>
    <t>创业担保贷款贴息</t>
  </si>
  <si>
    <t>其他惠普金融发展支出</t>
  </si>
  <si>
    <t xml:space="preserve"> 其他农林水支出</t>
  </si>
  <si>
    <t>其他农林水支出</t>
  </si>
  <si>
    <t>交通运输支出</t>
  </si>
  <si>
    <t xml:space="preserve"> 公路水路运输</t>
  </si>
  <si>
    <t>公路建设</t>
  </si>
  <si>
    <t>公路养护</t>
  </si>
  <si>
    <t>公路和运输安全</t>
  </si>
  <si>
    <t>其他公路水路运输支出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</si>
  <si>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</si>
  <si>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</si>
  <si>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</si>
  <si>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</si>
  <si>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</si>
  <si>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车辆购置税支出</t>
  </si>
  <si>
    <t>车辆购置税用于公路等基础设施建设支出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</si>
  <si>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</si>
  <si>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</si>
  <si>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</si>
  <si>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</si>
  <si>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制造业</t>
  </si>
  <si>
    <t>其他制造业支出</t>
  </si>
  <si>
    <t xml:space="preserve"> 工业和信息产业监管</t>
  </si>
  <si>
    <t>无线电监管</t>
  </si>
  <si>
    <t>工业和信息产业支持</t>
  </si>
  <si>
    <t>其他工业和信息产业监管支出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</si>
  <si>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</si>
  <si>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</si>
  <si>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</si>
  <si>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</si>
  <si>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商业流通事务</t>
  </si>
  <si>
    <t>其他商业流通事务支出</t>
  </si>
  <si>
    <t xml:space="preserve"> 涉外发展服务支出</t>
  </si>
  <si>
    <t>其他涉外发展服务支出</t>
  </si>
  <si>
    <t xml:space="preserve"> 其他商业服务业等支出</t>
  </si>
  <si>
    <t>其他商业服务业等支出</t>
  </si>
  <si>
    <t>金融支出</t>
  </si>
  <si>
    <t xml:space="preserve"> 其他金融支出</t>
  </si>
  <si>
    <t>其他金融支出</t>
  </si>
  <si>
    <t>自然资源海洋气象等支出</t>
  </si>
  <si>
    <t xml:space="preserve"> 自然资源事务</t>
  </si>
  <si>
    <t>土地资源利用与保护</t>
  </si>
  <si>
    <t>国土整治</t>
  </si>
  <si>
    <t>地质矿产资源利用与保护</t>
  </si>
  <si>
    <t xml:space="preserve"> 气象事务</t>
  </si>
  <si>
    <t>气象事业机构</t>
  </si>
  <si>
    <t>气象服务</t>
  </si>
  <si>
    <t>气象装备保障维护</t>
  </si>
  <si>
    <t>住房保障支出</t>
  </si>
  <si>
    <t xml:space="preserve"> 保障性安居工程支出</t>
  </si>
  <si>
    <t>棚户区改造</t>
  </si>
  <si>
    <t>农村危房改造</t>
  </si>
  <si>
    <t xml:space="preserve"> 住房改革支出</t>
  </si>
  <si>
    <t>住房公积金</t>
  </si>
  <si>
    <t>其他单位住房公积金</t>
  </si>
  <si>
    <t>教育部门住房公积金</t>
  </si>
  <si>
    <t xml:space="preserve"> 城乡社区住宅</t>
  </si>
  <si>
    <t>住房公积金管理</t>
  </si>
  <si>
    <t>其他城乡社区住宅支出</t>
  </si>
  <si>
    <t>粮油物资储备支出</t>
  </si>
  <si>
    <t xml:space="preserve"> 粮油事务</t>
  </si>
  <si>
    <t>粮食专项业务活动</t>
  </si>
  <si>
    <t>其他粮油事务支出</t>
  </si>
  <si>
    <t xml:space="preserve"> 粮油储备</t>
  </si>
  <si>
    <t>储备粮油补贴</t>
  </si>
  <si>
    <t>储备粮油差价补贴</t>
  </si>
  <si>
    <t>储备粮（油）库建设</t>
  </si>
  <si>
    <t>其他粮油储备支出</t>
  </si>
  <si>
    <t xml:space="preserve"> 重要商品储备</t>
  </si>
  <si>
    <t xml:space="preserve">   肉类储备</t>
  </si>
  <si>
    <t>食盐储备</t>
  </si>
  <si>
    <t>灾害防治及应急管理支出</t>
  </si>
  <si>
    <t xml:space="preserve"> 应急管理事务</t>
  </si>
  <si>
    <t>安全监管</t>
  </si>
  <si>
    <t>其他应急管理支出</t>
  </si>
  <si>
    <t xml:space="preserve"> 消防事务</t>
  </si>
  <si>
    <t>其他消防事务支出</t>
  </si>
  <si>
    <t xml:space="preserve"> 森林消防事务</t>
  </si>
  <si>
    <t>其他森林消防事务支出</t>
  </si>
  <si>
    <t xml:space="preserve"> 自然灾害防治</t>
  </si>
  <si>
    <t>地质灾害防治</t>
  </si>
  <si>
    <t xml:space="preserve"> 自然灾害救灾及恢复重建支出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</si>
  <si>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</si>
  <si>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</si>
  <si>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</si>
  <si>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</si>
  <si>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其他灾害防治及应急管理支出</t>
  </si>
  <si>
    <t>预备费</t>
  </si>
  <si>
    <t>其他支出</t>
  </si>
  <si>
    <t xml:space="preserve"> 年初预留</t>
  </si>
  <si>
    <t xml:space="preserve"> 其他支出</t>
  </si>
  <si>
    <t>债务付息支出</t>
  </si>
  <si>
    <t xml:space="preserve"> 地方政府一般债务付息支出</t>
  </si>
  <si>
    <t>地方政府一般债券付息支出</t>
  </si>
  <si>
    <t>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</si>
  <si>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</si>
  <si>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</si>
  <si>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</si>
  <si>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</si>
  <si>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</si>
  <si>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</si>
  <si>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</si>
  <si>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</si>
  <si>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</si>
  <si>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</si>
  <si>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</si>
  <si>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支出合计</t>
  </si>
  <si>
    <t>附件1-4</t>
  </si>
  <si>
    <t>2021年鹤山市雅瑶镇一般公共预算支出决算表       （按经济分类）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</si>
  <si>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</si>
  <si>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</si>
  <si>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</si>
  <si>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</si>
  <si>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</si>
  <si>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</si>
  <si>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</si>
  <si>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</si>
  <si>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</si>
  <si>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</si>
  <si>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</si>
  <si>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</si>
  <si>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</si>
  <si>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</si>
  <si>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</si>
  <si>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</si>
  <si>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</si>
  <si>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</si>
  <si>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</si>
  <si>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</si>
  <si>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</si>
  <si>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</si>
  <si>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</si>
  <si>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</si>
  <si>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</si>
  <si>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</si>
  <si>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</si>
  <si>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</si>
  <si>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</si>
  <si>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</si>
  <si>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</si>
  <si>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</si>
  <si>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</si>
  <si>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</si>
  <si>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</si>
  <si>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</si>
  <si>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</si>
  <si>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</si>
  <si>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</si>
  <si>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</si>
  <si>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</si>
  <si>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</si>
  <si>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</si>
  <si>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</si>
  <si>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债务利息及费用支出</t>
  </si>
  <si>
    <t>国内债务付息</t>
  </si>
  <si>
    <t>国外债务付息</t>
  </si>
  <si>
    <t>国内债务发行费用支出</t>
  </si>
  <si>
    <t>预备费及预留</t>
  </si>
  <si>
    <t>预留</t>
  </si>
  <si>
    <t>三、县对镇的补助支出</t>
  </si>
  <si>
    <t>四、债务还本支出</t>
  </si>
  <si>
    <t>五、年终结转</t>
  </si>
  <si>
    <t>六、补充预算稳定调节基金</t>
  </si>
  <si>
    <t>附件1-5</t>
  </si>
  <si>
    <t>2021年鹤山市雅瑶镇政府性基金收入决算表</t>
  </si>
  <si>
    <t>项目</t>
  </si>
  <si>
    <t>一、政府性基金本级收入</t>
  </si>
  <si>
    <t xml:space="preserve">   核电站乏燃料处理处置基金收入</t>
  </si>
  <si>
    <t xml:space="preserve">   国家电影事业发展专项资金收入</t>
  </si>
  <si>
    <t xml:space="preserve">   大中型水库移民后期扶持基金收入</t>
  </si>
  <si>
    <t xml:space="preserve">   小型水库移民扶助基金收入</t>
  </si>
  <si>
    <t xml:space="preserve">   可再生能源电价附加收入</t>
  </si>
  <si>
    <t xml:space="preserve">   废弃电器电子产品处理基金收入</t>
  </si>
  <si>
    <t xml:space="preserve">   国有土地使用权出让收入</t>
  </si>
  <si>
    <t xml:space="preserve">   城市公用事业附加收入</t>
  </si>
  <si>
    <t xml:space="preserve">   国有土地收益基金收入</t>
  </si>
  <si>
    <t xml:space="preserve">   农业土地开发资金收入</t>
  </si>
  <si>
    <t xml:space="preserve">   城市基础设施配套费收入</t>
  </si>
  <si>
    <t xml:space="preserve">   污水处理费收入</t>
  </si>
  <si>
    <t xml:space="preserve">   大中型水库库区基金收入</t>
  </si>
  <si>
    <t xml:space="preserve">   三峡水库库区基金收入</t>
  </si>
  <si>
    <t xml:space="preserve">   国家重大水利工程建设基金收入</t>
  </si>
  <si>
    <t xml:space="preserve">   海南省高等级公路车辆通行附加费收入</t>
  </si>
  <si>
    <t xml:space="preserve">   车辆通行费</t>
  </si>
  <si>
    <t xml:space="preserve">   港口建设费收入</t>
  </si>
  <si>
    <t xml:space="preserve">   铁路建设基金收入</t>
  </si>
  <si>
    <t xml:space="preserve">   船舶油污损害赔偿基金收入</t>
  </si>
  <si>
    <t xml:space="preserve">   新型墙体材料专项基金收入</t>
  </si>
  <si>
    <t xml:space="preserve">   农网还贷资金收入</t>
  </si>
  <si>
    <t xml:space="preserve">   旅游发展基金收入</t>
  </si>
  <si>
    <t xml:space="preserve">   中央特别国债经营基金收入</t>
  </si>
  <si>
    <t xml:space="preserve">   中央特别国债经营基金财务收入</t>
  </si>
  <si>
    <t xml:space="preserve">   彩票发行机构和彩票销售机构的业务费用</t>
  </si>
  <si>
    <t xml:space="preserve">   彩票公益金收入</t>
  </si>
  <si>
    <t xml:space="preserve">   其他政府性基金收入</t>
  </si>
  <si>
    <t>二、上级补助收入</t>
  </si>
  <si>
    <t>三、上年结余收入</t>
  </si>
  <si>
    <t>四、调入资金</t>
  </si>
  <si>
    <t>五、专项债券转贷款收入</t>
  </si>
  <si>
    <t>政府性基金总收入</t>
  </si>
  <si>
    <t>附件1-6</t>
  </si>
  <si>
    <t>2021年鹤山市雅瑶镇政府性基金支出决算表</t>
  </si>
  <si>
    <t>一、政府性基金预算支出</t>
  </si>
  <si>
    <t>文化体育与传媒支出</t>
  </si>
  <si>
    <t xml:space="preserve">  国家电影事业发展专项资金安排的支出</t>
  </si>
  <si>
    <t xml:space="preserve">    资助国产影片放映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</si>
  <si>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</si>
  <si>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</si>
  <si>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</si>
  <si>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</si>
  <si>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</si>
  <si>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</si>
  <si>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</si>
  <si>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</si>
  <si>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</si>
  <si>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</si>
  <si>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</si>
  <si>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</si>
  <si>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</si>
  <si>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</si>
  <si>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</si>
  <si>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农业土地开发资金及对应专项债务收入安排的支出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</si>
  <si>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</si>
  <si>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</si>
  <si>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</si>
  <si>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</si>
  <si>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</si>
  <si>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</si>
  <si>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</si>
  <si>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</si>
  <si>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土地储备专项债券收入安排的支出  </t>
  </si>
  <si>
    <t xml:space="preserve">    征地和拆迁补偿支出  </t>
  </si>
  <si>
    <t xml:space="preserve">  污水处理费对应专项债务收入安排的支出</t>
  </si>
  <si>
    <t xml:space="preserve">    污水处理设施建设和营运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</si>
  <si>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</si>
  <si>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</si>
  <si>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</si>
  <si>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</si>
  <si>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</si>
  <si>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</si>
  <si>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</si>
  <si>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其他港口建设费安排的支出</t>
  </si>
  <si>
    <t xml:space="preserve">  其他政府性基金及对应专项债务收入安排的支出</t>
  </si>
  <si>
    <t xml:space="preserve">    其他地方自行试点项目收益专项债务收入安排的支出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</si>
  <si>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</si>
  <si>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</si>
  <si>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</si>
  <si>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</si>
  <si>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</si>
  <si>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</si>
  <si>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</si>
  <si>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</si>
  <si>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</si>
  <si>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</si>
  <si>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</si>
  <si>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</si>
  <si>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</si>
  <si>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</si>
  <si>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</si>
  <si>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</si>
  <si>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 国有土地使用权出让金债务发行费用支出</t>
  </si>
  <si>
    <t xml:space="preserve">   其他地方自行试点项目收益专项发行费用支出</t>
  </si>
  <si>
    <t>抗疫特别国债安排的支出</t>
  </si>
  <si>
    <t xml:space="preserve">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</si>
  <si>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</si>
  <si>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</si>
  <si>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</si>
  <si>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</si>
  <si>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</si>
  <si>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</si>
  <si>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</si>
  <si>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</si>
  <si>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</si>
  <si>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</si>
  <si>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</si>
  <si>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</si>
  <si>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附件1-7</t>
  </si>
  <si>
    <t>2021年鹤山市雅瑶镇一般公共预算“三公”经费决算表</t>
  </si>
  <si>
    <t>“三公”经费</t>
  </si>
  <si>
    <t xml:space="preserve">   其中：（一）因公出国（境）费用</t>
  </si>
  <si>
    <t xml:space="preserve">         （二）公务用车购置及公务用车运行维护费</t>
  </si>
  <si>
    <t xml:space="preserve">               1.公务用车购置</t>
  </si>
  <si>
    <t xml:space="preserve">               2.公务用车运行维护费</t>
  </si>
  <si>
    <t xml:space="preserve">          (三）公务接待费</t>
  </si>
  <si>
    <t>备注：本表中“三公”经费是指部门预算基本支出及项目支出中安排的因公出国（境）支出、公务用车购置及运行维护支出和公务接待费支出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</si>
</sst>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</numFmts>
  <fonts count="41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.5"/>
      <name val="宋体"/>
      <charset val="134"/>
    </font>
    <font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20"/>
      <color theme="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" fillId="0" borderId="0"/>
    <xf numFmtId="41" fontId="22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7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1" borderId="5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/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43" fontId="29" fillId="0" borderId="0" applyFont="0" applyFill="0" applyBorder="0" applyAlignment="0" applyProtection="0"/>
    <xf numFmtId="0" fontId="2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43" fontId="5" fillId="0" borderId="1" xfId="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 wrapText="1"/>
    </xf>
    <xf numFmtId="43" fontId="8" fillId="0" borderId="1" xfId="56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43" fontId="9" fillId="0" borderId="1" xfId="56" applyNumberFormat="1" applyFont="1" applyFill="1" applyBorder="1" applyAlignment="1">
      <alignment vertical="center"/>
    </xf>
    <xf numFmtId="43" fontId="9" fillId="0" borderId="1" xfId="6" applyNumberFormat="1" applyFont="1" applyFill="1" applyBorder="1" applyAlignment="1">
      <alignment vertical="center"/>
    </xf>
    <xf numFmtId="43" fontId="8" fillId="0" borderId="1" xfId="58" applyNumberFormat="1" applyFont="1" applyFill="1" applyBorder="1" applyAlignment="1">
      <alignment vertical="center"/>
    </xf>
    <xf numFmtId="43" fontId="9" fillId="0" borderId="1" xfId="9" applyNumberFormat="1" applyFont="1" applyFill="1" applyBorder="1" applyAlignment="1">
      <alignment vertical="center"/>
    </xf>
    <xf numFmtId="43" fontId="9" fillId="0" borderId="1" xfId="58" applyNumberFormat="1" applyFont="1" applyFill="1" applyBorder="1" applyAlignment="1">
      <alignment vertical="center"/>
    </xf>
    <xf numFmtId="43" fontId="8" fillId="0" borderId="1" xfId="6" applyNumberFormat="1" applyFont="1" applyFill="1" applyBorder="1" applyAlignment="1">
      <alignment vertical="center"/>
    </xf>
    <xf numFmtId="43" fontId="9" fillId="0" borderId="1" xfId="9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3" fontId="0" fillId="0" borderId="1" xfId="0" applyNumberFormat="1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/>
    </xf>
    <xf numFmtId="43" fontId="5" fillId="0" borderId="1" xfId="6" applyNumberFormat="1" applyFont="1" applyFill="1" applyBorder="1" applyAlignment="1">
      <alignment horizontal="center" vertical="center" wrapText="1"/>
    </xf>
    <xf numFmtId="43" fontId="0" fillId="0" borderId="1" xfId="6" applyNumberFormat="1" applyFont="1" applyFill="1" applyBorder="1" applyAlignment="1">
      <alignment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43" fontId="5" fillId="0" borderId="1" xfId="6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3" fontId="7" fillId="0" borderId="1" xfId="6" applyNumberFormat="1" applyFont="1" applyFill="1" applyBorder="1" applyAlignment="1">
      <alignment horizontal="center" vertical="center" wrapText="1"/>
    </xf>
    <xf numFmtId="43" fontId="7" fillId="0" borderId="1" xfId="6" applyNumberFormat="1" applyFont="1" applyFill="1" applyBorder="1" applyAlignment="1">
      <alignment vertical="center"/>
    </xf>
    <xf numFmtId="43" fontId="7" fillId="0" borderId="1" xfId="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3" fontId="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1" fontId="10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3" fontId="7" fillId="0" borderId="1" xfId="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3" fontId="7" fillId="0" borderId="1" xfId="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3" fontId="1" fillId="0" borderId="0" xfId="0" applyNumberFormat="1" applyFont="1" applyFill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9" applyNumberFormat="1" applyFont="1" applyFill="1" applyBorder="1" applyAlignment="1" applyProtection="1">
      <alignment horizontal="right" vertical="center"/>
    </xf>
    <xf numFmtId="43" fontId="7" fillId="0" borderId="1" xfId="9" applyNumberFormat="1" applyFont="1" applyFill="1" applyBorder="1" applyAlignment="1" applyProtection="1">
      <alignment vertical="center"/>
    </xf>
    <xf numFmtId="4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3" fontId="4" fillId="0" borderId="1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54" applyFont="1" applyFill="1" applyBorder="1" applyAlignment="1">
      <alignment vertical="center"/>
    </xf>
    <xf numFmtId="43" fontId="7" fillId="0" borderId="1" xfId="9" applyNumberFormat="1" applyFont="1" applyFill="1" applyBorder="1" applyAlignment="1">
      <alignment vertical="center"/>
    </xf>
    <xf numFmtId="0" fontId="5" fillId="0" borderId="1" xfId="46" applyFont="1" applyFill="1" applyBorder="1" applyAlignment="1">
      <alignment vertical="center"/>
    </xf>
    <xf numFmtId="43" fontId="5" fillId="0" borderId="1" xfId="9" applyNumberFormat="1" applyFont="1" applyFill="1" applyBorder="1" applyAlignment="1">
      <alignment horizontal="right" vertical="center"/>
    </xf>
    <xf numFmtId="43" fontId="5" fillId="0" borderId="1" xfId="5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43" fontId="5" fillId="0" borderId="1" xfId="56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3" fontId="7" fillId="0" borderId="1" xfId="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7" fillId="0" borderId="1" xfId="46" applyFont="1" applyFill="1" applyBorder="1" applyAlignment="1">
      <alignment vertical="center"/>
    </xf>
    <xf numFmtId="43" fontId="5" fillId="0" borderId="1" xfId="9" applyNumberFormat="1" applyFont="1" applyFill="1" applyBorder="1" applyAlignment="1">
      <alignment vertical="center"/>
    </xf>
    <xf numFmtId="1" fontId="5" fillId="0" borderId="1" xfId="54" applyNumberFormat="1" applyFont="1" applyFill="1" applyBorder="1" applyAlignment="1" applyProtection="1">
      <alignment horizontal="left" vertical="center"/>
      <protection locked="0"/>
    </xf>
    <xf numFmtId="1" fontId="7" fillId="0" borderId="1" xfId="54" applyNumberFormat="1" applyFont="1" applyFill="1" applyBorder="1" applyAlignment="1" applyProtection="1">
      <alignment horizontal="left" vertical="center"/>
      <protection locked="0"/>
    </xf>
    <xf numFmtId="0" fontId="7" fillId="0" borderId="1" xfId="54" applyFont="1" applyFill="1" applyBorder="1" applyAlignment="1">
      <alignment horizontal="left" vertical="center"/>
    </xf>
    <xf numFmtId="0" fontId="4" fillId="0" borderId="1" xfId="46" applyFont="1" applyFill="1" applyBorder="1" applyAlignment="1">
      <alignment vertical="center"/>
    </xf>
    <xf numFmtId="43" fontId="4" fillId="0" borderId="1" xfId="0" applyNumberFormat="1" applyFont="1" applyFill="1" applyBorder="1" applyAlignment="1" applyProtection="1">
      <alignment horizontal="right" vertical="center"/>
    </xf>
    <xf numFmtId="0" fontId="5" fillId="0" borderId="1" xfId="46" applyFont="1" applyFill="1" applyBorder="1" applyAlignment="1">
      <alignment horizontal="left" vertical="center" wrapText="1"/>
    </xf>
    <xf numFmtId="43" fontId="5" fillId="0" borderId="1" xfId="6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vertical="center"/>
    </xf>
    <xf numFmtId="43" fontId="0" fillId="0" borderId="1" xfId="6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0" fontId="7" fillId="0" borderId="1" xfId="46" applyFont="1" applyFill="1" applyBorder="1" applyAlignment="1">
      <alignment horizontal="left" vertical="center"/>
    </xf>
    <xf numFmtId="43" fontId="4" fillId="0" borderId="1" xfId="6" applyNumberFormat="1" applyFont="1" applyFill="1" applyBorder="1" applyAlignment="1">
      <alignment horizontal="right" vertical="center"/>
    </xf>
    <xf numFmtId="43" fontId="8" fillId="0" borderId="1" xfId="46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43" fontId="18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1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千位分隔 2" xfId="56"/>
    <cellStyle name="常规 4" xfId="57"/>
    <cellStyle name="千位分隔 3" xfId="58"/>
    <cellStyle name="常规 5" xfId="59"/>
    <cellStyle name="千位分隔 13" xfId="60"/>
    <cellStyle name="千位分隔 5 2 2 6" xfId="61"/>
  </cellStyles>
  <tableStyles count="0" defaultTableStyle="TableStyleMedium2" defaultPivotStyle="PivotStyleLight16"/>
  <colors>
    <mruColors>
      <color rgb="009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F56"/>
  <sheetViews>
    <sheetView tabSelected="1" zoomScale="95" zoomScaleNormal="95" workbookViewId="0">
      <selection activeCell="C35" sqref="C35"/>
    </sheetView>
  </sheetViews>
  <sheetFormatPr defaultColWidth="9" defaultRowHeight="14.4" outlineLevelCol="5"/>
  <cols>
    <col min="1" max="1" width="28.3796296296296" style="36" customWidth="1"/>
    <col min="2" max="2" width="14.1296296296296" style="14" customWidth="1"/>
    <col min="3" max="3" width="16" style="14" customWidth="1"/>
    <col min="4" max="4" width="34.75" style="36" customWidth="1"/>
    <col min="5" max="5" width="14.6296296296296" style="14" customWidth="1"/>
    <col min="6" max="6" width="16.3796296296296" style="14" customWidth="1"/>
    <col min="7" max="8" width="9" style="36"/>
    <col min="9" max="9" width="24.25" style="36" customWidth="1"/>
    <col min="10" max="16384" width="9" style="36"/>
  </cols>
  <sheetData>
    <row r="1" ht="17.1" customHeight="1" spans="1:1">
      <c r="A1" s="36" t="s">
        <v>0</v>
      </c>
    </row>
    <row r="2" ht="27.75" customHeight="1" spans="1:6">
      <c r="A2" s="39" t="s">
        <v>1</v>
      </c>
      <c r="B2" s="39"/>
      <c r="C2" s="39"/>
      <c r="D2" s="39"/>
      <c r="E2" s="39"/>
      <c r="F2" s="39"/>
    </row>
    <row r="3" ht="24" customHeight="1" spans="1:6">
      <c r="A3" s="40" t="s">
        <v>2</v>
      </c>
      <c r="B3" s="40"/>
      <c r="C3" s="40"/>
      <c r="D3" s="40"/>
      <c r="E3" s="40"/>
      <c r="F3" s="40"/>
    </row>
    <row r="4" ht="30.75" customHeight="1" spans="1:6">
      <c r="A4" s="41" t="s">
        <v>3</v>
      </c>
      <c r="B4" s="7" t="s">
        <v>4</v>
      </c>
      <c r="C4" s="7" t="s">
        <v>5</v>
      </c>
      <c r="D4" s="41" t="s">
        <v>6</v>
      </c>
      <c r="E4" s="7" t="s">
        <v>4</v>
      </c>
      <c r="F4" s="7" t="s">
        <v>5</v>
      </c>
    </row>
    <row r="5" ht="17.25" customHeight="1" spans="1:6">
      <c r="A5" s="42" t="s">
        <v>7</v>
      </c>
      <c r="B5" s="112">
        <f>B6+B21</f>
        <v>11562</v>
      </c>
      <c r="C5" s="112">
        <f>C6+C21</f>
        <v>9689</v>
      </c>
      <c r="D5" s="113" t="s">
        <v>8</v>
      </c>
      <c r="E5" s="114">
        <v>2442</v>
      </c>
      <c r="F5" s="50">
        <v>1710</v>
      </c>
    </row>
    <row r="6" ht="17.25" customHeight="1" spans="1:6">
      <c r="A6" s="115" t="s">
        <v>9</v>
      </c>
      <c r="B6" s="112">
        <f>SUM(B7:B20)</f>
        <v>7779</v>
      </c>
      <c r="C6" s="112">
        <f>SUM(C7:C20)</f>
        <v>9009</v>
      </c>
      <c r="D6" s="113" t="s">
        <v>10</v>
      </c>
      <c r="E6" s="116">
        <v>50</v>
      </c>
      <c r="F6" s="50">
        <v>6</v>
      </c>
    </row>
    <row r="7" ht="17.25" customHeight="1" spans="1:6">
      <c r="A7" s="117" t="s">
        <v>11</v>
      </c>
      <c r="B7" s="97">
        <v>3903</v>
      </c>
      <c r="C7" s="98">
        <v>4085</v>
      </c>
      <c r="D7" s="113" t="s">
        <v>12</v>
      </c>
      <c r="E7" s="116">
        <v>624</v>
      </c>
      <c r="F7" s="50">
        <v>511</v>
      </c>
    </row>
    <row r="8" ht="17.25" customHeight="1" spans="1:6">
      <c r="A8" s="117" t="s">
        <v>13</v>
      </c>
      <c r="B8" s="97">
        <v>700</v>
      </c>
      <c r="C8" s="98">
        <v>1143</v>
      </c>
      <c r="D8" s="113" t="s">
        <v>14</v>
      </c>
      <c r="E8" s="116">
        <v>5568</v>
      </c>
      <c r="F8" s="50">
        <v>5548</v>
      </c>
    </row>
    <row r="9" ht="17.25" customHeight="1" spans="1:6">
      <c r="A9" s="117" t="s">
        <v>15</v>
      </c>
      <c r="B9" s="97">
        <v>200</v>
      </c>
      <c r="C9" s="98">
        <v>205</v>
      </c>
      <c r="D9" s="113" t="s">
        <v>16</v>
      </c>
      <c r="E9" s="116"/>
      <c r="F9" s="50"/>
    </row>
    <row r="10" ht="33" customHeight="1" spans="1:6">
      <c r="A10" s="117" t="s">
        <v>17</v>
      </c>
      <c r="B10" s="97"/>
      <c r="C10" s="98">
        <v>2</v>
      </c>
      <c r="D10" s="113" t="s">
        <v>18</v>
      </c>
      <c r="E10" s="116">
        <v>197</v>
      </c>
      <c r="F10" s="50">
        <v>72</v>
      </c>
    </row>
    <row r="11" ht="17.25" customHeight="1" spans="1:6">
      <c r="A11" s="117" t="s">
        <v>19</v>
      </c>
      <c r="B11" s="97">
        <v>800</v>
      </c>
      <c r="C11" s="98">
        <v>812</v>
      </c>
      <c r="D11" s="113" t="s">
        <v>20</v>
      </c>
      <c r="E11" s="116">
        <v>3460</v>
      </c>
      <c r="F11" s="50">
        <v>2236</v>
      </c>
    </row>
    <row r="12" ht="17.25" customHeight="1" spans="1:6">
      <c r="A12" s="117" t="s">
        <v>21</v>
      </c>
      <c r="B12" s="97">
        <v>600</v>
      </c>
      <c r="C12" s="98">
        <v>673</v>
      </c>
      <c r="D12" s="113" t="s">
        <v>22</v>
      </c>
      <c r="E12" s="116">
        <v>1673</v>
      </c>
      <c r="F12" s="50">
        <v>1891</v>
      </c>
    </row>
    <row r="13" ht="17.25" customHeight="1" spans="1:6">
      <c r="A13" s="117" t="s">
        <v>23</v>
      </c>
      <c r="B13" s="97">
        <v>300</v>
      </c>
      <c r="C13" s="98">
        <v>404</v>
      </c>
      <c r="D13" s="113" t="s">
        <v>24</v>
      </c>
      <c r="E13" s="116"/>
      <c r="F13" s="50">
        <v>83</v>
      </c>
    </row>
    <row r="14" ht="17.25" customHeight="1" spans="1:6">
      <c r="A14" s="117" t="s">
        <v>25</v>
      </c>
      <c r="B14" s="97">
        <v>400</v>
      </c>
      <c r="C14" s="98">
        <v>423</v>
      </c>
      <c r="D14" s="113" t="s">
        <v>26</v>
      </c>
      <c r="E14" s="116">
        <v>200</v>
      </c>
      <c r="F14" s="50">
        <v>163</v>
      </c>
    </row>
    <row r="15" ht="17.25" customHeight="1" spans="1:6">
      <c r="A15" s="117" t="s">
        <v>27</v>
      </c>
      <c r="B15" s="97">
        <v>800</v>
      </c>
      <c r="C15" s="98">
        <v>1095</v>
      </c>
      <c r="D15" s="113" t="s">
        <v>28</v>
      </c>
      <c r="E15" s="116">
        <v>1098</v>
      </c>
      <c r="F15" s="50">
        <v>1532</v>
      </c>
    </row>
    <row r="16" ht="17.25" customHeight="1" spans="1:6">
      <c r="A16" s="117" t="s">
        <v>29</v>
      </c>
      <c r="B16" s="97">
        <v>20</v>
      </c>
      <c r="C16" s="98">
        <v>4</v>
      </c>
      <c r="D16" s="113" t="s">
        <v>30</v>
      </c>
      <c r="E16" s="116">
        <v>10</v>
      </c>
      <c r="F16" s="50">
        <v>197</v>
      </c>
    </row>
    <row r="17" ht="17.25" customHeight="1" spans="1:6">
      <c r="A17" s="117" t="s">
        <v>31</v>
      </c>
      <c r="B17" s="97">
        <v>36</v>
      </c>
      <c r="C17" s="98">
        <v>139</v>
      </c>
      <c r="D17" s="113" t="s">
        <v>32</v>
      </c>
      <c r="E17" s="116">
        <v>4</v>
      </c>
      <c r="F17" s="50">
        <v>7</v>
      </c>
    </row>
    <row r="18" ht="17.25" customHeight="1" spans="1:6">
      <c r="A18" s="117" t="s">
        <v>33</v>
      </c>
      <c r="B18" s="97"/>
      <c r="C18" s="98">
        <v>0</v>
      </c>
      <c r="D18" s="113" t="s">
        <v>34</v>
      </c>
      <c r="E18" s="116"/>
      <c r="F18" s="50"/>
    </row>
    <row r="19" ht="17.25" customHeight="1" spans="1:6">
      <c r="A19" s="117" t="s">
        <v>35</v>
      </c>
      <c r="B19" s="97">
        <v>20</v>
      </c>
      <c r="C19" s="98">
        <v>24</v>
      </c>
      <c r="D19" s="113" t="s">
        <v>36</v>
      </c>
      <c r="E19" s="50"/>
      <c r="F19" s="50"/>
    </row>
    <row r="20" ht="30" customHeight="1" spans="1:6">
      <c r="A20" s="118" t="s">
        <v>37</v>
      </c>
      <c r="B20" s="100"/>
      <c r="C20" s="100"/>
      <c r="D20" s="113" t="s">
        <v>38</v>
      </c>
      <c r="E20" s="116"/>
      <c r="F20" s="50"/>
    </row>
    <row r="21" ht="17.25" customHeight="1" spans="1:6">
      <c r="A21" s="115" t="s">
        <v>39</v>
      </c>
      <c r="B21" s="112">
        <f>SUM(B22:B29)</f>
        <v>3783</v>
      </c>
      <c r="C21" s="112">
        <f>SUM(C22:C29)</f>
        <v>680</v>
      </c>
      <c r="D21" s="113" t="s">
        <v>40</v>
      </c>
      <c r="E21" s="116">
        <v>212</v>
      </c>
      <c r="F21" s="50">
        <v>175</v>
      </c>
    </row>
    <row r="22" ht="17.25" customHeight="1" spans="1:6">
      <c r="A22" s="117" t="s">
        <v>41</v>
      </c>
      <c r="B22" s="98">
        <v>283</v>
      </c>
      <c r="C22" s="98">
        <v>304</v>
      </c>
      <c r="D22" s="113" t="s">
        <v>42</v>
      </c>
      <c r="E22" s="116"/>
      <c r="F22" s="50"/>
    </row>
    <row r="23" ht="38.25" customHeight="1" spans="1:6">
      <c r="A23" s="117" t="s">
        <v>43</v>
      </c>
      <c r="B23" s="98">
        <v>200</v>
      </c>
      <c r="C23" s="98">
        <v>139</v>
      </c>
      <c r="D23" s="113" t="s">
        <v>44</v>
      </c>
      <c r="E23" s="116">
        <v>76</v>
      </c>
      <c r="F23" s="50">
        <v>46</v>
      </c>
    </row>
    <row r="24" ht="17.25" customHeight="1" spans="1:6">
      <c r="A24" s="117" t="s">
        <v>45</v>
      </c>
      <c r="B24" s="98"/>
      <c r="C24" s="98">
        <v>3</v>
      </c>
      <c r="D24" s="113" t="s">
        <v>46</v>
      </c>
      <c r="E24" s="116"/>
      <c r="F24" s="50"/>
    </row>
    <row r="25" ht="17.25" customHeight="1" spans="1:6">
      <c r="A25" s="117" t="s">
        <v>47</v>
      </c>
      <c r="B25" s="98">
        <v>100</v>
      </c>
      <c r="C25" s="98">
        <v>0</v>
      </c>
      <c r="D25" s="113" t="s">
        <v>48</v>
      </c>
      <c r="E25" s="116"/>
      <c r="F25" s="50"/>
    </row>
    <row r="26" ht="17.25" customHeight="1" spans="1:6">
      <c r="A26" s="117" t="s">
        <v>49</v>
      </c>
      <c r="B26" s="98">
        <v>2200</v>
      </c>
      <c r="C26" s="98">
        <v>234</v>
      </c>
      <c r="D26" s="113" t="s">
        <v>50</v>
      </c>
      <c r="E26" s="116"/>
      <c r="F26" s="50"/>
    </row>
    <row r="27" ht="17.25" customHeight="1" spans="1:6">
      <c r="A27" s="117" t="s">
        <v>51</v>
      </c>
      <c r="B27" s="98">
        <v>1000</v>
      </c>
      <c r="C27" s="98">
        <v>0</v>
      </c>
      <c r="D27" s="113" t="s">
        <v>52</v>
      </c>
      <c r="E27" s="116">
        <v>0</v>
      </c>
      <c r="F27" s="50">
        <v>0</v>
      </c>
    </row>
    <row r="28" ht="17.25" customHeight="1" spans="1:6">
      <c r="A28" s="117" t="s">
        <v>53</v>
      </c>
      <c r="B28" s="98"/>
      <c r="C28" s="98">
        <v>0</v>
      </c>
      <c r="D28" s="119"/>
      <c r="E28" s="46"/>
      <c r="F28" s="46"/>
    </row>
    <row r="29" ht="17.25" customHeight="1" spans="1:6">
      <c r="A29" s="117" t="s">
        <v>54</v>
      </c>
      <c r="B29" s="100"/>
      <c r="C29" s="100">
        <v>0</v>
      </c>
      <c r="D29" s="119"/>
      <c r="F29" s="46"/>
    </row>
    <row r="30" ht="17.25" customHeight="1" spans="1:6">
      <c r="A30" s="119"/>
      <c r="B30" s="46"/>
      <c r="C30" s="46"/>
      <c r="D30" s="42" t="s">
        <v>55</v>
      </c>
      <c r="E30" s="43">
        <f>SUM(E5:E27)</f>
        <v>15614</v>
      </c>
      <c r="F30" s="43">
        <f>SUM(F5:F27)</f>
        <v>14177</v>
      </c>
    </row>
    <row r="31" ht="17.25" customHeight="1" spans="1:6">
      <c r="A31" s="42" t="s">
        <v>56</v>
      </c>
      <c r="B31" s="43">
        <f>B32</f>
        <v>5132</v>
      </c>
      <c r="C31" s="43">
        <f>C32</f>
        <v>7381</v>
      </c>
      <c r="D31" s="120" t="s">
        <v>57</v>
      </c>
      <c r="E31" s="121">
        <v>1243</v>
      </c>
      <c r="F31" s="122">
        <v>3058</v>
      </c>
    </row>
    <row r="32" ht="17.25" customHeight="1" spans="1:6">
      <c r="A32" s="119" t="s">
        <v>58</v>
      </c>
      <c r="B32" s="46">
        <f>SUM(B33:B35)</f>
        <v>5132</v>
      </c>
      <c r="C32" s="46">
        <f>SUM(C33:C35)</f>
        <v>7381</v>
      </c>
      <c r="D32" s="120" t="s">
        <v>59</v>
      </c>
      <c r="E32" s="121">
        <v>0</v>
      </c>
      <c r="F32" s="122">
        <v>0</v>
      </c>
    </row>
    <row r="33" ht="17.25" customHeight="1" spans="1:6">
      <c r="A33" s="119" t="s">
        <v>60</v>
      </c>
      <c r="B33" s="107">
        <v>545</v>
      </c>
      <c r="C33" s="107">
        <v>121</v>
      </c>
      <c r="D33" s="120" t="s">
        <v>61</v>
      </c>
      <c r="E33" s="121">
        <v>0</v>
      </c>
      <c r="F33" s="122">
        <v>0</v>
      </c>
    </row>
    <row r="34" ht="17.25" customHeight="1" spans="1:6">
      <c r="A34" s="119" t="s">
        <v>62</v>
      </c>
      <c r="B34" s="107">
        <v>4587</v>
      </c>
      <c r="C34" s="107">
        <v>7260</v>
      </c>
      <c r="D34" s="120" t="s">
        <v>63</v>
      </c>
      <c r="E34" s="121">
        <v>0</v>
      </c>
      <c r="F34" s="122">
        <v>0</v>
      </c>
    </row>
    <row r="35" ht="17.25" customHeight="1" spans="1:6">
      <c r="A35" s="119" t="s">
        <v>64</v>
      </c>
      <c r="B35" s="97"/>
      <c r="C35" s="97"/>
      <c r="D35" s="119"/>
      <c r="E35" s="46"/>
      <c r="F35" s="46"/>
    </row>
    <row r="36" ht="17.25" customHeight="1" spans="1:6">
      <c r="A36" s="42" t="s">
        <v>65</v>
      </c>
      <c r="B36" s="43"/>
      <c r="C36" s="43"/>
      <c r="D36" s="119"/>
      <c r="E36" s="46"/>
      <c r="F36" s="46"/>
    </row>
    <row r="37" ht="17.25" customHeight="1" spans="1:6">
      <c r="A37" s="42" t="s">
        <v>66</v>
      </c>
      <c r="B37" s="43">
        <v>0</v>
      </c>
      <c r="C37" s="43">
        <v>0</v>
      </c>
      <c r="D37" s="119"/>
      <c r="E37" s="46"/>
      <c r="F37" s="46"/>
    </row>
    <row r="38" ht="17.25" customHeight="1" spans="1:6">
      <c r="A38" s="42" t="s">
        <v>67</v>
      </c>
      <c r="B38" s="43">
        <v>0</v>
      </c>
      <c r="C38" s="43">
        <v>0</v>
      </c>
      <c r="D38" s="119"/>
      <c r="E38" s="46"/>
      <c r="F38" s="46"/>
    </row>
    <row r="39" ht="17.25" customHeight="1" spans="1:6">
      <c r="A39" s="42" t="s">
        <v>68</v>
      </c>
      <c r="B39" s="43">
        <v>163</v>
      </c>
      <c r="C39" s="43">
        <v>165</v>
      </c>
      <c r="D39" s="119"/>
      <c r="E39" s="46"/>
      <c r="F39" s="46"/>
    </row>
    <row r="40" ht="17.25" customHeight="1" spans="1:6">
      <c r="A40" s="42" t="s">
        <v>69</v>
      </c>
      <c r="B40" s="43">
        <v>0</v>
      </c>
      <c r="C40" s="43">
        <v>0</v>
      </c>
      <c r="D40" s="119"/>
      <c r="E40" s="46"/>
      <c r="F40" s="46"/>
    </row>
    <row r="41" ht="17.25" customHeight="1" spans="1:6">
      <c r="A41" s="42" t="s">
        <v>70</v>
      </c>
      <c r="B41" s="43">
        <f>B5+B31+B36+B37+B38+B39+B40</f>
        <v>16857</v>
      </c>
      <c r="C41" s="43">
        <f>C5+C31+C36+C37+C38+C39+C40</f>
        <v>17235</v>
      </c>
      <c r="D41" s="42" t="s">
        <v>71</v>
      </c>
      <c r="E41" s="43">
        <f>E30+E31+E32+E33+E34</f>
        <v>16857</v>
      </c>
      <c r="F41" s="43">
        <f>F30+F31+F32+F33+F34</f>
        <v>17235</v>
      </c>
    </row>
    <row r="46" spans="1:2">
      <c r="A46" s="123"/>
      <c r="B46" s="124"/>
    </row>
    <row r="47" spans="1:2">
      <c r="A47" s="125"/>
      <c r="B47" s="124"/>
    </row>
    <row r="48" spans="1:2">
      <c r="A48" s="125"/>
      <c r="B48" s="124"/>
    </row>
    <row r="49" spans="1:2">
      <c r="A49" s="125"/>
      <c r="B49" s="124"/>
    </row>
    <row r="50" spans="1:2">
      <c r="A50" s="125"/>
      <c r="B50" s="124"/>
    </row>
    <row r="51" spans="1:2">
      <c r="A51" s="125"/>
      <c r="B51" s="124"/>
    </row>
    <row r="52" spans="1:2">
      <c r="A52" s="125"/>
      <c r="B52" s="124"/>
    </row>
    <row r="53" spans="1:2">
      <c r="A53" s="125"/>
      <c r="B53" s="124"/>
    </row>
    <row r="54" spans="1:2">
      <c r="A54" s="125"/>
      <c r="B54" s="124"/>
    </row>
    <row r="55" spans="1:2">
      <c r="A55" s="126"/>
      <c r="B55" s="35"/>
    </row>
    <row r="56" spans="1:2">
      <c r="A56" s="126"/>
      <c r="B56" s="35"/>
    </row>
  </sheetData>
  <mergeCells count="2">
    <mergeCell ref="A2:F2"/>
    <mergeCell ref="A3:F3"/>
  </mergeCells>
  <pageMargins left="0.708661417322835" right="0.708661417322835" top="0.354330708661417" bottom="0.35433070866141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0"/>
  <sheetViews>
    <sheetView workbookViewId="0">
      <selection activeCell="C40" sqref="C40"/>
    </sheetView>
  </sheetViews>
  <sheetFormatPr defaultColWidth="9" defaultRowHeight="14.4" outlineLevelCol="2"/>
  <cols>
    <col min="1" max="1" width="37.6296296296296" style="36" customWidth="1"/>
    <col min="2" max="2" width="15.3796296296296" style="14" customWidth="1"/>
    <col min="3" max="3" width="19.8796296296296" style="14" customWidth="1"/>
    <col min="4" max="4" width="9" style="36"/>
    <col min="5" max="5" width="35.3796296296296" style="36" customWidth="1"/>
    <col min="6" max="16384" width="9" style="36"/>
  </cols>
  <sheetData>
    <row r="1" ht="13.5" customHeight="1" spans="1:3">
      <c r="A1" s="38" t="s">
        <v>72</v>
      </c>
      <c r="B1" s="38"/>
      <c r="C1" s="38"/>
    </row>
    <row r="2" ht="13.5" customHeight="1" spans="1:3">
      <c r="A2" s="39" t="s">
        <v>73</v>
      </c>
      <c r="B2" s="39"/>
      <c r="C2" s="39"/>
    </row>
    <row r="3" ht="13.5" customHeight="1" spans="1:3">
      <c r="A3" s="39"/>
      <c r="B3" s="39"/>
      <c r="C3" s="39"/>
    </row>
    <row r="4" ht="20.25" customHeight="1" spans="1:3">
      <c r="A4" s="40" t="s">
        <v>2</v>
      </c>
      <c r="B4" s="40"/>
      <c r="C4" s="40"/>
    </row>
    <row r="5" ht="32.25" customHeight="1" spans="1:3">
      <c r="A5" s="80" t="s">
        <v>3</v>
      </c>
      <c r="B5" s="7" t="s">
        <v>4</v>
      </c>
      <c r="C5" s="7" t="s">
        <v>5</v>
      </c>
    </row>
    <row r="6" ht="17.25" customHeight="1" spans="1:3">
      <c r="A6" s="94" t="s">
        <v>74</v>
      </c>
      <c r="B6" s="95">
        <f>SUM(B7:B20)</f>
        <v>7779</v>
      </c>
      <c r="C6" s="95">
        <f>SUM(C7:C20)</f>
        <v>9009</v>
      </c>
    </row>
    <row r="7" ht="17.25" customHeight="1" spans="1:3">
      <c r="A7" s="96" t="s">
        <v>75</v>
      </c>
      <c r="B7" s="97">
        <v>3903</v>
      </c>
      <c r="C7" s="98">
        <v>4085</v>
      </c>
    </row>
    <row r="8" ht="17.25" customHeight="1" spans="1:3">
      <c r="A8" s="96" t="s">
        <v>76</v>
      </c>
      <c r="B8" s="97">
        <v>700</v>
      </c>
      <c r="C8" s="98">
        <v>1143</v>
      </c>
    </row>
    <row r="9" ht="17.25" customHeight="1" spans="1:3">
      <c r="A9" s="96" t="s">
        <v>77</v>
      </c>
      <c r="B9" s="97">
        <v>200</v>
      </c>
      <c r="C9" s="98">
        <v>205</v>
      </c>
    </row>
    <row r="10" ht="17.25" customHeight="1" spans="1:3">
      <c r="A10" s="96" t="s">
        <v>78</v>
      </c>
      <c r="B10" s="97"/>
      <c r="C10" s="98">
        <v>2</v>
      </c>
    </row>
    <row r="11" ht="17.25" customHeight="1" spans="1:3">
      <c r="A11" s="96" t="s">
        <v>79</v>
      </c>
      <c r="B11" s="97">
        <v>800</v>
      </c>
      <c r="C11" s="98">
        <v>812</v>
      </c>
    </row>
    <row r="12" ht="17.25" customHeight="1" spans="1:3">
      <c r="A12" s="96" t="s">
        <v>80</v>
      </c>
      <c r="B12" s="97">
        <v>600</v>
      </c>
      <c r="C12" s="98">
        <v>673</v>
      </c>
    </row>
    <row r="13" ht="17.25" customHeight="1" spans="1:3">
      <c r="A13" s="96" t="s">
        <v>81</v>
      </c>
      <c r="B13" s="97">
        <v>300</v>
      </c>
      <c r="C13" s="98">
        <v>404</v>
      </c>
    </row>
    <row r="14" ht="17.25" customHeight="1" spans="1:3">
      <c r="A14" s="96" t="s">
        <v>82</v>
      </c>
      <c r="B14" s="97">
        <v>400</v>
      </c>
      <c r="C14" s="98">
        <v>423</v>
      </c>
    </row>
    <row r="15" ht="17.25" customHeight="1" spans="1:3">
      <c r="A15" s="96" t="s">
        <v>83</v>
      </c>
      <c r="B15" s="97">
        <v>800</v>
      </c>
      <c r="C15" s="98">
        <v>1095</v>
      </c>
    </row>
    <row r="16" ht="17.25" customHeight="1" spans="1:3">
      <c r="A16" s="96" t="s">
        <v>84</v>
      </c>
      <c r="B16" s="97">
        <v>20</v>
      </c>
      <c r="C16" s="98">
        <v>4</v>
      </c>
    </row>
    <row r="17" ht="17.25" customHeight="1" spans="1:3">
      <c r="A17" s="96" t="s">
        <v>85</v>
      </c>
      <c r="B17" s="97">
        <v>36</v>
      </c>
      <c r="C17" s="98">
        <v>139</v>
      </c>
    </row>
    <row r="18" ht="17.25" customHeight="1" spans="1:3">
      <c r="A18" s="96" t="s">
        <v>86</v>
      </c>
      <c r="B18" s="97"/>
      <c r="C18" s="98">
        <v>0</v>
      </c>
    </row>
    <row r="19" ht="17.25" customHeight="1" spans="1:3">
      <c r="A19" s="99" t="s">
        <v>87</v>
      </c>
      <c r="B19" s="97">
        <v>20</v>
      </c>
      <c r="C19" s="98">
        <v>24</v>
      </c>
    </row>
    <row r="20" ht="17.25" customHeight="1" spans="1:3">
      <c r="A20" s="99" t="s">
        <v>88</v>
      </c>
      <c r="B20" s="100"/>
      <c r="C20" s="100">
        <v>0</v>
      </c>
    </row>
    <row r="21" ht="17.25" customHeight="1" spans="1:3">
      <c r="A21" s="101" t="s">
        <v>89</v>
      </c>
      <c r="B21" s="95">
        <f>SUM(B22:B29)</f>
        <v>3783</v>
      </c>
      <c r="C21" s="95">
        <f>SUM(C22:C29)</f>
        <v>680</v>
      </c>
    </row>
    <row r="22" ht="17.25" customHeight="1" spans="1:3">
      <c r="A22" s="96" t="s">
        <v>90</v>
      </c>
      <c r="B22" s="98">
        <v>283</v>
      </c>
      <c r="C22" s="98">
        <v>304</v>
      </c>
    </row>
    <row r="23" ht="17.25" customHeight="1" spans="1:3">
      <c r="A23" s="96" t="s">
        <v>91</v>
      </c>
      <c r="B23" s="98">
        <v>200</v>
      </c>
      <c r="C23" s="98">
        <v>139</v>
      </c>
    </row>
    <row r="24" ht="17.25" customHeight="1" spans="1:3">
      <c r="A24" s="96" t="s">
        <v>92</v>
      </c>
      <c r="B24" s="98"/>
      <c r="C24" s="98">
        <v>3</v>
      </c>
    </row>
    <row r="25" ht="17.25" customHeight="1" spans="1:3">
      <c r="A25" s="96" t="s">
        <v>93</v>
      </c>
      <c r="B25" s="98">
        <v>100</v>
      </c>
      <c r="C25" s="98">
        <v>0</v>
      </c>
    </row>
    <row r="26" ht="17.25" customHeight="1" spans="1:3">
      <c r="A26" s="96" t="s">
        <v>94</v>
      </c>
      <c r="B26" s="98">
        <v>2200</v>
      </c>
      <c r="C26" s="98">
        <v>234</v>
      </c>
    </row>
    <row r="27" ht="17.25" customHeight="1" spans="1:3">
      <c r="A27" s="96" t="s">
        <v>95</v>
      </c>
      <c r="B27" s="98">
        <v>1000</v>
      </c>
      <c r="C27" s="98">
        <v>0</v>
      </c>
    </row>
    <row r="28" ht="17.25" customHeight="1" spans="1:3">
      <c r="A28" s="96" t="s">
        <v>96</v>
      </c>
      <c r="B28" s="98"/>
      <c r="C28" s="98">
        <v>0</v>
      </c>
    </row>
    <row r="29" ht="17.25" customHeight="1" spans="1:3">
      <c r="A29" s="96" t="s">
        <v>97</v>
      </c>
      <c r="B29" s="100"/>
      <c r="C29" s="100">
        <v>0</v>
      </c>
    </row>
    <row r="30" ht="17.25" customHeight="1" spans="1:3">
      <c r="A30" s="102"/>
      <c r="B30" s="103"/>
      <c r="C30" s="103"/>
    </row>
    <row r="31" ht="17.25" customHeight="1" spans="1:3">
      <c r="A31" s="104" t="s">
        <v>98</v>
      </c>
      <c r="B31" s="105">
        <f>B6+B21</f>
        <v>11562</v>
      </c>
      <c r="C31" s="105">
        <f>C6+C21</f>
        <v>9689</v>
      </c>
    </row>
    <row r="32" s="93" customFormat="1" ht="17.25" customHeight="1" spans="1:3">
      <c r="A32" s="106" t="s">
        <v>56</v>
      </c>
      <c r="B32" s="105">
        <f>SUM(B33:B35)</f>
        <v>5132</v>
      </c>
      <c r="C32" s="105">
        <f>SUM(C33:C35)</f>
        <v>7381</v>
      </c>
    </row>
    <row r="33" ht="17.25" customHeight="1" spans="1:3">
      <c r="A33" s="94" t="s">
        <v>99</v>
      </c>
      <c r="B33" s="107">
        <v>545</v>
      </c>
      <c r="C33" s="107">
        <v>121</v>
      </c>
    </row>
    <row r="34" ht="17.25" customHeight="1" spans="1:3">
      <c r="A34" s="94" t="s">
        <v>100</v>
      </c>
      <c r="B34" s="107">
        <v>4587</v>
      </c>
      <c r="C34" s="107">
        <v>7260</v>
      </c>
    </row>
    <row r="35" ht="17.25" customHeight="1" spans="1:3">
      <c r="A35" s="108" t="s">
        <v>101</v>
      </c>
      <c r="B35" s="97"/>
      <c r="C35" s="97"/>
    </row>
    <row r="36" ht="17.25" customHeight="1" spans="1:3">
      <c r="A36" s="109" t="s">
        <v>65</v>
      </c>
      <c r="B36" s="105"/>
      <c r="C36" s="105"/>
    </row>
    <row r="37" ht="17.25" customHeight="1" spans="1:3">
      <c r="A37" s="110" t="s">
        <v>102</v>
      </c>
      <c r="B37" s="105">
        <v>163</v>
      </c>
      <c r="C37" s="105">
        <v>165</v>
      </c>
    </row>
    <row r="38" ht="17.25" customHeight="1" spans="1:3">
      <c r="A38" s="110" t="s">
        <v>67</v>
      </c>
      <c r="B38" s="105">
        <v>0</v>
      </c>
      <c r="C38" s="105">
        <v>0</v>
      </c>
    </row>
    <row r="39" ht="17.25" customHeight="1" spans="1:3">
      <c r="A39" s="111" t="s">
        <v>103</v>
      </c>
      <c r="B39" s="105">
        <v>0</v>
      </c>
      <c r="C39" s="105">
        <v>0</v>
      </c>
    </row>
    <row r="40" ht="21" customHeight="1" spans="1:3">
      <c r="A40" s="104" t="s">
        <v>70</v>
      </c>
      <c r="B40" s="103">
        <f>B31+B32+B36+B37+B38+B39</f>
        <v>16857</v>
      </c>
      <c r="C40" s="103">
        <f>C31+C32+C36+C37+C38+C39</f>
        <v>17235</v>
      </c>
    </row>
  </sheetData>
  <mergeCells count="3">
    <mergeCell ref="A1:C1"/>
    <mergeCell ref="A4:C4"/>
    <mergeCell ref="A2:C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E668"/>
  <sheetViews>
    <sheetView workbookViewId="0">
      <selection activeCell="D51" sqref="D51"/>
    </sheetView>
  </sheetViews>
  <sheetFormatPr defaultColWidth="9" defaultRowHeight="14.4" outlineLevelCol="4"/>
  <cols>
    <col min="1" max="1" width="12.5" style="56" customWidth="1"/>
    <col min="2" max="2" width="31.3796296296296" style="56" customWidth="1"/>
    <col min="3" max="3" width="16.6296296296296" style="68" customWidth="1"/>
    <col min="4" max="4" width="18.1296296296296" style="68" customWidth="1"/>
    <col min="5" max="6" width="9" style="56"/>
    <col min="7" max="7" width="26.3796296296296" style="56" customWidth="1"/>
    <col min="8" max="8" width="17" style="56" customWidth="1"/>
    <col min="9" max="16384" width="9" style="56"/>
  </cols>
  <sheetData>
    <row r="1" spans="1:1">
      <c r="A1" s="56" t="s">
        <v>104</v>
      </c>
    </row>
    <row r="2" ht="25.8" spans="1:4">
      <c r="A2" s="82" t="s">
        <v>105</v>
      </c>
      <c r="B2" s="82"/>
      <c r="C2" s="83"/>
      <c r="D2" s="83"/>
    </row>
    <row r="3" spans="4:4">
      <c r="D3" s="60" t="s">
        <v>2</v>
      </c>
    </row>
    <row r="4" ht="33" customHeight="1" spans="1:4">
      <c r="A4" s="80" t="s">
        <v>106</v>
      </c>
      <c r="B4" s="80" t="s">
        <v>107</v>
      </c>
      <c r="C4" s="7" t="s">
        <v>4</v>
      </c>
      <c r="D4" s="7" t="s">
        <v>5</v>
      </c>
    </row>
    <row r="5" ht="15" spans="1:4">
      <c r="A5" s="84" t="s">
        <v>108</v>
      </c>
      <c r="B5" s="84"/>
      <c r="C5" s="85">
        <f>C6+C149+C156+C192+C229+C241+C279+C375+C431+C461+C479+C545+C564+C574+C583+C586+C598+C609+C624+C644+C645+C649+C652</f>
        <v>15617.27</v>
      </c>
      <c r="D5" s="85">
        <f>D6+D149+D156+D192+D229+D241+D279+D375+D431+D461+D479+D545+D564+D574+D583+D586+D598+D609+D624+D644+D645+D649+D652</f>
        <v>14176.999648</v>
      </c>
    </row>
    <row r="6" ht="15" spans="1:4">
      <c r="A6" s="76">
        <v>201</v>
      </c>
      <c r="B6" s="76" t="s">
        <v>109</v>
      </c>
      <c r="C6" s="86">
        <f>C7+C18+C26+C35+C44+C52+C62+C66+C72+C74+C77+C84+C88+C93+C99+C103+C109+C115+C121+C126+C131+C134+C147</f>
        <v>2442.2</v>
      </c>
      <c r="D6" s="86">
        <f>D7+D18+D26+D35+D44+D52+D62+D66+D72+D74+D77+D84+D88+D93+D99+D103+D109+D115+D121+D126+D131+D134+D147</f>
        <v>1709.682597</v>
      </c>
    </row>
    <row r="7" ht="15" spans="1:4">
      <c r="A7" s="76">
        <v>20101</v>
      </c>
      <c r="B7" s="76" t="s">
        <v>110</v>
      </c>
      <c r="C7" s="43">
        <f>SUM(C8:C17)</f>
        <v>30</v>
      </c>
      <c r="D7" s="43">
        <f>SUM(D8:D17)</f>
        <v>25.0965</v>
      </c>
    </row>
    <row r="8" ht="13.5" customHeight="1" spans="1:4">
      <c r="A8" s="73">
        <v>2010101</v>
      </c>
      <c r="B8" s="74" t="s">
        <v>111</v>
      </c>
      <c r="C8" s="50"/>
      <c r="D8" s="50"/>
    </row>
    <row r="9" ht="13.5" customHeight="1" spans="1:4">
      <c r="A9" s="73">
        <v>2010102</v>
      </c>
      <c r="B9" s="74" t="s">
        <v>112</v>
      </c>
      <c r="C9" s="50"/>
      <c r="D9" s="50"/>
    </row>
    <row r="10" ht="15" spans="1:4">
      <c r="A10" s="73">
        <v>2010103</v>
      </c>
      <c r="B10" s="74" t="s">
        <v>113</v>
      </c>
      <c r="C10" s="50"/>
      <c r="D10" s="50"/>
    </row>
    <row r="11" ht="15" spans="1:4">
      <c r="A11" s="73">
        <v>2010104</v>
      </c>
      <c r="B11" s="74" t="s">
        <v>114</v>
      </c>
      <c r="C11" s="50"/>
      <c r="D11" s="50"/>
    </row>
    <row r="12" ht="15" spans="1:4">
      <c r="A12" s="73">
        <v>2010105</v>
      </c>
      <c r="B12" s="74" t="s">
        <v>115</v>
      </c>
      <c r="C12" s="50"/>
      <c r="D12" s="50">
        <v>0.6</v>
      </c>
    </row>
    <row r="13" ht="13.5" customHeight="1" spans="1:4">
      <c r="A13" s="73">
        <v>2010106</v>
      </c>
      <c r="B13" s="74" t="s">
        <v>116</v>
      </c>
      <c r="C13" s="50"/>
      <c r="D13" s="50"/>
    </row>
    <row r="14" ht="15" spans="1:4">
      <c r="A14" s="73">
        <v>2010107</v>
      </c>
      <c r="B14" s="74" t="s">
        <v>117</v>
      </c>
      <c r="C14" s="50"/>
      <c r="D14" s="50"/>
    </row>
    <row r="15" ht="13.5" customHeight="1" spans="1:4">
      <c r="A15" s="73">
        <v>2010108</v>
      </c>
      <c r="B15" s="74" t="s">
        <v>118</v>
      </c>
      <c r="C15" s="50"/>
      <c r="D15" s="50"/>
    </row>
    <row r="16" ht="13.5" customHeight="1" spans="1:4">
      <c r="A16" s="73">
        <v>2010109</v>
      </c>
      <c r="B16" s="74" t="s">
        <v>119</v>
      </c>
      <c r="C16" s="50"/>
      <c r="D16" s="50"/>
    </row>
    <row r="17" ht="15" spans="1:4">
      <c r="A17" s="73">
        <v>2010199</v>
      </c>
      <c r="B17" s="74" t="s">
        <v>120</v>
      </c>
      <c r="C17" s="50">
        <v>30</v>
      </c>
      <c r="D17" s="50">
        <v>24.4965</v>
      </c>
    </row>
    <row r="18" ht="13.5" customHeight="1" spans="1:4">
      <c r="A18" s="76">
        <v>20102</v>
      </c>
      <c r="B18" s="76" t="s">
        <v>121</v>
      </c>
      <c r="C18" s="43">
        <f>SUM(C19:C25)</f>
        <v>3</v>
      </c>
      <c r="D18" s="43">
        <f>SUM(D19:D25)</f>
        <v>0</v>
      </c>
    </row>
    <row r="19" ht="13.5" customHeight="1" spans="1:4">
      <c r="A19" s="73">
        <v>2010201</v>
      </c>
      <c r="B19" s="74" t="s">
        <v>111</v>
      </c>
      <c r="C19" s="50"/>
      <c r="D19" s="50"/>
    </row>
    <row r="20" ht="13.5" customHeight="1" spans="1:4">
      <c r="A20" s="73">
        <v>2010202</v>
      </c>
      <c r="B20" s="74" t="s">
        <v>112</v>
      </c>
      <c r="C20" s="50"/>
      <c r="D20" s="50"/>
    </row>
    <row r="21" ht="13.5" customHeight="1" spans="1:4">
      <c r="A21" s="73">
        <v>2010203</v>
      </c>
      <c r="B21" s="74" t="s">
        <v>113</v>
      </c>
      <c r="C21" s="50"/>
      <c r="D21" s="50"/>
    </row>
    <row r="22" ht="13.5" customHeight="1" spans="1:4">
      <c r="A22" s="73">
        <v>2010204</v>
      </c>
      <c r="B22" s="74" t="s">
        <v>122</v>
      </c>
      <c r="C22" s="50"/>
      <c r="D22" s="50"/>
    </row>
    <row r="23" ht="13.5" customHeight="1" spans="1:4">
      <c r="A23" s="73">
        <v>2010205</v>
      </c>
      <c r="B23" s="74" t="s">
        <v>123</v>
      </c>
      <c r="C23" s="50"/>
      <c r="D23" s="50"/>
    </row>
    <row r="24" ht="13.5" customHeight="1" spans="1:4">
      <c r="A24" s="73">
        <v>2010206</v>
      </c>
      <c r="B24" s="74" t="s">
        <v>124</v>
      </c>
      <c r="C24" s="50"/>
      <c r="D24" s="50"/>
    </row>
    <row r="25" ht="13.5" customHeight="1" spans="1:4">
      <c r="A25" s="73">
        <v>2010299</v>
      </c>
      <c r="B25" s="74" t="s">
        <v>125</v>
      </c>
      <c r="C25" s="50">
        <v>3</v>
      </c>
      <c r="D25" s="50"/>
    </row>
    <row r="26" ht="30" spans="1:4">
      <c r="A26" s="76">
        <v>20103</v>
      </c>
      <c r="B26" s="76" t="s">
        <v>126</v>
      </c>
      <c r="C26" s="43">
        <f>SUM(C27:C34)</f>
        <v>1937.4</v>
      </c>
      <c r="D26" s="43">
        <f>SUM(D27:D34)</f>
        <v>1382.819737</v>
      </c>
    </row>
    <row r="27" ht="15" spans="1:4">
      <c r="A27" s="73">
        <v>2010301</v>
      </c>
      <c r="B27" s="74" t="s">
        <v>111</v>
      </c>
      <c r="C27" s="50">
        <v>1481.4</v>
      </c>
      <c r="D27" s="50">
        <v>1161.557625</v>
      </c>
    </row>
    <row r="28" ht="15" spans="1:4">
      <c r="A28" s="73">
        <v>2010302</v>
      </c>
      <c r="B28" s="74" t="s">
        <v>112</v>
      </c>
      <c r="C28" s="50">
        <v>57</v>
      </c>
      <c r="D28" s="50">
        <v>25.656</v>
      </c>
    </row>
    <row r="29" ht="15" spans="1:4">
      <c r="A29" s="73">
        <v>2010303</v>
      </c>
      <c r="B29" s="74" t="s">
        <v>113</v>
      </c>
      <c r="C29" s="50"/>
      <c r="D29" s="50"/>
    </row>
    <row r="30" ht="13.5" customHeight="1" spans="1:4">
      <c r="A30" s="73">
        <v>2010305</v>
      </c>
      <c r="B30" s="74" t="s">
        <v>127</v>
      </c>
      <c r="C30" s="50"/>
      <c r="D30" s="50"/>
    </row>
    <row r="31" ht="13.5" customHeight="1" spans="1:4">
      <c r="A31" s="73">
        <v>2010306</v>
      </c>
      <c r="B31" s="74" t="s">
        <v>128</v>
      </c>
      <c r="C31" s="50"/>
      <c r="D31" s="50"/>
    </row>
    <row r="32" ht="15" spans="1:4">
      <c r="A32" s="73">
        <v>2010308</v>
      </c>
      <c r="B32" s="74" t="s">
        <v>129</v>
      </c>
      <c r="C32" s="50"/>
      <c r="D32" s="50">
        <v>10</v>
      </c>
    </row>
    <row r="33" ht="15" spans="1:4">
      <c r="A33" s="73">
        <v>2010350</v>
      </c>
      <c r="B33" s="74" t="s">
        <v>130</v>
      </c>
      <c r="C33" s="50">
        <v>117</v>
      </c>
      <c r="D33" s="50">
        <v>150.7</v>
      </c>
    </row>
    <row r="34" ht="30" spans="1:4">
      <c r="A34" s="73">
        <v>2010399</v>
      </c>
      <c r="B34" s="74" t="s">
        <v>131</v>
      </c>
      <c r="C34" s="50">
        <v>282</v>
      </c>
      <c r="D34" s="50">
        <v>34.906112</v>
      </c>
    </row>
    <row r="35" ht="13.5" customHeight="1" spans="1:4">
      <c r="A35" s="76">
        <v>20104</v>
      </c>
      <c r="B35" s="76" t="s">
        <v>132</v>
      </c>
      <c r="C35" s="43">
        <f>SUM(C36:C43)</f>
        <v>0</v>
      </c>
      <c r="D35" s="43">
        <f>SUM(D36:D43)</f>
        <v>0</v>
      </c>
    </row>
    <row r="36" ht="13.5" customHeight="1" spans="1:4">
      <c r="A36" s="73">
        <v>2010401</v>
      </c>
      <c r="B36" s="74" t="s">
        <v>111</v>
      </c>
      <c r="C36" s="50"/>
      <c r="D36" s="50"/>
    </row>
    <row r="37" ht="13.5" customHeight="1" spans="1:4">
      <c r="A37" s="73">
        <v>2010402</v>
      </c>
      <c r="B37" s="74" t="s">
        <v>112</v>
      </c>
      <c r="C37" s="50"/>
      <c r="D37" s="50"/>
    </row>
    <row r="38" ht="13.5" customHeight="1" spans="1:4">
      <c r="A38" s="73">
        <v>2010403</v>
      </c>
      <c r="B38" s="74" t="s">
        <v>113</v>
      </c>
      <c r="C38" s="50"/>
      <c r="D38" s="50"/>
    </row>
    <row r="39" ht="13.5" customHeight="1" spans="1:4">
      <c r="A39" s="73">
        <v>2010404</v>
      </c>
      <c r="B39" s="74" t="s">
        <v>133</v>
      </c>
      <c r="C39" s="50"/>
      <c r="D39" s="50"/>
    </row>
    <row r="40" ht="13.5" customHeight="1" spans="1:4">
      <c r="A40" s="73">
        <v>2010406</v>
      </c>
      <c r="B40" s="74" t="s">
        <v>134</v>
      </c>
      <c r="C40" s="50"/>
      <c r="D40" s="50"/>
    </row>
    <row r="41" ht="13.5" customHeight="1" spans="1:4">
      <c r="A41" s="73">
        <v>2010408</v>
      </c>
      <c r="B41" s="74" t="s">
        <v>135</v>
      </c>
      <c r="C41" s="50"/>
      <c r="D41" s="50"/>
    </row>
    <row r="42" ht="13.5" customHeight="1" spans="1:4">
      <c r="A42" s="73">
        <v>2010450</v>
      </c>
      <c r="B42" s="74" t="s">
        <v>130</v>
      </c>
      <c r="C42" s="50"/>
      <c r="D42" s="50"/>
    </row>
    <row r="43" ht="13.5" customHeight="1" spans="1:4">
      <c r="A43" s="73">
        <v>2010499</v>
      </c>
      <c r="B43" s="74" t="s">
        <v>136</v>
      </c>
      <c r="C43" s="50"/>
      <c r="D43" s="50"/>
    </row>
    <row r="44" ht="15" spans="1:4">
      <c r="A44" s="76">
        <v>20105</v>
      </c>
      <c r="B44" s="76" t="s">
        <v>137</v>
      </c>
      <c r="C44" s="43">
        <f>SUM(C45:C51)</f>
        <v>0</v>
      </c>
      <c r="D44" s="43">
        <f>SUM(D45:D51)</f>
        <v>18.51</v>
      </c>
    </row>
    <row r="45" ht="13.5" customHeight="1" spans="1:4">
      <c r="A45" s="73">
        <v>2010501</v>
      </c>
      <c r="B45" s="74" t="s">
        <v>111</v>
      </c>
      <c r="C45" s="50"/>
      <c r="D45" s="50"/>
    </row>
    <row r="46" ht="13.5" customHeight="1" spans="1:4">
      <c r="A46" s="73">
        <v>2010502</v>
      </c>
      <c r="B46" s="74" t="s">
        <v>112</v>
      </c>
      <c r="C46" s="50"/>
      <c r="D46" s="50"/>
    </row>
    <row r="47" ht="13.5" customHeight="1" spans="1:4">
      <c r="A47" s="73">
        <v>2010503</v>
      </c>
      <c r="B47" s="74" t="s">
        <v>113</v>
      </c>
      <c r="C47" s="50"/>
      <c r="D47" s="50"/>
    </row>
    <row r="48" ht="13.5" customHeight="1" spans="1:4">
      <c r="A48" s="73">
        <v>2010505</v>
      </c>
      <c r="B48" s="74" t="s">
        <v>138</v>
      </c>
      <c r="C48" s="50"/>
      <c r="D48" s="50"/>
    </row>
    <row r="49" ht="13.5" customHeight="1" spans="1:4">
      <c r="A49" s="73">
        <v>2010506</v>
      </c>
      <c r="B49" s="74" t="s">
        <v>139</v>
      </c>
      <c r="C49" s="50"/>
      <c r="D49" s="50"/>
    </row>
    <row r="50" ht="15" spans="1:4">
      <c r="A50" s="73">
        <v>2010507</v>
      </c>
      <c r="B50" s="74" t="s">
        <v>140</v>
      </c>
      <c r="C50" s="50"/>
      <c r="D50" s="50">
        <v>18.51</v>
      </c>
    </row>
    <row r="51" ht="13.5" customHeight="1" spans="1:4">
      <c r="A51" s="73">
        <v>2010599</v>
      </c>
      <c r="B51" s="74" t="s">
        <v>141</v>
      </c>
      <c r="C51" s="50"/>
      <c r="D51" s="50"/>
    </row>
    <row r="52" ht="15" spans="1:4">
      <c r="A52" s="76">
        <v>20106</v>
      </c>
      <c r="B52" s="76" t="s">
        <v>142</v>
      </c>
      <c r="C52" s="43">
        <f>SUM(C53:C61)</f>
        <v>154.8</v>
      </c>
      <c r="D52" s="43">
        <f>SUM(D53:D61)</f>
        <v>87.283553</v>
      </c>
    </row>
    <row r="53" ht="15" spans="1:4">
      <c r="A53" s="73">
        <v>2010601</v>
      </c>
      <c r="B53" s="74" t="s">
        <v>111</v>
      </c>
      <c r="C53" s="50">
        <v>87.3</v>
      </c>
      <c r="D53" s="50">
        <v>47.407641</v>
      </c>
    </row>
    <row r="54" ht="13.5" customHeight="1" spans="1:4">
      <c r="A54" s="73">
        <v>2010602</v>
      </c>
      <c r="B54" s="74" t="s">
        <v>112</v>
      </c>
      <c r="C54" s="50">
        <v>3.7</v>
      </c>
      <c r="D54" s="50">
        <v>1.61</v>
      </c>
    </row>
    <row r="55" ht="15" spans="1:4">
      <c r="A55" s="73">
        <v>2010603</v>
      </c>
      <c r="B55" s="74" t="s">
        <v>113</v>
      </c>
      <c r="C55" s="50">
        <v>57.8</v>
      </c>
      <c r="D55" s="50">
        <v>38.080412</v>
      </c>
    </row>
    <row r="56" ht="13.5" customHeight="1" spans="1:4">
      <c r="A56" s="73">
        <v>2010605</v>
      </c>
      <c r="B56" s="74" t="s">
        <v>143</v>
      </c>
      <c r="C56" s="50"/>
      <c r="D56" s="50"/>
    </row>
    <row r="57" ht="13.5" customHeight="1" spans="1:4">
      <c r="A57" s="73">
        <v>2010606</v>
      </c>
      <c r="B57" s="74" t="s">
        <v>144</v>
      </c>
      <c r="C57" s="50"/>
      <c r="D57" s="50"/>
    </row>
    <row r="58" ht="13.5" customHeight="1" spans="1:4">
      <c r="A58" s="73">
        <v>2010607</v>
      </c>
      <c r="B58" s="74" t="s">
        <v>145</v>
      </c>
      <c r="C58" s="50"/>
      <c r="D58" s="50"/>
    </row>
    <row r="59" ht="13.5" customHeight="1" spans="1:4">
      <c r="A59" s="73">
        <v>2010608</v>
      </c>
      <c r="B59" s="74" t="s">
        <v>146</v>
      </c>
      <c r="C59" s="50"/>
      <c r="D59" s="50"/>
    </row>
    <row r="60" ht="13.5" customHeight="1" spans="1:4">
      <c r="A60" s="73">
        <v>2010650</v>
      </c>
      <c r="B60" s="74" t="s">
        <v>130</v>
      </c>
      <c r="C60" s="50"/>
      <c r="D60" s="50"/>
    </row>
    <row r="61" ht="13.5" customHeight="1" spans="1:4">
      <c r="A61" s="73">
        <v>2010699</v>
      </c>
      <c r="B61" s="74" t="s">
        <v>147</v>
      </c>
      <c r="C61" s="50">
        <v>6</v>
      </c>
      <c r="D61" s="50">
        <v>0.1855</v>
      </c>
    </row>
    <row r="62" ht="13.5" customHeight="1" spans="1:4">
      <c r="A62" s="76">
        <v>20107</v>
      </c>
      <c r="B62" s="76" t="s">
        <v>148</v>
      </c>
      <c r="C62" s="43">
        <f>SUM(C63:C65)</f>
        <v>0</v>
      </c>
      <c r="D62" s="43">
        <f>SUM(D63:D65)</f>
        <v>0</v>
      </c>
    </row>
    <row r="63" ht="13.5" customHeight="1" spans="1:4">
      <c r="A63" s="73">
        <v>2010702</v>
      </c>
      <c r="B63" s="74" t="s">
        <v>112</v>
      </c>
      <c r="C63" s="50"/>
      <c r="D63" s="50"/>
    </row>
    <row r="64" ht="13.5" customHeight="1" spans="1:4">
      <c r="A64" s="73">
        <v>2010706</v>
      </c>
      <c r="B64" s="74" t="s">
        <v>149</v>
      </c>
      <c r="C64" s="50"/>
      <c r="D64" s="50"/>
    </row>
    <row r="65" ht="13.5" customHeight="1" spans="1:4">
      <c r="A65" s="73">
        <v>2010799</v>
      </c>
      <c r="B65" s="74" t="s">
        <v>150</v>
      </c>
      <c r="C65" s="50"/>
      <c r="D65" s="50">
        <v>0</v>
      </c>
    </row>
    <row r="66" ht="15" spans="1:4">
      <c r="A66" s="76">
        <v>20108</v>
      </c>
      <c r="B66" s="76" t="s">
        <v>151</v>
      </c>
      <c r="C66" s="43">
        <f>SUM(C67:C71)</f>
        <v>0</v>
      </c>
      <c r="D66" s="43">
        <f>SUM(D67:D71)</f>
        <v>0</v>
      </c>
    </row>
    <row r="67" ht="13.5" customHeight="1" spans="1:4">
      <c r="A67" s="73">
        <v>2010801</v>
      </c>
      <c r="B67" s="74" t="s">
        <v>111</v>
      </c>
      <c r="C67" s="50"/>
      <c r="D67" s="50"/>
    </row>
    <row r="68" ht="13.5" customHeight="1" spans="1:4">
      <c r="A68" s="73">
        <v>2010802</v>
      </c>
      <c r="B68" s="74" t="s">
        <v>112</v>
      </c>
      <c r="C68" s="50"/>
      <c r="D68" s="50"/>
    </row>
    <row r="69" ht="13.5" customHeight="1" spans="1:4">
      <c r="A69" s="73">
        <v>2010804</v>
      </c>
      <c r="B69" s="74" t="s">
        <v>152</v>
      </c>
      <c r="C69" s="50"/>
      <c r="D69" s="50"/>
    </row>
    <row r="70" ht="13.5" customHeight="1" spans="1:4">
      <c r="A70" s="73">
        <v>2010806</v>
      </c>
      <c r="B70" s="74" t="s">
        <v>145</v>
      </c>
      <c r="C70" s="50"/>
      <c r="D70" s="50"/>
    </row>
    <row r="71" ht="15" spans="1:4">
      <c r="A71" s="73">
        <v>2010899</v>
      </c>
      <c r="B71" s="74" t="s">
        <v>153</v>
      </c>
      <c r="C71" s="50"/>
      <c r="D71" s="50"/>
    </row>
    <row r="72" ht="13.5" customHeight="1" spans="1:4">
      <c r="A72" s="76">
        <v>20109</v>
      </c>
      <c r="B72" s="76" t="s">
        <v>154</v>
      </c>
      <c r="C72" s="43">
        <f>C73</f>
        <v>0</v>
      </c>
      <c r="D72" s="43">
        <f>D73</f>
        <v>0</v>
      </c>
    </row>
    <row r="73" ht="13.5" customHeight="1" spans="1:4">
      <c r="A73" s="73">
        <v>2010999</v>
      </c>
      <c r="B73" s="74" t="s">
        <v>155</v>
      </c>
      <c r="C73" s="50"/>
      <c r="D73" s="50"/>
    </row>
    <row r="74" ht="13.5" customHeight="1" spans="1:4">
      <c r="A74" s="76">
        <v>20110</v>
      </c>
      <c r="B74" s="76" t="s">
        <v>156</v>
      </c>
      <c r="C74" s="43">
        <f>C75+C76</f>
        <v>0</v>
      </c>
      <c r="D74" s="43">
        <f>D75+D76</f>
        <v>0</v>
      </c>
    </row>
    <row r="75" ht="13.5" customHeight="1" spans="1:4">
      <c r="A75" s="73">
        <v>2011002</v>
      </c>
      <c r="B75" s="74" t="s">
        <v>112</v>
      </c>
      <c r="C75" s="43"/>
      <c r="D75" s="50"/>
    </row>
    <row r="76" ht="13.5" customHeight="1" spans="1:4">
      <c r="A76" s="73">
        <v>2011099</v>
      </c>
      <c r="B76" s="74" t="s">
        <v>157</v>
      </c>
      <c r="C76" s="50"/>
      <c r="D76" s="50"/>
    </row>
    <row r="77" ht="15" spans="1:4">
      <c r="A77" s="76">
        <v>20111</v>
      </c>
      <c r="B77" s="76" t="s">
        <v>158</v>
      </c>
      <c r="C77" s="43">
        <f>SUM(C78:C83)</f>
        <v>10</v>
      </c>
      <c r="D77" s="43">
        <f>SUM(D78:D83)</f>
        <v>0.85746</v>
      </c>
    </row>
    <row r="78" ht="15" spans="1:4">
      <c r="A78" s="73">
        <v>2011101</v>
      </c>
      <c r="B78" s="74" t="s">
        <v>111</v>
      </c>
      <c r="C78" s="50"/>
      <c r="D78" s="50"/>
    </row>
    <row r="79" ht="13.5" customHeight="1" spans="1:4">
      <c r="A79" s="73">
        <v>2011102</v>
      </c>
      <c r="B79" s="74" t="s">
        <v>112</v>
      </c>
      <c r="C79" s="50"/>
      <c r="D79" s="50"/>
    </row>
    <row r="80" ht="13.5" customHeight="1" spans="1:4">
      <c r="A80" s="73">
        <v>2011103</v>
      </c>
      <c r="B80" s="74" t="s">
        <v>113</v>
      </c>
      <c r="C80" s="50"/>
      <c r="D80" s="50"/>
    </row>
    <row r="81" ht="13.5" customHeight="1" spans="1:4">
      <c r="A81" s="73">
        <v>2011104</v>
      </c>
      <c r="B81" s="74" t="s">
        <v>159</v>
      </c>
      <c r="C81" s="50"/>
      <c r="D81" s="50"/>
    </row>
    <row r="82" ht="13.5" customHeight="1" spans="1:4">
      <c r="A82" s="73">
        <v>2011105</v>
      </c>
      <c r="B82" s="74" t="s">
        <v>160</v>
      </c>
      <c r="C82" s="50"/>
      <c r="D82" s="50"/>
    </row>
    <row r="83" ht="15" spans="1:4">
      <c r="A83" s="73">
        <v>2011199</v>
      </c>
      <c r="B83" s="74" t="s">
        <v>161</v>
      </c>
      <c r="C83" s="50">
        <v>10</v>
      </c>
      <c r="D83" s="50">
        <v>0.85746</v>
      </c>
    </row>
    <row r="84" ht="13.5" customHeight="1" spans="1:4">
      <c r="A84" s="76">
        <v>20113</v>
      </c>
      <c r="B84" s="76" t="s">
        <v>162</v>
      </c>
      <c r="C84" s="43">
        <f>SUM(C85:C87)</f>
        <v>30</v>
      </c>
      <c r="D84" s="43">
        <f>SUM(D85:D87)</f>
        <v>1.156</v>
      </c>
    </row>
    <row r="85" ht="13.5" customHeight="1" spans="1:4">
      <c r="A85" s="73">
        <v>2011307</v>
      </c>
      <c r="B85" s="74" t="s">
        <v>163</v>
      </c>
      <c r="C85" s="50"/>
      <c r="D85" s="50"/>
    </row>
    <row r="86" ht="13.5" customHeight="1" spans="1:4">
      <c r="A86" s="73">
        <v>2011308</v>
      </c>
      <c r="B86" s="74" t="s">
        <v>164</v>
      </c>
      <c r="C86" s="50"/>
      <c r="D86" s="50"/>
    </row>
    <row r="87" ht="13.5" customHeight="1" spans="1:4">
      <c r="A87" s="73">
        <v>2011399</v>
      </c>
      <c r="B87" s="74" t="s">
        <v>165</v>
      </c>
      <c r="C87" s="50">
        <v>30</v>
      </c>
      <c r="D87" s="50">
        <v>1.156</v>
      </c>
    </row>
    <row r="88" ht="13.5" customHeight="1" spans="1:4">
      <c r="A88" s="76">
        <v>20114</v>
      </c>
      <c r="B88" s="76" t="s">
        <v>166</v>
      </c>
      <c r="C88" s="43">
        <f>SUM(C89:C90)</f>
        <v>0</v>
      </c>
      <c r="D88" s="43">
        <f>SUM(D89:D90)</f>
        <v>0</v>
      </c>
    </row>
    <row r="89" ht="13.5" customHeight="1" spans="1:4">
      <c r="A89" s="73">
        <v>2011409</v>
      </c>
      <c r="B89" s="74" t="s">
        <v>167</v>
      </c>
      <c r="C89" s="50"/>
      <c r="D89" s="50"/>
    </row>
    <row r="90" ht="13.5" customHeight="1" spans="1:4">
      <c r="A90" s="73">
        <v>2011499</v>
      </c>
      <c r="B90" s="74" t="s">
        <v>168</v>
      </c>
      <c r="C90" s="50"/>
      <c r="D90" s="50"/>
    </row>
    <row r="91" ht="13.5" customHeight="1" spans="1:4">
      <c r="A91" s="76">
        <v>20125</v>
      </c>
      <c r="B91" s="76" t="s">
        <v>169</v>
      </c>
      <c r="C91" s="43">
        <v>0</v>
      </c>
      <c r="D91" s="43">
        <v>0</v>
      </c>
    </row>
    <row r="92" ht="13.5" customHeight="1" spans="1:4">
      <c r="A92" s="73">
        <v>2012506</v>
      </c>
      <c r="B92" s="74" t="s">
        <v>170</v>
      </c>
      <c r="C92" s="50"/>
      <c r="D92" s="50"/>
    </row>
    <row r="93" ht="13.5" customHeight="1" spans="1:4">
      <c r="A93" s="76">
        <v>20126</v>
      </c>
      <c r="B93" s="76" t="s">
        <v>171</v>
      </c>
      <c r="C93" s="43">
        <f>SUM(C94:C98)</f>
        <v>0</v>
      </c>
      <c r="D93" s="43">
        <f>SUM(D94:D98)</f>
        <v>0</v>
      </c>
    </row>
    <row r="94" ht="13.5" customHeight="1" spans="1:4">
      <c r="A94" s="73">
        <v>2012601</v>
      </c>
      <c r="B94" s="74" t="s">
        <v>111</v>
      </c>
      <c r="C94" s="50"/>
      <c r="D94" s="50"/>
    </row>
    <row r="95" ht="13.5" customHeight="1" spans="1:4">
      <c r="A95" s="73">
        <v>2012602</v>
      </c>
      <c r="B95" s="74" t="s">
        <v>112</v>
      </c>
      <c r="C95" s="50"/>
      <c r="D95" s="50"/>
    </row>
    <row r="96" ht="13.5" customHeight="1" spans="1:4">
      <c r="A96" s="73">
        <v>2012603</v>
      </c>
      <c r="B96" s="74" t="s">
        <v>113</v>
      </c>
      <c r="C96" s="50"/>
      <c r="D96" s="50"/>
    </row>
    <row r="97" ht="13.5" customHeight="1" spans="1:4">
      <c r="A97" s="73">
        <v>2012604</v>
      </c>
      <c r="B97" s="74" t="s">
        <v>172</v>
      </c>
      <c r="C97" s="50"/>
      <c r="D97" s="50"/>
    </row>
    <row r="98" ht="13.5" customHeight="1" spans="1:4">
      <c r="A98" s="73">
        <v>2012699</v>
      </c>
      <c r="B98" s="74" t="s">
        <v>173</v>
      </c>
      <c r="C98" s="50"/>
      <c r="D98" s="50"/>
    </row>
    <row r="99" ht="13.5" customHeight="1" spans="1:4">
      <c r="A99" s="76">
        <v>20128</v>
      </c>
      <c r="B99" s="76" t="s">
        <v>174</v>
      </c>
      <c r="C99" s="43">
        <f>SUM(C100:C102)</f>
        <v>0</v>
      </c>
      <c r="D99" s="43">
        <f>SUM(D100:D102)</f>
        <v>0</v>
      </c>
    </row>
    <row r="100" ht="13.5" customHeight="1" spans="1:4">
      <c r="A100" s="73">
        <v>2012801</v>
      </c>
      <c r="B100" s="74" t="s">
        <v>111</v>
      </c>
      <c r="C100" s="50"/>
      <c r="D100" s="50"/>
    </row>
    <row r="101" ht="13.5" customHeight="1" spans="1:4">
      <c r="A101" s="73">
        <v>2012802</v>
      </c>
      <c r="B101" s="74" t="s">
        <v>112</v>
      </c>
      <c r="C101" s="50"/>
      <c r="D101" s="50"/>
    </row>
    <row r="102" ht="13.5" customHeight="1" spans="1:4">
      <c r="A102" s="73">
        <v>2012899</v>
      </c>
      <c r="B102" s="74" t="s">
        <v>175</v>
      </c>
      <c r="C102" s="50"/>
      <c r="D102" s="50"/>
    </row>
    <row r="103" ht="15" spans="1:4">
      <c r="A103" s="76">
        <v>20129</v>
      </c>
      <c r="B103" s="76" t="s">
        <v>176</v>
      </c>
      <c r="C103" s="43">
        <f>SUM(C104:C108)</f>
        <v>32</v>
      </c>
      <c r="D103" s="43">
        <f>SUM(D104:D108)</f>
        <v>3.8182</v>
      </c>
    </row>
    <row r="104" ht="13.5" customHeight="1" spans="1:4">
      <c r="A104" s="73">
        <v>2012901</v>
      </c>
      <c r="B104" s="74" t="s">
        <v>111</v>
      </c>
      <c r="C104" s="50"/>
      <c r="D104" s="50"/>
    </row>
    <row r="105" ht="13.5" customHeight="1" spans="1:4">
      <c r="A105" s="73">
        <v>2012902</v>
      </c>
      <c r="B105" s="74" t="s">
        <v>112</v>
      </c>
      <c r="C105" s="50"/>
      <c r="D105" s="50"/>
    </row>
    <row r="106" ht="13.5" customHeight="1" spans="1:4">
      <c r="A106" s="73">
        <v>2012906</v>
      </c>
      <c r="B106" s="74" t="s">
        <v>177</v>
      </c>
      <c r="C106" s="50"/>
      <c r="D106" s="50"/>
    </row>
    <row r="107" ht="13.5" customHeight="1" spans="1:4">
      <c r="A107" s="73">
        <v>2012950</v>
      </c>
      <c r="B107" s="74" t="s">
        <v>130</v>
      </c>
      <c r="C107" s="50"/>
      <c r="D107" s="50"/>
    </row>
    <row r="108" ht="15" spans="1:4">
      <c r="A108" s="73">
        <v>2012999</v>
      </c>
      <c r="B108" s="74" t="s">
        <v>178</v>
      </c>
      <c r="C108" s="50">
        <v>32</v>
      </c>
      <c r="D108" s="50">
        <v>3.8182</v>
      </c>
    </row>
    <row r="109" ht="27" customHeight="1" spans="1:4">
      <c r="A109" s="76">
        <v>20131</v>
      </c>
      <c r="B109" s="76" t="s">
        <v>179</v>
      </c>
      <c r="C109" s="43">
        <f>SUM(C110:C114)</f>
        <v>55</v>
      </c>
      <c r="D109" s="43">
        <f>SUM(D110:D114)</f>
        <v>30.922662</v>
      </c>
    </row>
    <row r="110" ht="13.5" customHeight="1" spans="1:4">
      <c r="A110" s="73">
        <v>2013101</v>
      </c>
      <c r="B110" s="74" t="s">
        <v>111</v>
      </c>
      <c r="C110" s="50"/>
      <c r="D110" s="50"/>
    </row>
    <row r="111" ht="13.5" customHeight="1" spans="1:4">
      <c r="A111" s="73">
        <v>2013102</v>
      </c>
      <c r="B111" s="74" t="s">
        <v>112</v>
      </c>
      <c r="C111" s="50"/>
      <c r="D111" s="50"/>
    </row>
    <row r="112" ht="13.5" customHeight="1" spans="1:4">
      <c r="A112" s="73">
        <v>2013103</v>
      </c>
      <c r="B112" s="74" t="s">
        <v>113</v>
      </c>
      <c r="C112" s="50"/>
      <c r="D112" s="50"/>
    </row>
    <row r="113" ht="13.5" customHeight="1" spans="1:4">
      <c r="A113" s="73">
        <v>2013105</v>
      </c>
      <c r="B113" s="74" t="s">
        <v>180</v>
      </c>
      <c r="C113" s="50"/>
      <c r="D113" s="50"/>
    </row>
    <row r="114" ht="27" customHeight="1" spans="1:4">
      <c r="A114" s="73">
        <v>2013199</v>
      </c>
      <c r="B114" s="74" t="s">
        <v>181</v>
      </c>
      <c r="C114" s="50">
        <v>55</v>
      </c>
      <c r="D114" s="50">
        <v>30.922662</v>
      </c>
    </row>
    <row r="115" ht="15" spans="1:4">
      <c r="A115" s="76">
        <v>20132</v>
      </c>
      <c r="B115" s="76" t="s">
        <v>182</v>
      </c>
      <c r="C115" s="43">
        <f>SUM(C116:C120)</f>
        <v>90</v>
      </c>
      <c r="D115" s="43">
        <f>SUM(D116:D120)</f>
        <v>125.877385</v>
      </c>
    </row>
    <row r="116" ht="13.5" customHeight="1" spans="1:4">
      <c r="A116" s="73">
        <v>2013201</v>
      </c>
      <c r="B116" s="74" t="s">
        <v>111</v>
      </c>
      <c r="C116" s="50">
        <v>0</v>
      </c>
      <c r="D116" s="50">
        <v>0</v>
      </c>
    </row>
    <row r="117" ht="13.5" customHeight="1" spans="1:4">
      <c r="A117" s="73">
        <v>2013202</v>
      </c>
      <c r="B117" s="74" t="s">
        <v>112</v>
      </c>
      <c r="C117" s="50"/>
      <c r="D117" s="50"/>
    </row>
    <row r="118" ht="15" spans="1:4">
      <c r="A118" s="73">
        <v>2013204</v>
      </c>
      <c r="B118" s="74" t="s">
        <v>183</v>
      </c>
      <c r="C118" s="50"/>
      <c r="D118" s="50">
        <v>2.4</v>
      </c>
    </row>
    <row r="119" ht="13.5" customHeight="1" spans="1:4">
      <c r="A119" s="73">
        <v>2013250</v>
      </c>
      <c r="B119" s="74" t="s">
        <v>130</v>
      </c>
      <c r="C119" s="50"/>
      <c r="D119" s="50"/>
    </row>
    <row r="120" ht="15" spans="1:4">
      <c r="A120" s="73">
        <v>2013299</v>
      </c>
      <c r="B120" s="74" t="s">
        <v>184</v>
      </c>
      <c r="C120" s="50">
        <v>90</v>
      </c>
      <c r="D120" s="50">
        <v>123.477385</v>
      </c>
    </row>
    <row r="121" ht="15" spans="1:4">
      <c r="A121" s="76">
        <v>20133</v>
      </c>
      <c r="B121" s="76" t="s">
        <v>185</v>
      </c>
      <c r="C121" s="43">
        <f>SUM(C122:C125)</f>
        <v>0</v>
      </c>
      <c r="D121" s="43">
        <f>SUM(D122:D125)</f>
        <v>1.8</v>
      </c>
    </row>
    <row r="122" ht="13.5" customHeight="1" spans="1:4">
      <c r="A122" s="73">
        <v>2013301</v>
      </c>
      <c r="B122" s="74" t="s">
        <v>111</v>
      </c>
      <c r="C122" s="50"/>
      <c r="D122" s="50"/>
    </row>
    <row r="123" ht="13.5" customHeight="1" spans="1:4">
      <c r="A123" s="73">
        <v>2013302</v>
      </c>
      <c r="B123" s="74" t="s">
        <v>112</v>
      </c>
      <c r="C123" s="50"/>
      <c r="D123" s="50"/>
    </row>
    <row r="124" ht="13.5" customHeight="1" spans="1:4">
      <c r="A124" s="73">
        <v>2013303</v>
      </c>
      <c r="B124" s="74" t="s">
        <v>113</v>
      </c>
      <c r="C124" s="50"/>
      <c r="D124" s="50"/>
    </row>
    <row r="125" ht="15" spans="1:4">
      <c r="A125" s="73">
        <v>2013399</v>
      </c>
      <c r="B125" s="74" t="s">
        <v>186</v>
      </c>
      <c r="C125" s="50"/>
      <c r="D125" s="50">
        <v>1.8</v>
      </c>
    </row>
    <row r="126" ht="15" spans="1:4">
      <c r="A126" s="76">
        <v>20134</v>
      </c>
      <c r="B126" s="76" t="s">
        <v>187</v>
      </c>
      <c r="C126" s="43">
        <f>SUM(C127:C130)</f>
        <v>0</v>
      </c>
      <c r="D126" s="43">
        <f>SUM(D127:D130)</f>
        <v>0</v>
      </c>
    </row>
    <row r="127" ht="13.5" customHeight="1" spans="1:4">
      <c r="A127" s="73">
        <v>2013401</v>
      </c>
      <c r="B127" s="74" t="s">
        <v>111</v>
      </c>
      <c r="C127" s="50"/>
      <c r="D127" s="50"/>
    </row>
    <row r="128" ht="13.5" customHeight="1" spans="1:4">
      <c r="A128" s="73">
        <v>2013402</v>
      </c>
      <c r="B128" s="74" t="s">
        <v>112</v>
      </c>
      <c r="C128" s="50"/>
      <c r="D128" s="50"/>
    </row>
    <row r="129" ht="13.5" customHeight="1" spans="1:4">
      <c r="A129" s="73">
        <v>2013405</v>
      </c>
      <c r="B129" s="74" t="s">
        <v>170</v>
      </c>
      <c r="C129" s="50"/>
      <c r="D129" s="50"/>
    </row>
    <row r="130" ht="15" spans="1:4">
      <c r="A130" s="73">
        <v>2013499</v>
      </c>
      <c r="B130" s="74" t="s">
        <v>188</v>
      </c>
      <c r="C130" s="50"/>
      <c r="D130" s="50"/>
    </row>
    <row r="131" ht="13.5" customHeight="1" spans="1:4">
      <c r="A131" s="76">
        <v>20137</v>
      </c>
      <c r="B131" s="76" t="s">
        <v>189</v>
      </c>
      <c r="C131" s="43">
        <f>SUM(C132:C133)</f>
        <v>0</v>
      </c>
      <c r="D131" s="43">
        <f>SUM(D132:D133)</f>
        <v>0</v>
      </c>
    </row>
    <row r="132" ht="13.5" customHeight="1" spans="1:4">
      <c r="A132" s="73">
        <v>2013701</v>
      </c>
      <c r="B132" s="74" t="s">
        <v>111</v>
      </c>
      <c r="C132" s="87"/>
      <c r="D132" s="50"/>
    </row>
    <row r="133" ht="13.5" customHeight="1" spans="1:4">
      <c r="A133" s="73">
        <v>2013799</v>
      </c>
      <c r="B133" s="74" t="s">
        <v>190</v>
      </c>
      <c r="C133" s="87"/>
      <c r="D133" s="50"/>
    </row>
    <row r="134" ht="13.5" customHeight="1" spans="1:4">
      <c r="A134" s="76">
        <v>20138</v>
      </c>
      <c r="B134" s="76" t="s">
        <v>191</v>
      </c>
      <c r="C134" s="43">
        <f>SUM(C135:C146)</f>
        <v>0</v>
      </c>
      <c r="D134" s="43">
        <f>SUM(D135:D146)</f>
        <v>0</v>
      </c>
    </row>
    <row r="135" ht="13.5" customHeight="1" spans="1:4">
      <c r="A135" s="73">
        <v>2013801</v>
      </c>
      <c r="B135" s="74" t="s">
        <v>111</v>
      </c>
      <c r="C135" s="50"/>
      <c r="D135" s="50"/>
    </row>
    <row r="136" ht="13.5" customHeight="1" spans="1:4">
      <c r="A136" s="73">
        <v>2013802</v>
      </c>
      <c r="B136" s="74" t="s">
        <v>112</v>
      </c>
      <c r="C136" s="50"/>
      <c r="D136" s="50"/>
    </row>
    <row r="137" ht="13.5" customHeight="1" spans="1:4">
      <c r="A137" s="73">
        <v>2013803</v>
      </c>
      <c r="B137" s="74" t="s">
        <v>113</v>
      </c>
      <c r="C137" s="50"/>
      <c r="D137" s="50"/>
    </row>
    <row r="138" ht="13.5" customHeight="1" spans="1:4">
      <c r="A138" s="73">
        <v>2013804</v>
      </c>
      <c r="B138" s="74" t="s">
        <v>192</v>
      </c>
      <c r="C138" s="50"/>
      <c r="D138" s="50"/>
    </row>
    <row r="139" ht="13.5" customHeight="1" spans="1:4">
      <c r="A139" s="73">
        <v>2013805</v>
      </c>
      <c r="B139" s="74" t="s">
        <v>193</v>
      </c>
      <c r="C139" s="50"/>
      <c r="D139" s="50"/>
    </row>
    <row r="140" ht="13.5" customHeight="1" spans="1:4">
      <c r="A140" s="73">
        <v>2013806</v>
      </c>
      <c r="B140" s="74" t="s">
        <v>194</v>
      </c>
      <c r="C140" s="50"/>
      <c r="D140" s="50"/>
    </row>
    <row r="141" ht="13.5" customHeight="1" spans="1:4">
      <c r="A141" s="73">
        <v>2013811</v>
      </c>
      <c r="B141" s="74" t="s">
        <v>195</v>
      </c>
      <c r="C141" s="50"/>
      <c r="D141" s="50"/>
    </row>
    <row r="142" ht="13.5" customHeight="1" spans="1:4">
      <c r="A142" s="73">
        <v>2013812</v>
      </c>
      <c r="B142" s="74" t="s">
        <v>196</v>
      </c>
      <c r="C142" s="50"/>
      <c r="D142" s="50"/>
    </row>
    <row r="143" ht="13.5" customHeight="1" spans="1:4">
      <c r="A143" s="73">
        <v>2013813</v>
      </c>
      <c r="B143" s="74" t="s">
        <v>197</v>
      </c>
      <c r="C143" s="50"/>
      <c r="D143" s="50"/>
    </row>
    <row r="144" ht="13.5" customHeight="1" spans="1:4">
      <c r="A144" s="73">
        <v>2013814</v>
      </c>
      <c r="B144" s="74" t="s">
        <v>198</v>
      </c>
      <c r="C144" s="50"/>
      <c r="D144" s="50"/>
    </row>
    <row r="145" ht="13.5" customHeight="1" spans="1:4">
      <c r="A145" s="73">
        <v>2013850</v>
      </c>
      <c r="B145" s="74" t="s">
        <v>130</v>
      </c>
      <c r="C145" s="50"/>
      <c r="D145" s="50"/>
    </row>
    <row r="146" ht="13.5" customHeight="1" spans="1:4">
      <c r="A146" s="73">
        <v>2013899</v>
      </c>
      <c r="B146" s="74" t="s">
        <v>199</v>
      </c>
      <c r="C146" s="50"/>
      <c r="D146" s="50"/>
    </row>
    <row r="147" ht="15" spans="1:4">
      <c r="A147" s="76">
        <v>20199</v>
      </c>
      <c r="B147" s="76" t="s">
        <v>200</v>
      </c>
      <c r="C147" s="43">
        <f>C148</f>
        <v>100</v>
      </c>
      <c r="D147" s="43">
        <f>D148</f>
        <v>31.5411</v>
      </c>
    </row>
    <row r="148" ht="15" spans="1:4">
      <c r="A148" s="73">
        <v>2019999</v>
      </c>
      <c r="B148" s="74" t="s">
        <v>201</v>
      </c>
      <c r="C148" s="50">
        <v>100</v>
      </c>
      <c r="D148" s="50">
        <v>31.5411</v>
      </c>
    </row>
    <row r="149" ht="15" spans="1:4">
      <c r="A149" s="76">
        <v>203</v>
      </c>
      <c r="B149" s="76" t="s">
        <v>202</v>
      </c>
      <c r="C149" s="43">
        <f>C150+C154</f>
        <v>50</v>
      </c>
      <c r="D149" s="43">
        <f>D150+D154</f>
        <v>6</v>
      </c>
    </row>
    <row r="150" ht="13.5" customHeight="1" spans="1:4">
      <c r="A150" s="76">
        <v>20306</v>
      </c>
      <c r="B150" s="76" t="s">
        <v>203</v>
      </c>
      <c r="C150" s="43">
        <f>SUM(C151:C153)</f>
        <v>0</v>
      </c>
      <c r="D150" s="43">
        <f>SUM(D151:D153)</f>
        <v>0</v>
      </c>
    </row>
    <row r="151" ht="13.5" customHeight="1" spans="1:4">
      <c r="A151" s="73">
        <v>2030601</v>
      </c>
      <c r="B151" s="74" t="s">
        <v>204</v>
      </c>
      <c r="C151" s="50"/>
      <c r="D151" s="50"/>
    </row>
    <row r="152" ht="13.5" customHeight="1" spans="1:4">
      <c r="A152" s="73">
        <v>2030603</v>
      </c>
      <c r="B152" s="74" t="s">
        <v>205</v>
      </c>
      <c r="C152" s="50"/>
      <c r="D152" s="50"/>
    </row>
    <row r="153" ht="13.5" customHeight="1" spans="1:4">
      <c r="A153" s="73">
        <v>2030699</v>
      </c>
      <c r="B153" s="74" t="s">
        <v>206</v>
      </c>
      <c r="C153" s="50"/>
      <c r="D153" s="50"/>
    </row>
    <row r="154" ht="15" spans="1:4">
      <c r="A154" s="76">
        <v>20399</v>
      </c>
      <c r="B154" s="76" t="s">
        <v>207</v>
      </c>
      <c r="C154" s="43">
        <f>C155</f>
        <v>50</v>
      </c>
      <c r="D154" s="43">
        <f>D155</f>
        <v>6</v>
      </c>
    </row>
    <row r="155" ht="15" spans="1:4">
      <c r="A155" s="73">
        <v>2039999</v>
      </c>
      <c r="B155" s="74" t="s">
        <v>208</v>
      </c>
      <c r="C155" s="50">
        <v>50</v>
      </c>
      <c r="D155" s="50">
        <v>6</v>
      </c>
    </row>
    <row r="156" ht="15" spans="1:4">
      <c r="A156" s="76">
        <v>204</v>
      </c>
      <c r="B156" s="76" t="s">
        <v>209</v>
      </c>
      <c r="C156" s="43">
        <f>C157+C159+C167+C171+C176+C186+C190</f>
        <v>626</v>
      </c>
      <c r="D156" s="43">
        <f>D157+D159+D167+D171+D176+D186+D190</f>
        <v>510.997537</v>
      </c>
    </row>
    <row r="157" ht="13.5" customHeight="1" spans="1:4">
      <c r="A157" s="76">
        <v>20401</v>
      </c>
      <c r="B157" s="76" t="s">
        <v>210</v>
      </c>
      <c r="C157" s="43">
        <f>C158</f>
        <v>0</v>
      </c>
      <c r="D157" s="43">
        <f>D158</f>
        <v>0</v>
      </c>
    </row>
    <row r="158" ht="13.5" customHeight="1" spans="1:4">
      <c r="A158" s="73">
        <v>2040199</v>
      </c>
      <c r="B158" s="74" t="s">
        <v>211</v>
      </c>
      <c r="C158" s="50"/>
      <c r="D158" s="50"/>
    </row>
    <row r="159" ht="15" spans="1:4">
      <c r="A159" s="76">
        <v>20402</v>
      </c>
      <c r="B159" s="76" t="s">
        <v>212</v>
      </c>
      <c r="C159" s="43">
        <f>SUM(C160:C166)</f>
        <v>450</v>
      </c>
      <c r="D159" s="43">
        <f>SUM(D160:D166)</f>
        <v>441.74</v>
      </c>
    </row>
    <row r="160" ht="15" spans="1:4">
      <c r="A160" s="73">
        <v>2040201</v>
      </c>
      <c r="B160" s="74" t="s">
        <v>111</v>
      </c>
      <c r="C160" s="50">
        <v>320</v>
      </c>
      <c r="D160" s="50">
        <v>249.16</v>
      </c>
    </row>
    <row r="161" ht="13.5" customHeight="1" spans="1:4">
      <c r="A161" s="73">
        <v>2040202</v>
      </c>
      <c r="B161" s="74" t="s">
        <v>112</v>
      </c>
      <c r="C161" s="50">
        <v>10</v>
      </c>
      <c r="D161" s="50">
        <v>6</v>
      </c>
    </row>
    <row r="162" ht="13.5" customHeight="1" spans="1:4">
      <c r="A162" s="73">
        <v>2040203</v>
      </c>
      <c r="B162" s="74" t="s">
        <v>113</v>
      </c>
      <c r="C162" s="50"/>
      <c r="D162" s="50"/>
    </row>
    <row r="163" ht="13.5" customHeight="1" spans="1:4">
      <c r="A163" s="73">
        <v>2040211</v>
      </c>
      <c r="B163" s="74" t="s">
        <v>213</v>
      </c>
      <c r="C163" s="50"/>
      <c r="D163" s="50"/>
    </row>
    <row r="164" ht="15" spans="1:4">
      <c r="A164" s="73">
        <v>2040219</v>
      </c>
      <c r="B164" s="74" t="s">
        <v>145</v>
      </c>
      <c r="C164" s="50"/>
      <c r="D164" s="50">
        <v>9.6</v>
      </c>
    </row>
    <row r="165" ht="13.5" customHeight="1" spans="1:4">
      <c r="A165" s="73">
        <v>2040220</v>
      </c>
      <c r="B165" s="74" t="s">
        <v>214</v>
      </c>
      <c r="C165" s="50"/>
      <c r="D165" s="50"/>
    </row>
    <row r="166" ht="15" spans="1:4">
      <c r="A166" s="73">
        <v>2040299</v>
      </c>
      <c r="B166" s="74" t="s">
        <v>215</v>
      </c>
      <c r="C166" s="50">
        <v>120</v>
      </c>
      <c r="D166" s="50">
        <v>176.98</v>
      </c>
    </row>
    <row r="167" ht="13.5" customHeight="1" spans="1:4">
      <c r="A167" s="76">
        <v>20404</v>
      </c>
      <c r="B167" s="76" t="s">
        <v>216</v>
      </c>
      <c r="C167" s="43">
        <f>SUM(C168:C170)</f>
        <v>0</v>
      </c>
      <c r="D167" s="43">
        <f>SUM(D168:D170)</f>
        <v>0</v>
      </c>
    </row>
    <row r="168" ht="13.5" customHeight="1" spans="1:4">
      <c r="A168" s="73">
        <v>2040401</v>
      </c>
      <c r="B168" s="74" t="s">
        <v>111</v>
      </c>
      <c r="C168" s="50"/>
      <c r="D168" s="50"/>
    </row>
    <row r="169" ht="13.5" customHeight="1" spans="1:4">
      <c r="A169" s="73">
        <v>2040403</v>
      </c>
      <c r="B169" s="74" t="s">
        <v>113</v>
      </c>
      <c r="C169" s="50"/>
      <c r="D169" s="50"/>
    </row>
    <row r="170" ht="13.5" customHeight="1" spans="1:4">
      <c r="A170" s="73">
        <v>2040499</v>
      </c>
      <c r="B170" s="74" t="s">
        <v>217</v>
      </c>
      <c r="C170" s="50"/>
      <c r="D170" s="50"/>
    </row>
    <row r="171" ht="13.5" customHeight="1" spans="1:4">
      <c r="A171" s="76">
        <v>20405</v>
      </c>
      <c r="B171" s="76" t="s">
        <v>218</v>
      </c>
      <c r="C171" s="43">
        <f>SUM(C172:C175)</f>
        <v>0</v>
      </c>
      <c r="D171" s="43">
        <f>SUM(D172:D175)</f>
        <v>0</v>
      </c>
    </row>
    <row r="172" ht="13.5" customHeight="1" spans="1:4">
      <c r="A172" s="73">
        <v>2040501</v>
      </c>
      <c r="B172" s="74" t="s">
        <v>111</v>
      </c>
      <c r="C172" s="50"/>
      <c r="D172" s="50"/>
    </row>
    <row r="173" ht="13.5" customHeight="1" spans="1:4">
      <c r="A173" s="73">
        <v>2040502</v>
      </c>
      <c r="B173" s="74" t="s">
        <v>112</v>
      </c>
      <c r="C173" s="50"/>
      <c r="D173" s="50"/>
    </row>
    <row r="174" ht="13.5" customHeight="1" spans="1:4">
      <c r="A174" s="73">
        <v>2040503</v>
      </c>
      <c r="B174" s="74" t="s">
        <v>113</v>
      </c>
      <c r="C174" s="50"/>
      <c r="D174" s="50"/>
    </row>
    <row r="175" ht="13.5" customHeight="1" spans="1:4">
      <c r="A175" s="73">
        <v>2040599</v>
      </c>
      <c r="B175" s="74" t="s">
        <v>219</v>
      </c>
      <c r="C175" s="50"/>
      <c r="D175" s="50"/>
    </row>
    <row r="176" ht="15" spans="1:4">
      <c r="A176" s="76">
        <v>20406</v>
      </c>
      <c r="B176" s="76" t="s">
        <v>220</v>
      </c>
      <c r="C176" s="43">
        <f>SUM(C177:C185)</f>
        <v>76</v>
      </c>
      <c r="D176" s="43">
        <f>SUM(D177:D185)</f>
        <v>33.4609</v>
      </c>
    </row>
    <row r="177" ht="15" spans="1:4">
      <c r="A177" s="73">
        <v>2040601</v>
      </c>
      <c r="B177" s="74" t="s">
        <v>111</v>
      </c>
      <c r="C177" s="50">
        <v>54</v>
      </c>
      <c r="D177" s="50">
        <v>32</v>
      </c>
    </row>
    <row r="178" ht="13.5" customHeight="1" spans="1:4">
      <c r="A178" s="73">
        <v>2040602</v>
      </c>
      <c r="B178" s="74" t="s">
        <v>112</v>
      </c>
      <c r="C178" s="50">
        <v>2</v>
      </c>
      <c r="D178" s="50">
        <v>1</v>
      </c>
    </row>
    <row r="179" ht="15" spans="1:4">
      <c r="A179" s="73">
        <v>2040604</v>
      </c>
      <c r="B179" s="74" t="s">
        <v>221</v>
      </c>
      <c r="C179" s="50">
        <v>14</v>
      </c>
      <c r="D179" s="50"/>
    </row>
    <row r="180" ht="13.5" customHeight="1" spans="1:4">
      <c r="A180" s="73">
        <v>2040605</v>
      </c>
      <c r="B180" s="74" t="s">
        <v>222</v>
      </c>
      <c r="C180" s="50"/>
      <c r="D180" s="50"/>
    </row>
    <row r="181" ht="13.5" customHeight="1" spans="1:4">
      <c r="A181" s="73">
        <v>2040606</v>
      </c>
      <c r="B181" s="74" t="s">
        <v>223</v>
      </c>
      <c r="C181" s="50"/>
      <c r="D181" s="50"/>
    </row>
    <row r="182" ht="13.5" customHeight="1" spans="1:4">
      <c r="A182" s="73">
        <v>2040607</v>
      </c>
      <c r="B182" s="74" t="s">
        <v>224</v>
      </c>
      <c r="C182" s="50"/>
      <c r="D182" s="50"/>
    </row>
    <row r="183" ht="13.5" customHeight="1" spans="1:4">
      <c r="A183" s="73">
        <v>2040612</v>
      </c>
      <c r="B183" s="74" t="s">
        <v>225</v>
      </c>
      <c r="C183" s="50"/>
      <c r="D183" s="50"/>
    </row>
    <row r="184" ht="13.5" customHeight="1" spans="1:4">
      <c r="A184" s="73">
        <v>2040650</v>
      </c>
      <c r="B184" s="74" t="s">
        <v>130</v>
      </c>
      <c r="C184" s="50"/>
      <c r="D184" s="50"/>
    </row>
    <row r="185" ht="13.5" customHeight="1" spans="1:4">
      <c r="A185" s="73">
        <v>2040699</v>
      </c>
      <c r="B185" s="74" t="s">
        <v>226</v>
      </c>
      <c r="C185" s="50">
        <v>6</v>
      </c>
      <c r="D185" s="50">
        <v>0.4609</v>
      </c>
    </row>
    <row r="186" ht="13.5" customHeight="1" spans="1:4">
      <c r="A186" s="76">
        <v>20408</v>
      </c>
      <c r="B186" s="76" t="s">
        <v>227</v>
      </c>
      <c r="C186" s="43">
        <f>SUM(C187:C189)</f>
        <v>0</v>
      </c>
      <c r="D186" s="43">
        <f>SUM(D187:D189)</f>
        <v>0</v>
      </c>
    </row>
    <row r="187" ht="13.5" customHeight="1" spans="1:4">
      <c r="A187" s="73">
        <v>2040801</v>
      </c>
      <c r="B187" s="74" t="s">
        <v>111</v>
      </c>
      <c r="C187" s="50"/>
      <c r="D187" s="50"/>
    </row>
    <row r="188" ht="13.5" customHeight="1" spans="1:4">
      <c r="A188" s="73">
        <v>2040802</v>
      </c>
      <c r="B188" s="74" t="s">
        <v>112</v>
      </c>
      <c r="C188" s="50"/>
      <c r="D188" s="50"/>
    </row>
    <row r="189" ht="13.5" customHeight="1" spans="1:4">
      <c r="A189" s="73">
        <v>2040804</v>
      </c>
      <c r="B189" s="74" t="s">
        <v>228</v>
      </c>
      <c r="C189" s="50"/>
      <c r="D189" s="50"/>
    </row>
    <row r="190" ht="15" spans="1:4">
      <c r="A190" s="76">
        <v>20499</v>
      </c>
      <c r="B190" s="76" t="s">
        <v>229</v>
      </c>
      <c r="C190" s="43">
        <f>C191</f>
        <v>100</v>
      </c>
      <c r="D190" s="43">
        <f>D191</f>
        <v>35.796637</v>
      </c>
    </row>
    <row r="191" ht="15" spans="1:4">
      <c r="A191" s="73">
        <v>2049999</v>
      </c>
      <c r="B191" s="74" t="s">
        <v>230</v>
      </c>
      <c r="C191" s="50">
        <v>100</v>
      </c>
      <c r="D191" s="50">
        <v>35.796637</v>
      </c>
    </row>
    <row r="192" ht="15" spans="1:4">
      <c r="A192" s="76">
        <v>205</v>
      </c>
      <c r="B192" s="76" t="s">
        <v>231</v>
      </c>
      <c r="C192" s="43">
        <f>C193+C198+C205+C210+C212+C215+C220+C227</f>
        <v>5568.73</v>
      </c>
      <c r="D192" s="43">
        <f>D193+D198+D205+D210+D212+D215+D220+D227</f>
        <v>5548.142489</v>
      </c>
    </row>
    <row r="193" ht="13.5" customHeight="1" spans="1:4">
      <c r="A193" s="76">
        <v>20501</v>
      </c>
      <c r="B193" s="76" t="s">
        <v>232</v>
      </c>
      <c r="C193" s="43">
        <f>SUM(C194:C197)</f>
        <v>0</v>
      </c>
      <c r="D193" s="43">
        <f>SUM(D194:D197)</f>
        <v>0</v>
      </c>
    </row>
    <row r="194" ht="13.5" customHeight="1" spans="1:4">
      <c r="A194" s="73">
        <v>2050101</v>
      </c>
      <c r="B194" s="74" t="s">
        <v>111</v>
      </c>
      <c r="C194" s="50"/>
      <c r="D194" s="50"/>
    </row>
    <row r="195" ht="13.5" customHeight="1" spans="1:4">
      <c r="A195" s="73">
        <v>2050102</v>
      </c>
      <c r="B195" s="74" t="s">
        <v>112</v>
      </c>
      <c r="C195" s="50"/>
      <c r="D195" s="50"/>
    </row>
    <row r="196" ht="13.5" customHeight="1" spans="1:4">
      <c r="A196" s="73">
        <v>2050103</v>
      </c>
      <c r="B196" s="74" t="s">
        <v>113</v>
      </c>
      <c r="C196" s="50"/>
      <c r="D196" s="50"/>
    </row>
    <row r="197" ht="13.5" customHeight="1" spans="1:4">
      <c r="A197" s="73">
        <v>2050199</v>
      </c>
      <c r="B197" s="74" t="s">
        <v>233</v>
      </c>
      <c r="C197" s="50"/>
      <c r="D197" s="50"/>
    </row>
    <row r="198" ht="15" spans="1:4">
      <c r="A198" s="76">
        <v>20502</v>
      </c>
      <c r="B198" s="76" t="s">
        <v>234</v>
      </c>
      <c r="C198" s="43">
        <f>SUM(C199:C204)</f>
        <v>3906.73</v>
      </c>
      <c r="D198" s="43">
        <f>SUM(D199:D204)</f>
        <v>4808.450314</v>
      </c>
    </row>
    <row r="199" ht="15" spans="1:4">
      <c r="A199" s="73">
        <v>2050201</v>
      </c>
      <c r="B199" s="74" t="s">
        <v>235</v>
      </c>
      <c r="C199" s="50">
        <v>96.38</v>
      </c>
      <c r="D199" s="50">
        <v>57.08</v>
      </c>
    </row>
    <row r="200" ht="15" spans="1:4">
      <c r="A200" s="73">
        <v>2050202</v>
      </c>
      <c r="B200" s="74" t="s">
        <v>236</v>
      </c>
      <c r="C200" s="50">
        <v>1649.6</v>
      </c>
      <c r="D200" s="50">
        <v>2476.981415</v>
      </c>
    </row>
    <row r="201" ht="15" spans="1:4">
      <c r="A201" s="73">
        <v>2050203</v>
      </c>
      <c r="B201" s="74" t="s">
        <v>237</v>
      </c>
      <c r="C201" s="50">
        <v>1292.35</v>
      </c>
      <c r="D201" s="50">
        <v>1764.713209</v>
      </c>
    </row>
    <row r="202" ht="15" spans="1:4">
      <c r="A202" s="73">
        <v>2050204</v>
      </c>
      <c r="B202" s="74" t="s">
        <v>238</v>
      </c>
      <c r="C202" s="50">
        <v>26.4</v>
      </c>
      <c r="D202" s="50">
        <v>1.5</v>
      </c>
    </row>
    <row r="203" ht="15" spans="1:4">
      <c r="A203" s="73">
        <v>2050205</v>
      </c>
      <c r="B203" s="74" t="s">
        <v>239</v>
      </c>
      <c r="C203" s="50">
        <v>11</v>
      </c>
      <c r="D203" s="50">
        <v>4.8</v>
      </c>
    </row>
    <row r="204" ht="15" spans="1:4">
      <c r="A204" s="73">
        <v>2050299</v>
      </c>
      <c r="B204" s="74" t="s">
        <v>240</v>
      </c>
      <c r="C204" s="50">
        <v>831</v>
      </c>
      <c r="D204" s="50">
        <v>503.37569</v>
      </c>
    </row>
    <row r="205" ht="15" spans="1:4">
      <c r="A205" s="76">
        <v>20503</v>
      </c>
      <c r="B205" s="76" t="s">
        <v>241</v>
      </c>
      <c r="C205" s="43">
        <f>SUM(C206:C209)</f>
        <v>2</v>
      </c>
      <c r="D205" s="43">
        <f>SUM(D206:D209)</f>
        <v>8.7</v>
      </c>
    </row>
    <row r="206" ht="15" spans="1:4">
      <c r="A206" s="73">
        <v>2050302</v>
      </c>
      <c r="B206" s="74" t="s">
        <v>242</v>
      </c>
      <c r="C206" s="50">
        <v>2</v>
      </c>
      <c r="D206" s="50">
        <v>1.5</v>
      </c>
    </row>
    <row r="207" ht="15" spans="1:4">
      <c r="A207" s="73">
        <v>2050304</v>
      </c>
      <c r="B207" s="74" t="s">
        <v>243</v>
      </c>
      <c r="C207" s="50"/>
      <c r="D207" s="50"/>
    </row>
    <row r="208" ht="15" spans="1:4">
      <c r="A208" s="73">
        <v>2050305</v>
      </c>
      <c r="B208" s="74" t="s">
        <v>244</v>
      </c>
      <c r="C208" s="50"/>
      <c r="D208" s="50">
        <v>7.2</v>
      </c>
    </row>
    <row r="209" ht="15" spans="1:4">
      <c r="A209" s="73">
        <v>2050399</v>
      </c>
      <c r="B209" s="74" t="s">
        <v>245</v>
      </c>
      <c r="C209" s="50">
        <v>0</v>
      </c>
      <c r="D209" s="50">
        <v>0</v>
      </c>
    </row>
    <row r="210" ht="15" spans="1:4">
      <c r="A210" s="76">
        <v>20505</v>
      </c>
      <c r="B210" s="76" t="s">
        <v>246</v>
      </c>
      <c r="C210" s="43">
        <f>C211</f>
        <v>0</v>
      </c>
      <c r="D210" s="43">
        <f>D211</f>
        <v>0</v>
      </c>
    </row>
    <row r="211" ht="15" spans="1:4">
      <c r="A211" s="73">
        <v>2050501</v>
      </c>
      <c r="B211" s="74" t="s">
        <v>247</v>
      </c>
      <c r="C211" s="50"/>
      <c r="D211" s="50"/>
    </row>
    <row r="212" ht="15" spans="1:4">
      <c r="A212" s="76">
        <v>20507</v>
      </c>
      <c r="B212" s="76" t="s">
        <v>248</v>
      </c>
      <c r="C212" s="43">
        <f>SUM(C213:C214)</f>
        <v>9</v>
      </c>
      <c r="D212" s="43">
        <f>SUM(D213:D214)</f>
        <v>6.715</v>
      </c>
    </row>
    <row r="213" ht="15" spans="1:4">
      <c r="A213" s="73">
        <v>2050701</v>
      </c>
      <c r="B213" s="74" t="s">
        <v>249</v>
      </c>
      <c r="C213" s="50">
        <v>9</v>
      </c>
      <c r="D213" s="50">
        <v>3.3575</v>
      </c>
    </row>
    <row r="214" ht="15" spans="1:4">
      <c r="A214" s="73">
        <v>2050799</v>
      </c>
      <c r="B214" s="74" t="s">
        <v>250</v>
      </c>
      <c r="C214" s="50"/>
      <c r="D214" s="50">
        <v>3.3575</v>
      </c>
    </row>
    <row r="215" ht="15" spans="1:4">
      <c r="A215" s="76">
        <v>20508</v>
      </c>
      <c r="B215" s="76" t="s">
        <v>251</v>
      </c>
      <c r="C215" s="43">
        <f>SUM(C216:C219)</f>
        <v>41</v>
      </c>
      <c r="D215" s="43">
        <f>SUM(D216:D219)</f>
        <v>0.7703</v>
      </c>
    </row>
    <row r="216" ht="15" spans="1:4">
      <c r="A216" s="73">
        <v>2050801</v>
      </c>
      <c r="B216" s="74" t="s">
        <v>252</v>
      </c>
      <c r="C216" s="50"/>
      <c r="D216" s="50"/>
    </row>
    <row r="217" ht="15" spans="1:4">
      <c r="A217" s="73">
        <v>2050802</v>
      </c>
      <c r="B217" s="74" t="s">
        <v>253</v>
      </c>
      <c r="C217" s="50">
        <v>41</v>
      </c>
      <c r="D217" s="50"/>
    </row>
    <row r="218" ht="15" spans="1:4">
      <c r="A218" s="73">
        <v>2050803</v>
      </c>
      <c r="B218" s="74" t="s">
        <v>254</v>
      </c>
      <c r="C218" s="50"/>
      <c r="D218" s="50">
        <v>0.7703</v>
      </c>
    </row>
    <row r="219" ht="15" spans="1:4">
      <c r="A219" s="73">
        <v>2050899</v>
      </c>
      <c r="B219" s="74" t="s">
        <v>255</v>
      </c>
      <c r="C219" s="50"/>
      <c r="D219" s="50"/>
    </row>
    <row r="220" ht="15" spans="1:4">
      <c r="A220" s="76">
        <v>20509</v>
      </c>
      <c r="B220" s="76" t="s">
        <v>256</v>
      </c>
      <c r="C220" s="43">
        <f>SUM(C221:C226)</f>
        <v>447</v>
      </c>
      <c r="D220" s="43">
        <f>SUM(D221:D226)</f>
        <v>444.193674</v>
      </c>
    </row>
    <row r="221" ht="15" spans="1:4">
      <c r="A221" s="73">
        <v>2050901</v>
      </c>
      <c r="B221" s="74" t="s">
        <v>257</v>
      </c>
      <c r="C221" s="50">
        <v>70</v>
      </c>
      <c r="D221" s="50">
        <v>71.9237</v>
      </c>
    </row>
    <row r="222" ht="15" spans="1:4">
      <c r="A222" s="73">
        <v>2050902</v>
      </c>
      <c r="B222" s="74" t="s">
        <v>258</v>
      </c>
      <c r="C222" s="50"/>
      <c r="D222" s="50"/>
    </row>
    <row r="223" ht="15" spans="1:4">
      <c r="A223" s="73">
        <v>2050903</v>
      </c>
      <c r="B223" s="74" t="s">
        <v>259</v>
      </c>
      <c r="C223" s="50"/>
      <c r="D223" s="50"/>
    </row>
    <row r="224" ht="15" spans="1:4">
      <c r="A224" s="73">
        <v>2050904</v>
      </c>
      <c r="B224" s="74" t="s">
        <v>260</v>
      </c>
      <c r="C224" s="50"/>
      <c r="D224" s="50"/>
    </row>
    <row r="225" ht="15" spans="1:4">
      <c r="A225" s="73">
        <v>2050905</v>
      </c>
      <c r="B225" s="74" t="s">
        <v>261</v>
      </c>
      <c r="C225" s="50"/>
      <c r="D225" s="50"/>
    </row>
    <row r="226" ht="15" spans="1:4">
      <c r="A226" s="73">
        <v>2050999</v>
      </c>
      <c r="B226" s="74" t="s">
        <v>262</v>
      </c>
      <c r="C226" s="50">
        <v>377</v>
      </c>
      <c r="D226" s="50">
        <v>372.269974</v>
      </c>
    </row>
    <row r="227" ht="15" spans="1:4">
      <c r="A227" s="76">
        <v>20599</v>
      </c>
      <c r="B227" s="76" t="s">
        <v>263</v>
      </c>
      <c r="C227" s="43">
        <f>C228</f>
        <v>1163</v>
      </c>
      <c r="D227" s="43">
        <f>D228</f>
        <v>279.313201</v>
      </c>
    </row>
    <row r="228" ht="12.75" customHeight="1" spans="1:4">
      <c r="A228" s="73">
        <v>2059999</v>
      </c>
      <c r="B228" s="74" t="s">
        <v>264</v>
      </c>
      <c r="C228" s="50">
        <v>1163</v>
      </c>
      <c r="D228" s="50">
        <v>279.313201</v>
      </c>
    </row>
    <row r="229" ht="15" spans="1:4">
      <c r="A229" s="76">
        <v>206</v>
      </c>
      <c r="B229" s="76" t="s">
        <v>265</v>
      </c>
      <c r="C229" s="43">
        <f>C230+C233+C237+C239</f>
        <v>0</v>
      </c>
      <c r="D229" s="43">
        <f>D230+D233+D237+D239</f>
        <v>0</v>
      </c>
    </row>
    <row r="230" ht="15" spans="1:4">
      <c r="A230" s="76">
        <v>20601</v>
      </c>
      <c r="B230" s="76" t="s">
        <v>266</v>
      </c>
      <c r="C230" s="43">
        <f>SUM(C231:C232)</f>
        <v>0</v>
      </c>
      <c r="D230" s="43">
        <f>SUM(D231:D232)</f>
        <v>0</v>
      </c>
    </row>
    <row r="231" ht="15" spans="1:4">
      <c r="A231" s="73">
        <v>2060101</v>
      </c>
      <c r="B231" s="74" t="s">
        <v>111</v>
      </c>
      <c r="C231" s="50"/>
      <c r="D231" s="50"/>
    </row>
    <row r="232" ht="15" spans="1:4">
      <c r="A232" s="73">
        <v>2060102</v>
      </c>
      <c r="B232" s="74" t="s">
        <v>112</v>
      </c>
      <c r="C232" s="50"/>
      <c r="D232" s="50"/>
    </row>
    <row r="233" ht="15" spans="1:4">
      <c r="A233" s="76">
        <v>20604</v>
      </c>
      <c r="B233" s="76" t="s">
        <v>267</v>
      </c>
      <c r="C233" s="43">
        <f>SUM(C234:C236)</f>
        <v>0</v>
      </c>
      <c r="D233" s="43">
        <f>SUM(D234:D236)</f>
        <v>0</v>
      </c>
    </row>
    <row r="234" ht="15" spans="1:4">
      <c r="A234" s="73">
        <v>2060402</v>
      </c>
      <c r="B234" s="74" t="s">
        <v>268</v>
      </c>
      <c r="C234" s="50"/>
      <c r="D234" s="50"/>
    </row>
    <row r="235" ht="15" spans="1:4">
      <c r="A235" s="73">
        <v>2060403</v>
      </c>
      <c r="B235" s="74" t="s">
        <v>269</v>
      </c>
      <c r="C235" s="50"/>
      <c r="D235" s="50"/>
    </row>
    <row r="236" ht="15" spans="1:4">
      <c r="A236" s="73">
        <v>2060499</v>
      </c>
      <c r="B236" s="74" t="s">
        <v>270</v>
      </c>
      <c r="C236" s="50"/>
      <c r="D236" s="50"/>
    </row>
    <row r="237" ht="15" spans="1:4">
      <c r="A237" s="88">
        <v>20605</v>
      </c>
      <c r="B237" s="88" t="s">
        <v>271</v>
      </c>
      <c r="C237" s="43">
        <f>C238</f>
        <v>0</v>
      </c>
      <c r="D237" s="43">
        <f>D238</f>
        <v>0</v>
      </c>
    </row>
    <row r="238" ht="15" spans="1:4">
      <c r="A238" s="89">
        <v>2060599</v>
      </c>
      <c r="B238" s="90" t="s">
        <v>272</v>
      </c>
      <c r="C238" s="50"/>
      <c r="D238" s="50"/>
    </row>
    <row r="239" ht="15" spans="1:4">
      <c r="A239" s="76">
        <v>20699</v>
      </c>
      <c r="B239" s="76" t="s">
        <v>273</v>
      </c>
      <c r="C239" s="43">
        <f>C240</f>
        <v>0</v>
      </c>
      <c r="D239" s="43">
        <f>D240</f>
        <v>0</v>
      </c>
    </row>
    <row r="240" ht="15" spans="1:4">
      <c r="A240" s="73">
        <v>2069999</v>
      </c>
      <c r="B240" s="74" t="s">
        <v>274</v>
      </c>
      <c r="C240" s="50"/>
      <c r="D240" s="50"/>
    </row>
    <row r="241" ht="15" spans="1:4">
      <c r="A241" s="76">
        <v>207</v>
      </c>
      <c r="B241" s="76" t="s">
        <v>275</v>
      </c>
      <c r="C241" s="43">
        <f>C242+C256+C260+C267+C271+C275</f>
        <v>197</v>
      </c>
      <c r="D241" s="43">
        <f>D242+D256+D260+D267+D271+D275</f>
        <v>72.0044</v>
      </c>
    </row>
    <row r="242" ht="15" spans="1:4">
      <c r="A242" s="76">
        <v>20701</v>
      </c>
      <c r="B242" s="76" t="s">
        <v>276</v>
      </c>
      <c r="C242" s="43">
        <f>SUM(C243:C255)</f>
        <v>97</v>
      </c>
      <c r="D242" s="43">
        <f>SUM(D243:D255)</f>
        <v>52.56</v>
      </c>
    </row>
    <row r="243" ht="15" spans="1:4">
      <c r="A243" s="73">
        <v>2070101</v>
      </c>
      <c r="B243" s="74" t="s">
        <v>111</v>
      </c>
      <c r="C243" s="50"/>
      <c r="D243" s="50"/>
    </row>
    <row r="244" ht="15" spans="1:4">
      <c r="A244" s="73">
        <v>2070102</v>
      </c>
      <c r="B244" s="74" t="s">
        <v>112</v>
      </c>
      <c r="C244" s="50"/>
      <c r="D244" s="50"/>
    </row>
    <row r="245" ht="15" spans="1:4">
      <c r="A245" s="73">
        <v>2070103</v>
      </c>
      <c r="B245" s="74" t="s">
        <v>113</v>
      </c>
      <c r="C245" s="50">
        <v>97</v>
      </c>
      <c r="D245" s="50">
        <v>26.06</v>
      </c>
    </row>
    <row r="246" ht="15" spans="1:4">
      <c r="A246" s="73">
        <v>2070104</v>
      </c>
      <c r="B246" s="74" t="s">
        <v>277</v>
      </c>
      <c r="C246" s="50"/>
      <c r="D246" s="50"/>
    </row>
    <row r="247" ht="15" spans="1:4">
      <c r="A247" s="73">
        <v>2070105</v>
      </c>
      <c r="B247" s="74" t="s">
        <v>278</v>
      </c>
      <c r="C247" s="50"/>
      <c r="D247" s="50"/>
    </row>
    <row r="248" ht="15" spans="1:4">
      <c r="A248" s="73">
        <v>2070108</v>
      </c>
      <c r="B248" s="74" t="s">
        <v>279</v>
      </c>
      <c r="C248" s="50"/>
      <c r="D248" s="50"/>
    </row>
    <row r="249" ht="15" spans="1:4">
      <c r="A249" s="73">
        <v>2070109</v>
      </c>
      <c r="B249" s="74" t="s">
        <v>280</v>
      </c>
      <c r="C249" s="50"/>
      <c r="D249" s="50"/>
    </row>
    <row r="250" ht="15" spans="1:4">
      <c r="A250" s="73">
        <v>2070110</v>
      </c>
      <c r="B250" s="74" t="s">
        <v>281</v>
      </c>
      <c r="C250" s="50"/>
      <c r="D250" s="50"/>
    </row>
    <row r="251" ht="15" spans="1:4">
      <c r="A251" s="73">
        <v>2070111</v>
      </c>
      <c r="B251" s="74" t="s">
        <v>282</v>
      </c>
      <c r="C251" s="50"/>
      <c r="D251" s="50"/>
    </row>
    <row r="252" ht="15" spans="1:4">
      <c r="A252" s="73">
        <v>2070112</v>
      </c>
      <c r="B252" s="74" t="s">
        <v>283</v>
      </c>
      <c r="C252" s="50"/>
      <c r="D252" s="50"/>
    </row>
    <row r="253" ht="15" spans="1:4">
      <c r="A253" s="73">
        <v>2070113</v>
      </c>
      <c r="B253" s="74" t="s">
        <v>284</v>
      </c>
      <c r="C253" s="50"/>
      <c r="D253" s="50"/>
    </row>
    <row r="254" ht="15" spans="1:4">
      <c r="A254" s="73">
        <v>2070114</v>
      </c>
      <c r="B254" s="74" t="s">
        <v>285</v>
      </c>
      <c r="C254" s="50"/>
      <c r="D254" s="50"/>
    </row>
    <row r="255" ht="15" spans="1:4">
      <c r="A255" s="73">
        <v>2070199</v>
      </c>
      <c r="B255" s="74" t="s">
        <v>286</v>
      </c>
      <c r="C255" s="50"/>
      <c r="D255" s="50">
        <v>26.5</v>
      </c>
    </row>
    <row r="256" ht="15" spans="1:4">
      <c r="A256" s="76">
        <v>20702</v>
      </c>
      <c r="B256" s="76" t="s">
        <v>287</v>
      </c>
      <c r="C256" s="43">
        <f>SUM(C257:C259)</f>
        <v>0</v>
      </c>
      <c r="D256" s="43">
        <f>SUM(D257:D259)</f>
        <v>5.8505</v>
      </c>
    </row>
    <row r="257" ht="15" spans="1:4">
      <c r="A257" s="73">
        <v>2070204</v>
      </c>
      <c r="B257" s="74" t="s">
        <v>288</v>
      </c>
      <c r="C257" s="50"/>
      <c r="D257" s="50">
        <v>0.1305</v>
      </c>
    </row>
    <row r="258" ht="15" spans="1:4">
      <c r="A258" s="73">
        <v>2070205</v>
      </c>
      <c r="B258" s="74" t="s">
        <v>289</v>
      </c>
      <c r="C258" s="50"/>
      <c r="D258" s="50">
        <v>0.72</v>
      </c>
    </row>
    <row r="259" ht="15" spans="1:4">
      <c r="A259" s="73">
        <v>2070299</v>
      </c>
      <c r="B259" s="74" t="s">
        <v>290</v>
      </c>
      <c r="C259" s="50"/>
      <c r="D259" s="50">
        <v>5</v>
      </c>
    </row>
    <row r="260" ht="15" spans="1:4">
      <c r="A260" s="76">
        <v>20703</v>
      </c>
      <c r="B260" s="76" t="s">
        <v>291</v>
      </c>
      <c r="C260" s="43">
        <f>SUM(C261:C266)</f>
        <v>0</v>
      </c>
      <c r="D260" s="43">
        <f>SUM(D261:D266)</f>
        <v>0</v>
      </c>
    </row>
    <row r="261" ht="15" spans="1:4">
      <c r="A261" s="73">
        <v>2070301</v>
      </c>
      <c r="B261" s="74" t="s">
        <v>111</v>
      </c>
      <c r="C261" s="50"/>
      <c r="D261" s="50"/>
    </row>
    <row r="262" ht="15" spans="1:4">
      <c r="A262" s="73">
        <v>2070302</v>
      </c>
      <c r="B262" s="74" t="s">
        <v>112</v>
      </c>
      <c r="C262" s="50"/>
      <c r="D262" s="50"/>
    </row>
    <row r="263" ht="15" spans="1:4">
      <c r="A263" s="73">
        <v>2070303</v>
      </c>
      <c r="B263" s="74" t="s">
        <v>113</v>
      </c>
      <c r="C263" s="50"/>
      <c r="D263" s="50"/>
    </row>
    <row r="264" ht="15" spans="1:4">
      <c r="A264" s="73">
        <v>2070304</v>
      </c>
      <c r="B264" s="74" t="s">
        <v>292</v>
      </c>
      <c r="C264" s="50"/>
      <c r="D264" s="50"/>
    </row>
    <row r="265" ht="15" spans="1:4">
      <c r="A265" s="73">
        <v>2070307</v>
      </c>
      <c r="B265" s="74" t="s">
        <v>293</v>
      </c>
      <c r="C265" s="50"/>
      <c r="D265" s="50"/>
    </row>
    <row r="266" ht="15" spans="1:4">
      <c r="A266" s="73">
        <v>2070399</v>
      </c>
      <c r="B266" s="74" t="s">
        <v>294</v>
      </c>
      <c r="C266" s="50"/>
      <c r="D266" s="50"/>
    </row>
    <row r="267" ht="15" spans="1:4">
      <c r="A267" s="76">
        <v>20706</v>
      </c>
      <c r="B267" s="76" t="s">
        <v>295</v>
      </c>
      <c r="C267" s="43">
        <f>C268+C269+C270</f>
        <v>0</v>
      </c>
      <c r="D267" s="43">
        <f>D268+D269+D270</f>
        <v>0</v>
      </c>
    </row>
    <row r="268" ht="15" spans="1:4">
      <c r="A268" s="73">
        <v>2070604</v>
      </c>
      <c r="B268" s="73" t="s">
        <v>296</v>
      </c>
      <c r="C268" s="50"/>
      <c r="D268" s="50"/>
    </row>
    <row r="269" ht="15" spans="1:4">
      <c r="A269" s="73">
        <v>2070607</v>
      </c>
      <c r="B269" s="73" t="s">
        <v>297</v>
      </c>
      <c r="C269" s="87"/>
      <c r="D269" s="50"/>
    </row>
    <row r="270" ht="15" spans="1:4">
      <c r="A270" s="73">
        <v>2070699</v>
      </c>
      <c r="B270" s="74" t="s">
        <v>298</v>
      </c>
      <c r="C270" s="50">
        <v>0</v>
      </c>
      <c r="D270" s="50">
        <v>0</v>
      </c>
    </row>
    <row r="271" ht="15" spans="1:4">
      <c r="A271" s="76">
        <v>20708</v>
      </c>
      <c r="B271" s="76" t="s">
        <v>299</v>
      </c>
      <c r="C271" s="43">
        <f>SUM(C272:C274)</f>
        <v>0</v>
      </c>
      <c r="D271" s="43">
        <f>SUM(D272:D274)</f>
        <v>0</v>
      </c>
    </row>
    <row r="272" ht="15" spans="1:4">
      <c r="A272" s="73">
        <v>2070804</v>
      </c>
      <c r="B272" s="74" t="s">
        <v>300</v>
      </c>
      <c r="C272" s="50"/>
      <c r="D272" s="50"/>
    </row>
    <row r="273" ht="15" spans="1:4">
      <c r="A273" s="73">
        <v>2070805</v>
      </c>
      <c r="B273" s="74" t="s">
        <v>301</v>
      </c>
      <c r="C273" s="50"/>
      <c r="D273" s="50"/>
    </row>
    <row r="274" ht="15" spans="1:4">
      <c r="A274" s="73">
        <v>2070899</v>
      </c>
      <c r="B274" s="74" t="s">
        <v>302</v>
      </c>
      <c r="C274" s="50"/>
      <c r="D274" s="50"/>
    </row>
    <row r="275" ht="15" spans="1:4">
      <c r="A275" s="76">
        <v>20799</v>
      </c>
      <c r="B275" s="76" t="s">
        <v>303</v>
      </c>
      <c r="C275" s="43">
        <f>SUM(C276:C278)</f>
        <v>100</v>
      </c>
      <c r="D275" s="43">
        <f>SUM(D276:D278)</f>
        <v>13.5939</v>
      </c>
    </row>
    <row r="276" ht="15" spans="1:4">
      <c r="A276" s="73">
        <v>2079902</v>
      </c>
      <c r="B276" s="73" t="s">
        <v>304</v>
      </c>
      <c r="C276" s="50"/>
      <c r="D276" s="50"/>
    </row>
    <row r="277" ht="15" spans="1:4">
      <c r="A277" s="73">
        <v>2079903</v>
      </c>
      <c r="B277" s="74" t="s">
        <v>305</v>
      </c>
      <c r="C277" s="50"/>
      <c r="D277" s="50"/>
    </row>
    <row r="278" ht="15" spans="1:4">
      <c r="A278" s="73">
        <v>2079999</v>
      </c>
      <c r="B278" s="74" t="s">
        <v>306</v>
      </c>
      <c r="C278" s="50">
        <v>100</v>
      </c>
      <c r="D278" s="50">
        <v>13.5939</v>
      </c>
    </row>
    <row r="279" ht="15" spans="1:4">
      <c r="A279" s="76">
        <v>208</v>
      </c>
      <c r="B279" s="76" t="s">
        <v>307</v>
      </c>
      <c r="C279" s="43">
        <f>C280+C289+C295+C314+C319+C327+C334+C340+C348+C352+C355+C358+C361+C364+C367+C373</f>
        <v>3460.34</v>
      </c>
      <c r="D279" s="43">
        <f>D280+D289+D295+D314+D319+D327+D334+D340+D348+D352+D355+D358+D361+D364+D367+D373</f>
        <v>2235.688663</v>
      </c>
    </row>
    <row r="280" ht="15" spans="1:4">
      <c r="A280" s="76">
        <v>20801</v>
      </c>
      <c r="B280" s="76" t="s">
        <v>308</v>
      </c>
      <c r="C280" s="43">
        <f>SUM(C281:C288)</f>
        <v>46</v>
      </c>
      <c r="D280" s="43">
        <f>SUM(D281:D288)</f>
        <v>48.971952</v>
      </c>
    </row>
    <row r="281" ht="15" spans="1:4">
      <c r="A281" s="73">
        <v>2080101</v>
      </c>
      <c r="B281" s="74" t="s">
        <v>111</v>
      </c>
      <c r="C281" s="50"/>
      <c r="D281" s="50"/>
    </row>
    <row r="282" ht="15" spans="1:4">
      <c r="A282" s="73">
        <v>2080102</v>
      </c>
      <c r="B282" s="74" t="s">
        <v>112</v>
      </c>
      <c r="C282" s="50"/>
      <c r="D282" s="50"/>
    </row>
    <row r="283" ht="15" spans="1:4">
      <c r="A283" s="73">
        <v>2080103</v>
      </c>
      <c r="B283" s="74" t="s">
        <v>113</v>
      </c>
      <c r="C283" s="50"/>
      <c r="D283" s="50"/>
    </row>
    <row r="284" ht="15" spans="1:4">
      <c r="A284" s="73">
        <v>2080104</v>
      </c>
      <c r="B284" s="74" t="s">
        <v>309</v>
      </c>
      <c r="C284" s="50"/>
      <c r="D284" s="50"/>
    </row>
    <row r="285" ht="15" spans="1:4">
      <c r="A285" s="73">
        <v>2080106</v>
      </c>
      <c r="B285" s="74" t="s">
        <v>310</v>
      </c>
      <c r="C285" s="50">
        <v>43</v>
      </c>
      <c r="D285" s="50">
        <v>37.601952</v>
      </c>
    </row>
    <row r="286" ht="15" spans="1:4">
      <c r="A286" s="73">
        <v>2080109</v>
      </c>
      <c r="B286" s="74" t="s">
        <v>311</v>
      </c>
      <c r="C286" s="50"/>
      <c r="D286" s="50"/>
    </row>
    <row r="287" ht="15" spans="1:4">
      <c r="A287" s="73">
        <v>2080112</v>
      </c>
      <c r="B287" s="74" t="s">
        <v>312</v>
      </c>
      <c r="C287" s="50"/>
      <c r="D287" s="50"/>
    </row>
    <row r="288" ht="30" spans="1:4">
      <c r="A288" s="73">
        <v>2080199</v>
      </c>
      <c r="B288" s="74" t="s">
        <v>313</v>
      </c>
      <c r="C288" s="50">
        <v>3</v>
      </c>
      <c r="D288" s="50">
        <v>11.37</v>
      </c>
    </row>
    <row r="289" ht="15" spans="1:4">
      <c r="A289" s="76">
        <v>20802</v>
      </c>
      <c r="B289" s="76" t="s">
        <v>314</v>
      </c>
      <c r="C289" s="43">
        <f>SUM(C290:C294)</f>
        <v>138</v>
      </c>
      <c r="D289" s="43">
        <f>SUM(D290:D294)</f>
        <v>24.877056</v>
      </c>
    </row>
    <row r="290" ht="15" spans="1:4">
      <c r="A290" s="73">
        <v>2080201</v>
      </c>
      <c r="B290" s="74" t="s">
        <v>111</v>
      </c>
      <c r="C290" s="50"/>
      <c r="D290" s="50"/>
    </row>
    <row r="291" ht="15" spans="1:4">
      <c r="A291" s="73">
        <v>2080202</v>
      </c>
      <c r="B291" s="74" t="s">
        <v>112</v>
      </c>
      <c r="C291" s="50"/>
      <c r="D291" s="50"/>
    </row>
    <row r="292" ht="15" spans="1:4">
      <c r="A292" s="73">
        <v>2080206</v>
      </c>
      <c r="B292" s="74" t="s">
        <v>315</v>
      </c>
      <c r="C292" s="50"/>
      <c r="D292" s="50"/>
    </row>
    <row r="293" ht="15" spans="1:4">
      <c r="A293" s="73">
        <v>2080208</v>
      </c>
      <c r="B293" s="74" t="s">
        <v>316</v>
      </c>
      <c r="C293" s="50">
        <v>40</v>
      </c>
      <c r="D293" s="50"/>
    </row>
    <row r="294" ht="15" spans="1:4">
      <c r="A294" s="73">
        <v>2080299</v>
      </c>
      <c r="B294" s="74" t="s">
        <v>317</v>
      </c>
      <c r="C294" s="50">
        <v>98</v>
      </c>
      <c r="D294" s="50">
        <v>24.877056</v>
      </c>
    </row>
    <row r="295" ht="15" spans="1:4">
      <c r="A295" s="76">
        <v>20805</v>
      </c>
      <c r="B295" s="76" t="s">
        <v>318</v>
      </c>
      <c r="C295" s="43">
        <f>C296+C297+C300+C301+C302+C307+C312+C313</f>
        <v>1407</v>
      </c>
      <c r="D295" s="43">
        <f>D296+D297+D300+D301+D302+D307+D312+D313</f>
        <v>1167.942066</v>
      </c>
    </row>
    <row r="296" ht="15" spans="1:4">
      <c r="A296" s="73">
        <v>2080501</v>
      </c>
      <c r="B296" s="74" t="s">
        <v>319</v>
      </c>
      <c r="C296" s="50">
        <v>56</v>
      </c>
      <c r="D296" s="50">
        <v>64.455583</v>
      </c>
    </row>
    <row r="297" ht="15" spans="1:4">
      <c r="A297" s="73">
        <v>2080502</v>
      </c>
      <c r="B297" s="74" t="s">
        <v>320</v>
      </c>
      <c r="C297" s="87">
        <v>586</v>
      </c>
      <c r="D297" s="87">
        <v>396.744869</v>
      </c>
    </row>
    <row r="298" ht="15" spans="1:4">
      <c r="A298" s="73">
        <v>208050201</v>
      </c>
      <c r="B298" s="74" t="s">
        <v>321</v>
      </c>
      <c r="C298" s="50"/>
      <c r="D298" s="50"/>
    </row>
    <row r="299" ht="15" spans="1:4">
      <c r="A299" s="73">
        <v>208050202</v>
      </c>
      <c r="B299" s="74" t="s">
        <v>322</v>
      </c>
      <c r="C299" s="50"/>
      <c r="D299" s="50"/>
    </row>
    <row r="300" ht="15" spans="1:4">
      <c r="A300" s="73">
        <v>2080503</v>
      </c>
      <c r="B300" s="74" t="s">
        <v>323</v>
      </c>
      <c r="C300" s="50"/>
      <c r="D300" s="50"/>
    </row>
    <row r="301" ht="15" spans="1:4">
      <c r="A301" s="73">
        <v>2080504</v>
      </c>
      <c r="B301" s="74" t="s">
        <v>324</v>
      </c>
      <c r="C301" s="50"/>
      <c r="D301" s="50"/>
    </row>
    <row r="302" ht="30" spans="1:4">
      <c r="A302" s="73">
        <v>2080505</v>
      </c>
      <c r="B302" s="74" t="s">
        <v>325</v>
      </c>
      <c r="C302" s="87">
        <v>519</v>
      </c>
      <c r="D302" s="87">
        <v>415.201458</v>
      </c>
    </row>
    <row r="303" ht="15" spans="1:4">
      <c r="A303" s="73">
        <v>208050501</v>
      </c>
      <c r="B303" s="74" t="s">
        <v>326</v>
      </c>
      <c r="C303" s="50"/>
      <c r="D303" s="50">
        <v>286.3</v>
      </c>
    </row>
    <row r="304" ht="15" spans="1:4">
      <c r="A304" s="73">
        <v>208050502</v>
      </c>
      <c r="B304" s="74" t="s">
        <v>327</v>
      </c>
      <c r="C304" s="50"/>
      <c r="D304" s="50"/>
    </row>
    <row r="305" ht="30" spans="1:4">
      <c r="A305" s="73">
        <v>20805050201</v>
      </c>
      <c r="B305" s="74" t="s">
        <v>328</v>
      </c>
      <c r="C305" s="50"/>
      <c r="D305" s="50"/>
    </row>
    <row r="306" ht="30" spans="1:4">
      <c r="A306" s="73">
        <v>20805050202</v>
      </c>
      <c r="B306" s="74" t="s">
        <v>329</v>
      </c>
      <c r="C306" s="50"/>
      <c r="D306" s="50"/>
    </row>
    <row r="307" ht="15" spans="1:4">
      <c r="A307" s="73">
        <v>2080506</v>
      </c>
      <c r="B307" s="74" t="s">
        <v>330</v>
      </c>
      <c r="C307" s="87">
        <v>246</v>
      </c>
      <c r="D307" s="87">
        <v>286.317156</v>
      </c>
    </row>
    <row r="308" ht="15" spans="1:4">
      <c r="A308" s="73">
        <v>208050601</v>
      </c>
      <c r="B308" s="74" t="s">
        <v>331</v>
      </c>
      <c r="C308" s="50"/>
      <c r="D308" s="50"/>
    </row>
    <row r="309" ht="15" spans="1:4">
      <c r="A309" s="73">
        <v>208050602</v>
      </c>
      <c r="B309" s="74" t="s">
        <v>332</v>
      </c>
      <c r="C309" s="87"/>
      <c r="D309" s="87"/>
    </row>
    <row r="310" ht="15" spans="1:4">
      <c r="A310" s="73">
        <v>20805060201</v>
      </c>
      <c r="B310" s="74" t="s">
        <v>333</v>
      </c>
      <c r="C310" s="50"/>
      <c r="D310" s="50"/>
    </row>
    <row r="311" ht="15" spans="1:4">
      <c r="A311" s="73">
        <v>20805060202</v>
      </c>
      <c r="B311" s="74" t="s">
        <v>334</v>
      </c>
      <c r="C311" s="50"/>
      <c r="D311" s="50"/>
    </row>
    <row r="312" ht="30" spans="1:4">
      <c r="A312" s="73">
        <v>2080507</v>
      </c>
      <c r="B312" s="74" t="s">
        <v>335</v>
      </c>
      <c r="C312" s="50"/>
      <c r="D312" s="50"/>
    </row>
    <row r="313" ht="15" spans="1:4">
      <c r="A313" s="73">
        <v>2080599</v>
      </c>
      <c r="B313" s="74" t="s">
        <v>336</v>
      </c>
      <c r="C313" s="50"/>
      <c r="D313" s="50">
        <v>5.223</v>
      </c>
    </row>
    <row r="314" ht="15" spans="1:4">
      <c r="A314" s="76">
        <v>20807</v>
      </c>
      <c r="B314" s="76" t="s">
        <v>337</v>
      </c>
      <c r="C314" s="43">
        <f>SUM(C315:C318)</f>
        <v>4</v>
      </c>
      <c r="D314" s="43">
        <f>SUM(D315:D318)</f>
        <v>0</v>
      </c>
    </row>
    <row r="315" ht="15" spans="1:4">
      <c r="A315" s="73">
        <v>2080702</v>
      </c>
      <c r="B315" s="74" t="s">
        <v>338</v>
      </c>
      <c r="C315" s="50"/>
      <c r="D315" s="50"/>
    </row>
    <row r="316" ht="15" spans="1:4">
      <c r="A316" s="73">
        <v>2080704</v>
      </c>
      <c r="B316" s="74" t="s">
        <v>339</v>
      </c>
      <c r="C316" s="50">
        <v>4</v>
      </c>
      <c r="D316" s="50"/>
    </row>
    <row r="317" ht="15" spans="1:4">
      <c r="A317" s="73">
        <v>2080712</v>
      </c>
      <c r="B317" s="74" t="s">
        <v>340</v>
      </c>
      <c r="C317" s="50"/>
      <c r="D317" s="50"/>
    </row>
    <row r="318" ht="15" spans="1:4">
      <c r="A318" s="73">
        <v>2080799</v>
      </c>
      <c r="B318" s="74" t="s">
        <v>341</v>
      </c>
      <c r="C318" s="50"/>
      <c r="D318" s="50"/>
    </row>
    <row r="319" ht="15" spans="1:4">
      <c r="A319" s="76">
        <v>20808</v>
      </c>
      <c r="B319" s="76" t="s">
        <v>342</v>
      </c>
      <c r="C319" s="43">
        <f>SUM(C320:C326)</f>
        <v>229.74</v>
      </c>
      <c r="D319" s="43">
        <f>SUM(D320:D326)</f>
        <v>214.22109</v>
      </c>
    </row>
    <row r="320" ht="15" spans="1:4">
      <c r="A320" s="73">
        <v>2080801</v>
      </c>
      <c r="B320" s="74" t="s">
        <v>343</v>
      </c>
      <c r="C320" s="50">
        <v>1.46</v>
      </c>
      <c r="D320" s="50">
        <v>1.3668</v>
      </c>
    </row>
    <row r="321" ht="15" spans="1:4">
      <c r="A321" s="73">
        <v>2080802</v>
      </c>
      <c r="B321" s="74" t="s">
        <v>344</v>
      </c>
      <c r="C321" s="50">
        <v>2.68</v>
      </c>
      <c r="D321" s="50">
        <v>2.6832</v>
      </c>
    </row>
    <row r="322" ht="15" spans="1:4">
      <c r="A322" s="73">
        <v>2080803</v>
      </c>
      <c r="B322" s="74" t="s">
        <v>345</v>
      </c>
      <c r="C322" s="50">
        <v>10</v>
      </c>
      <c r="D322" s="50">
        <v>59.57509</v>
      </c>
    </row>
    <row r="323" ht="15" spans="1:4">
      <c r="A323" s="73">
        <v>2080804</v>
      </c>
      <c r="B323" s="74" t="s">
        <v>346</v>
      </c>
      <c r="C323" s="50"/>
      <c r="D323" s="50"/>
    </row>
    <row r="324" ht="15" spans="1:4">
      <c r="A324" s="73">
        <v>2080805</v>
      </c>
      <c r="B324" s="74" t="s">
        <v>347</v>
      </c>
      <c r="C324" s="50">
        <v>65</v>
      </c>
      <c r="D324" s="50"/>
    </row>
    <row r="325" ht="15" spans="1:4">
      <c r="A325" s="73">
        <v>2080806</v>
      </c>
      <c r="B325" s="74" t="s">
        <v>348</v>
      </c>
      <c r="C325" s="50">
        <v>25.6</v>
      </c>
      <c r="D325" s="50">
        <v>25.596</v>
      </c>
    </row>
    <row r="326" ht="15" spans="1:4">
      <c r="A326" s="73">
        <v>2080899</v>
      </c>
      <c r="B326" s="74" t="s">
        <v>349</v>
      </c>
      <c r="C326" s="50">
        <v>125</v>
      </c>
      <c r="D326" s="50">
        <v>125</v>
      </c>
    </row>
    <row r="327" ht="15" spans="1:4">
      <c r="A327" s="76">
        <v>20809</v>
      </c>
      <c r="B327" s="76" t="s">
        <v>350</v>
      </c>
      <c r="C327" s="43">
        <f>SUM(C328:C333)</f>
        <v>113</v>
      </c>
      <c r="D327" s="43">
        <f>SUM(D328:D333)</f>
        <v>38.154</v>
      </c>
    </row>
    <row r="328" ht="15" spans="1:4">
      <c r="A328" s="73">
        <v>2080901</v>
      </c>
      <c r="B328" s="74" t="s">
        <v>351</v>
      </c>
      <c r="C328" s="50">
        <v>112</v>
      </c>
      <c r="D328" s="50">
        <v>36.754</v>
      </c>
    </row>
    <row r="329" ht="15" spans="1:4">
      <c r="A329" s="73">
        <v>2080902</v>
      </c>
      <c r="B329" s="74" t="s">
        <v>352</v>
      </c>
      <c r="C329" s="50"/>
      <c r="D329" s="50"/>
    </row>
    <row r="330" ht="30" spans="1:4">
      <c r="A330" s="73">
        <v>2080903</v>
      </c>
      <c r="B330" s="74" t="s">
        <v>353</v>
      </c>
      <c r="C330" s="50"/>
      <c r="D330" s="50"/>
    </row>
    <row r="331" ht="15" spans="1:4">
      <c r="A331" s="73">
        <v>2080904</v>
      </c>
      <c r="B331" s="74" t="s">
        <v>354</v>
      </c>
      <c r="C331" s="50">
        <v>1</v>
      </c>
      <c r="D331" s="50"/>
    </row>
    <row r="332" ht="15" spans="1:4">
      <c r="A332" s="73">
        <v>2080905</v>
      </c>
      <c r="B332" s="74" t="s">
        <v>355</v>
      </c>
      <c r="C332" s="50"/>
      <c r="D332" s="50">
        <v>1.4</v>
      </c>
    </row>
    <row r="333" ht="15" spans="1:4">
      <c r="A333" s="73">
        <v>2080999</v>
      </c>
      <c r="B333" s="74" t="s">
        <v>356</v>
      </c>
      <c r="C333" s="50"/>
      <c r="D333" s="50"/>
    </row>
    <row r="334" ht="15" spans="1:4">
      <c r="A334" s="76">
        <v>20810</v>
      </c>
      <c r="B334" s="76" t="s">
        <v>357</v>
      </c>
      <c r="C334" s="43">
        <f>SUM(C335:C339)</f>
        <v>100.6</v>
      </c>
      <c r="D334" s="43">
        <f>SUM(D335:D339)</f>
        <v>72.9376</v>
      </c>
    </row>
    <row r="335" ht="15" spans="1:4">
      <c r="A335" s="73">
        <v>2081001</v>
      </c>
      <c r="B335" s="74" t="s">
        <v>358</v>
      </c>
      <c r="C335" s="50">
        <v>4.6</v>
      </c>
      <c r="D335" s="50">
        <v>2.8476</v>
      </c>
    </row>
    <row r="336" ht="15" spans="1:4">
      <c r="A336" s="73">
        <v>2081002</v>
      </c>
      <c r="B336" s="74" t="s">
        <v>359</v>
      </c>
      <c r="C336" s="50">
        <v>79</v>
      </c>
      <c r="D336" s="50">
        <v>70.09</v>
      </c>
    </row>
    <row r="337" ht="15" spans="1:4">
      <c r="A337" s="73">
        <v>2081004</v>
      </c>
      <c r="B337" s="74" t="s">
        <v>360</v>
      </c>
      <c r="C337" s="50">
        <v>17</v>
      </c>
      <c r="D337" s="50"/>
    </row>
    <row r="338" ht="15" spans="1:4">
      <c r="A338" s="73">
        <v>2081005</v>
      </c>
      <c r="B338" s="74" t="s">
        <v>361</v>
      </c>
      <c r="C338" s="50">
        <v>0</v>
      </c>
      <c r="D338" s="50">
        <v>0</v>
      </c>
    </row>
    <row r="339" ht="15" spans="1:4">
      <c r="A339" s="73">
        <v>2081099</v>
      </c>
      <c r="B339" s="74" t="s">
        <v>362</v>
      </c>
      <c r="C339" s="50"/>
      <c r="D339" s="50"/>
    </row>
    <row r="340" ht="15" spans="1:4">
      <c r="A340" s="76">
        <v>20811</v>
      </c>
      <c r="B340" s="76" t="s">
        <v>363</v>
      </c>
      <c r="C340" s="43">
        <f>SUM(C341:C347)</f>
        <v>0</v>
      </c>
      <c r="D340" s="43">
        <f>SUM(D341:D347)</f>
        <v>20.7035</v>
      </c>
    </row>
    <row r="341" ht="15" spans="1:4">
      <c r="A341" s="73">
        <v>2081101</v>
      </c>
      <c r="B341" s="74" t="s">
        <v>111</v>
      </c>
      <c r="C341" s="50"/>
      <c r="D341" s="50"/>
    </row>
    <row r="342" ht="15" spans="1:4">
      <c r="A342" s="73">
        <v>2081102</v>
      </c>
      <c r="B342" s="74" t="s">
        <v>112</v>
      </c>
      <c r="C342" s="50"/>
      <c r="D342" s="50"/>
    </row>
    <row r="343" ht="15" spans="1:4">
      <c r="A343" s="73">
        <v>2081103</v>
      </c>
      <c r="B343" s="74" t="s">
        <v>113</v>
      </c>
      <c r="C343" s="50"/>
      <c r="D343" s="50"/>
    </row>
    <row r="344" ht="15" spans="1:4">
      <c r="A344" s="73">
        <v>2081104</v>
      </c>
      <c r="B344" s="74" t="s">
        <v>364</v>
      </c>
      <c r="C344" s="50">
        <v>0</v>
      </c>
      <c r="D344" s="50">
        <v>0</v>
      </c>
    </row>
    <row r="345" ht="15" spans="1:4">
      <c r="A345" s="73">
        <v>2081105</v>
      </c>
      <c r="B345" s="74" t="s">
        <v>365</v>
      </c>
      <c r="C345" s="50"/>
      <c r="D345" s="50">
        <v>20.7035</v>
      </c>
    </row>
    <row r="346" ht="15" spans="1:4">
      <c r="A346" s="73">
        <v>2081107</v>
      </c>
      <c r="B346" s="74" t="s">
        <v>366</v>
      </c>
      <c r="C346" s="50"/>
      <c r="D346" s="50"/>
    </row>
    <row r="347" ht="15" spans="1:4">
      <c r="A347" s="73">
        <v>2081199</v>
      </c>
      <c r="B347" s="74" t="s">
        <v>367</v>
      </c>
      <c r="C347" s="50"/>
      <c r="D347" s="50"/>
    </row>
    <row r="348" ht="15" spans="1:4">
      <c r="A348" s="76">
        <v>20816</v>
      </c>
      <c r="B348" s="76" t="s">
        <v>368</v>
      </c>
      <c r="C348" s="43">
        <f>SUM(C349:C351)</f>
        <v>0</v>
      </c>
      <c r="D348" s="43">
        <f>SUM(D349:D351)</f>
        <v>0</v>
      </c>
    </row>
    <row r="349" ht="15" spans="1:4">
      <c r="A349" s="73">
        <v>2081601</v>
      </c>
      <c r="B349" s="74" t="s">
        <v>111</v>
      </c>
      <c r="C349" s="50"/>
      <c r="D349" s="50"/>
    </row>
    <row r="350" ht="15" spans="1:4">
      <c r="A350" s="73">
        <v>2081602</v>
      </c>
      <c r="B350" s="74" t="s">
        <v>112</v>
      </c>
      <c r="C350" s="50"/>
      <c r="D350" s="50"/>
    </row>
    <row r="351" ht="15" spans="1:4">
      <c r="A351" s="73">
        <v>2081699</v>
      </c>
      <c r="B351" s="74" t="s">
        <v>369</v>
      </c>
      <c r="C351" s="50"/>
      <c r="D351" s="50"/>
    </row>
    <row r="352" ht="15" spans="1:4">
      <c r="A352" s="76">
        <v>20819</v>
      </c>
      <c r="B352" s="76" t="s">
        <v>370</v>
      </c>
      <c r="C352" s="43">
        <f>C353+C354</f>
        <v>610</v>
      </c>
      <c r="D352" s="43">
        <f>D353+D354</f>
        <v>442.3533</v>
      </c>
    </row>
    <row r="353" ht="15" spans="1:4">
      <c r="A353" s="73">
        <v>2081901</v>
      </c>
      <c r="B353" s="74" t="s">
        <v>371</v>
      </c>
      <c r="C353" s="50">
        <v>18</v>
      </c>
      <c r="D353" s="50">
        <v>12.6058</v>
      </c>
    </row>
    <row r="354" ht="15" spans="1:4">
      <c r="A354" s="73">
        <v>2081902</v>
      </c>
      <c r="B354" s="74" t="s">
        <v>372</v>
      </c>
      <c r="C354" s="50">
        <v>592</v>
      </c>
      <c r="D354" s="50">
        <v>429.7475</v>
      </c>
    </row>
    <row r="355" ht="15" spans="1:4">
      <c r="A355" s="76">
        <v>20820</v>
      </c>
      <c r="B355" s="76" t="s">
        <v>373</v>
      </c>
      <c r="C355" s="43">
        <f>C356+C357</f>
        <v>2</v>
      </c>
      <c r="D355" s="43">
        <f>D356+D357</f>
        <v>0</v>
      </c>
    </row>
    <row r="356" ht="15" spans="1:4">
      <c r="A356" s="73">
        <v>2082001</v>
      </c>
      <c r="B356" s="74" t="s">
        <v>374</v>
      </c>
      <c r="C356" s="50">
        <v>2</v>
      </c>
      <c r="D356" s="50"/>
    </row>
    <row r="357" ht="15" spans="1:4">
      <c r="A357" s="73">
        <v>2082002</v>
      </c>
      <c r="B357" s="74" t="s">
        <v>375</v>
      </c>
      <c r="C357" s="50"/>
      <c r="D357" s="50"/>
    </row>
    <row r="358" ht="15" spans="1:4">
      <c r="A358" s="76">
        <v>20821</v>
      </c>
      <c r="B358" s="76" t="s">
        <v>376</v>
      </c>
      <c r="C358" s="43">
        <f>C359+C360</f>
        <v>0</v>
      </c>
      <c r="D358" s="43">
        <f>D359+D360</f>
        <v>107.3762</v>
      </c>
    </row>
    <row r="359" ht="15" spans="1:4">
      <c r="A359" s="73">
        <v>2082101</v>
      </c>
      <c r="B359" s="74" t="s">
        <v>377</v>
      </c>
      <c r="C359" s="50"/>
      <c r="D359" s="50">
        <v>1.6824</v>
      </c>
    </row>
    <row r="360" ht="15" spans="1:4">
      <c r="A360" s="73">
        <v>2082102</v>
      </c>
      <c r="B360" s="74" t="s">
        <v>378</v>
      </c>
      <c r="C360" s="50"/>
      <c r="D360" s="50">
        <v>105.6938</v>
      </c>
    </row>
    <row r="361" ht="15" spans="1:4">
      <c r="A361" s="76">
        <v>20825</v>
      </c>
      <c r="B361" s="76" t="s">
        <v>379</v>
      </c>
      <c r="C361" s="43">
        <f>C362+C363</f>
        <v>6</v>
      </c>
      <c r="D361" s="43">
        <f>D362+D363</f>
        <v>4.7536</v>
      </c>
    </row>
    <row r="362" ht="15" spans="1:4">
      <c r="A362" s="73">
        <v>2082501</v>
      </c>
      <c r="B362" s="74" t="s">
        <v>380</v>
      </c>
      <c r="C362" s="50">
        <v>6</v>
      </c>
      <c r="D362" s="50">
        <v>4.7536</v>
      </c>
    </row>
    <row r="363" ht="15" spans="1:4">
      <c r="A363" s="73">
        <v>2082502</v>
      </c>
      <c r="B363" s="74" t="s">
        <v>381</v>
      </c>
      <c r="C363" s="50"/>
      <c r="D363" s="50"/>
    </row>
    <row r="364" ht="30" spans="1:4">
      <c r="A364" s="76">
        <v>20826</v>
      </c>
      <c r="B364" s="76" t="s">
        <v>382</v>
      </c>
      <c r="C364" s="43">
        <f>C365+C366</f>
        <v>655</v>
      </c>
      <c r="D364" s="43">
        <f>D365+D366</f>
        <v>0</v>
      </c>
    </row>
    <row r="365" ht="30" spans="1:4">
      <c r="A365" s="73">
        <v>2082602</v>
      </c>
      <c r="B365" s="74" t="s">
        <v>383</v>
      </c>
      <c r="C365" s="50">
        <v>655</v>
      </c>
      <c r="D365" s="50"/>
    </row>
    <row r="366" ht="30" spans="1:4">
      <c r="A366" s="73">
        <v>2082699</v>
      </c>
      <c r="B366" s="74" t="s">
        <v>384</v>
      </c>
      <c r="C366" s="50"/>
      <c r="D366" s="50"/>
    </row>
    <row r="367" ht="15" spans="1:4">
      <c r="A367" s="76">
        <v>20828</v>
      </c>
      <c r="B367" s="76" t="s">
        <v>385</v>
      </c>
      <c r="C367" s="43">
        <f>SUM(C368:C372)</f>
        <v>2</v>
      </c>
      <c r="D367" s="43">
        <f>SUM(D368:D372)</f>
        <v>2.952</v>
      </c>
    </row>
    <row r="368" ht="15" spans="1:4">
      <c r="A368" s="73">
        <v>2082801</v>
      </c>
      <c r="B368" s="74" t="s">
        <v>111</v>
      </c>
      <c r="C368" s="91"/>
      <c r="D368" s="50"/>
    </row>
    <row r="369" ht="15" spans="1:4">
      <c r="A369" s="73">
        <v>2082802</v>
      </c>
      <c r="B369" s="74" t="s">
        <v>112</v>
      </c>
      <c r="C369" s="91"/>
      <c r="D369" s="50"/>
    </row>
    <row r="370" ht="15" spans="1:4">
      <c r="A370" s="73">
        <v>2082804</v>
      </c>
      <c r="B370" s="74" t="s">
        <v>386</v>
      </c>
      <c r="C370" s="50"/>
      <c r="D370" s="50"/>
    </row>
    <row r="371" ht="15" spans="1:4">
      <c r="A371" s="73">
        <v>2082850</v>
      </c>
      <c r="B371" s="74" t="s">
        <v>130</v>
      </c>
      <c r="C371" s="50"/>
      <c r="D371" s="50"/>
    </row>
    <row r="372" ht="15" spans="1:4">
      <c r="A372" s="73">
        <v>2082899</v>
      </c>
      <c r="B372" s="74" t="s">
        <v>387</v>
      </c>
      <c r="C372" s="50">
        <v>2</v>
      </c>
      <c r="D372" s="50">
        <v>2.952</v>
      </c>
    </row>
    <row r="373" ht="15" spans="1:4">
      <c r="A373" s="76">
        <v>20899</v>
      </c>
      <c r="B373" s="76" t="s">
        <v>388</v>
      </c>
      <c r="C373" s="43">
        <f>C374</f>
        <v>147</v>
      </c>
      <c r="D373" s="43">
        <f>D374</f>
        <v>90.446299</v>
      </c>
    </row>
    <row r="374" ht="15" spans="1:4">
      <c r="A374" s="73">
        <v>2089999</v>
      </c>
      <c r="B374" s="74" t="s">
        <v>389</v>
      </c>
      <c r="C374" s="50">
        <v>147</v>
      </c>
      <c r="D374" s="50">
        <v>90.446299</v>
      </c>
    </row>
    <row r="375" ht="15" spans="1:4">
      <c r="A375" s="76">
        <v>210</v>
      </c>
      <c r="B375" s="76" t="s">
        <v>390</v>
      </c>
      <c r="C375" s="43">
        <f>C376+C381+C387+C391+C399+C401+C407+C414+C417+C421+C423+C427+C429</f>
        <v>1673</v>
      </c>
      <c r="D375" s="43">
        <f>D376+D381+D387+D391+D399+D401+D407+D414+D417+D421+D423+D427+D429</f>
        <v>1890.938862</v>
      </c>
    </row>
    <row r="376" ht="15" spans="1:4">
      <c r="A376" s="76">
        <v>21001</v>
      </c>
      <c r="B376" s="76" t="s">
        <v>391</v>
      </c>
      <c r="C376" s="43">
        <f>SUM(C377:C380)</f>
        <v>0</v>
      </c>
      <c r="D376" s="43">
        <f>SUM(D377:D380)</f>
        <v>0.8</v>
      </c>
    </row>
    <row r="377" ht="15" spans="1:4">
      <c r="A377" s="73">
        <v>2100101</v>
      </c>
      <c r="B377" s="74" t="s">
        <v>111</v>
      </c>
      <c r="C377" s="50"/>
      <c r="D377" s="50"/>
    </row>
    <row r="378" ht="15" spans="1:4">
      <c r="A378" s="73">
        <v>2100102</v>
      </c>
      <c r="B378" s="74" t="s">
        <v>112</v>
      </c>
      <c r="C378" s="50"/>
      <c r="D378" s="50"/>
    </row>
    <row r="379" ht="15" spans="1:4">
      <c r="A379" s="73">
        <v>2100103</v>
      </c>
      <c r="B379" s="74" t="s">
        <v>113</v>
      </c>
      <c r="C379" s="50"/>
      <c r="D379" s="50"/>
    </row>
    <row r="380" ht="15" spans="1:4">
      <c r="A380" s="73">
        <v>2100199</v>
      </c>
      <c r="B380" s="74" t="s">
        <v>392</v>
      </c>
      <c r="C380" s="50"/>
      <c r="D380" s="50">
        <v>0.8</v>
      </c>
    </row>
    <row r="381" ht="15" spans="1:4">
      <c r="A381" s="76">
        <v>21002</v>
      </c>
      <c r="B381" s="76" t="s">
        <v>393</v>
      </c>
      <c r="C381" s="43">
        <f>SUM(C382:C386)</f>
        <v>0</v>
      </c>
      <c r="D381" s="43">
        <f>SUM(D382:D386)</f>
        <v>0</v>
      </c>
    </row>
    <row r="382" ht="15" spans="1:4">
      <c r="A382" s="73">
        <v>2100201</v>
      </c>
      <c r="B382" s="74" t="s">
        <v>394</v>
      </c>
      <c r="C382" s="50"/>
      <c r="D382" s="50"/>
    </row>
    <row r="383" ht="15" spans="1:4">
      <c r="A383" s="73">
        <v>2100202</v>
      </c>
      <c r="B383" s="74" t="s">
        <v>395</v>
      </c>
      <c r="C383" s="50"/>
      <c r="D383" s="50"/>
    </row>
    <row r="384" ht="15" spans="1:4">
      <c r="A384" s="73">
        <v>2100206</v>
      </c>
      <c r="B384" s="74" t="s">
        <v>396</v>
      </c>
      <c r="C384" s="50"/>
      <c r="D384" s="50"/>
    </row>
    <row r="385" ht="15" spans="1:4">
      <c r="A385" s="73">
        <v>2100208</v>
      </c>
      <c r="B385" s="74" t="s">
        <v>397</v>
      </c>
      <c r="C385" s="50"/>
      <c r="D385" s="50"/>
    </row>
    <row r="386" ht="15" spans="1:4">
      <c r="A386" s="73">
        <v>2100299</v>
      </c>
      <c r="B386" s="74" t="s">
        <v>398</v>
      </c>
      <c r="C386" s="50"/>
      <c r="D386" s="50"/>
    </row>
    <row r="387" ht="15" spans="1:4">
      <c r="A387" s="76">
        <v>21003</v>
      </c>
      <c r="B387" s="76" t="s">
        <v>399</v>
      </c>
      <c r="C387" s="43">
        <f>SUM(C388:C390)</f>
        <v>327</v>
      </c>
      <c r="D387" s="43">
        <f>SUM(D388:D390)</f>
        <v>434.117823</v>
      </c>
    </row>
    <row r="388" ht="15" spans="1:4">
      <c r="A388" s="73">
        <v>2100301</v>
      </c>
      <c r="B388" s="74" t="s">
        <v>400</v>
      </c>
      <c r="C388" s="50"/>
      <c r="D388" s="50"/>
    </row>
    <row r="389" ht="15" spans="1:4">
      <c r="A389" s="73">
        <v>2100302</v>
      </c>
      <c r="B389" s="74" t="s">
        <v>401</v>
      </c>
      <c r="C389" s="50">
        <v>300</v>
      </c>
      <c r="D389" s="50">
        <v>390.477823</v>
      </c>
    </row>
    <row r="390" ht="15" spans="1:4">
      <c r="A390" s="73">
        <v>2100399</v>
      </c>
      <c r="B390" s="74" t="s">
        <v>402</v>
      </c>
      <c r="C390" s="50">
        <v>27</v>
      </c>
      <c r="D390" s="50">
        <v>43.64</v>
      </c>
    </row>
    <row r="391" ht="15" spans="1:4">
      <c r="A391" s="76">
        <v>21004</v>
      </c>
      <c r="B391" s="76" t="s">
        <v>403</v>
      </c>
      <c r="C391" s="43">
        <f>SUM(C392:C398)</f>
        <v>174</v>
      </c>
      <c r="D391" s="43">
        <f>SUM(D392:D398)</f>
        <v>142.0336</v>
      </c>
    </row>
    <row r="392" ht="15" spans="1:4">
      <c r="A392" s="73">
        <v>2100401</v>
      </c>
      <c r="B392" s="74" t="s">
        <v>404</v>
      </c>
      <c r="C392" s="50"/>
      <c r="D392" s="50"/>
    </row>
    <row r="393" ht="15" spans="1:4">
      <c r="A393" s="73">
        <v>2100402</v>
      </c>
      <c r="B393" s="74" t="s">
        <v>405</v>
      </c>
      <c r="C393" s="50"/>
      <c r="D393" s="50"/>
    </row>
    <row r="394" ht="15" spans="1:4">
      <c r="A394" s="73">
        <v>2100407</v>
      </c>
      <c r="B394" s="74" t="s">
        <v>406</v>
      </c>
      <c r="C394" s="50"/>
      <c r="D394" s="50"/>
    </row>
    <row r="395" ht="15" spans="1:4">
      <c r="A395" s="73">
        <v>2100408</v>
      </c>
      <c r="B395" s="74" t="s">
        <v>407</v>
      </c>
      <c r="C395" s="50">
        <v>174</v>
      </c>
      <c r="D395" s="50">
        <v>124.0336</v>
      </c>
    </row>
    <row r="396" ht="15" spans="1:4">
      <c r="A396" s="73">
        <v>2100409</v>
      </c>
      <c r="B396" s="74" t="s">
        <v>408</v>
      </c>
      <c r="C396" s="50"/>
      <c r="D396" s="50"/>
    </row>
    <row r="397" ht="15" spans="1:4">
      <c r="A397" s="73">
        <v>2100410</v>
      </c>
      <c r="B397" s="74" t="s">
        <v>409</v>
      </c>
      <c r="C397" s="50"/>
      <c r="D397" s="50">
        <v>18</v>
      </c>
    </row>
    <row r="398" ht="15" spans="1:4">
      <c r="A398" s="73">
        <v>2100499</v>
      </c>
      <c r="B398" s="74" t="s">
        <v>410</v>
      </c>
      <c r="C398" s="50"/>
      <c r="D398" s="50"/>
    </row>
    <row r="399" ht="15" spans="1:4">
      <c r="A399" s="76">
        <v>21006</v>
      </c>
      <c r="B399" s="76" t="s">
        <v>411</v>
      </c>
      <c r="C399" s="43">
        <f>C400</f>
        <v>0</v>
      </c>
      <c r="D399" s="43">
        <f>D400</f>
        <v>0</v>
      </c>
    </row>
    <row r="400" ht="15" spans="1:4">
      <c r="A400" s="73">
        <v>2100601</v>
      </c>
      <c r="B400" s="74" t="s">
        <v>412</v>
      </c>
      <c r="C400" s="50"/>
      <c r="D400" s="50"/>
    </row>
    <row r="401" ht="15" spans="1:4">
      <c r="A401" s="76">
        <v>21007</v>
      </c>
      <c r="B401" s="76" t="s">
        <v>413</v>
      </c>
      <c r="C401" s="43">
        <f>SUM(C402:C404)</f>
        <v>270</v>
      </c>
      <c r="D401" s="43">
        <f>SUM(D402:D404)</f>
        <v>440.012577</v>
      </c>
    </row>
    <row r="402" ht="15" spans="1:4">
      <c r="A402" s="73">
        <v>2100716</v>
      </c>
      <c r="B402" s="74" t="s">
        <v>414</v>
      </c>
      <c r="C402" s="50"/>
      <c r="D402" s="50"/>
    </row>
    <row r="403" ht="15" spans="1:4">
      <c r="A403" s="73">
        <v>2100717</v>
      </c>
      <c r="B403" s="74" t="s">
        <v>415</v>
      </c>
      <c r="C403" s="50">
        <v>270</v>
      </c>
      <c r="D403" s="50">
        <v>388.074777</v>
      </c>
    </row>
    <row r="404" ht="15" spans="1:4">
      <c r="A404" s="73">
        <v>2100799</v>
      </c>
      <c r="B404" s="74" t="s">
        <v>416</v>
      </c>
      <c r="C404" s="50"/>
      <c r="D404" s="50">
        <v>51.9378</v>
      </c>
    </row>
    <row r="405" s="81" customFormat="1" ht="15" spans="1:4">
      <c r="A405" s="76">
        <v>21010</v>
      </c>
      <c r="B405" s="76" t="s">
        <v>417</v>
      </c>
      <c r="C405" s="43">
        <v>0</v>
      </c>
      <c r="D405" s="43">
        <v>0</v>
      </c>
    </row>
    <row r="406" ht="30" spans="1:4">
      <c r="A406" s="73">
        <v>2101099</v>
      </c>
      <c r="B406" s="74" t="s">
        <v>418</v>
      </c>
      <c r="C406" s="50"/>
      <c r="D406" s="50"/>
    </row>
    <row r="407" ht="15" spans="1:4">
      <c r="A407" s="76">
        <v>21011</v>
      </c>
      <c r="B407" s="76" t="s">
        <v>419</v>
      </c>
      <c r="C407" s="43">
        <f>C408+C409+C412+C413</f>
        <v>355</v>
      </c>
      <c r="D407" s="43">
        <f>D408+D409+D412+D413</f>
        <v>334.992736</v>
      </c>
    </row>
    <row r="408" ht="15" spans="1:4">
      <c r="A408" s="73">
        <v>2101101</v>
      </c>
      <c r="B408" s="74" t="s">
        <v>420</v>
      </c>
      <c r="C408" s="50">
        <v>27</v>
      </c>
      <c r="D408" s="50">
        <v>14.616168</v>
      </c>
    </row>
    <row r="409" ht="15" spans="1:4">
      <c r="A409" s="73">
        <v>2101102</v>
      </c>
      <c r="B409" s="74" t="s">
        <v>421</v>
      </c>
      <c r="C409" s="50">
        <v>73</v>
      </c>
      <c r="D409" s="50">
        <v>73.16936</v>
      </c>
    </row>
    <row r="410" ht="15" spans="1:4">
      <c r="A410" s="73">
        <v>210110201</v>
      </c>
      <c r="B410" s="74" t="s">
        <v>422</v>
      </c>
      <c r="C410" s="50"/>
      <c r="D410" s="50"/>
    </row>
    <row r="411" ht="15" spans="1:4">
      <c r="A411" s="73">
        <v>210110202</v>
      </c>
      <c r="B411" s="74" t="s">
        <v>423</v>
      </c>
      <c r="C411" s="50"/>
      <c r="D411" s="50"/>
    </row>
    <row r="412" ht="15" spans="1:4">
      <c r="A412" s="73">
        <v>2101103</v>
      </c>
      <c r="B412" s="74" t="s">
        <v>424</v>
      </c>
      <c r="C412" s="50">
        <v>255</v>
      </c>
      <c r="D412" s="50">
        <v>247.207208</v>
      </c>
    </row>
    <row r="413" ht="15" spans="1:4">
      <c r="A413" s="73">
        <v>2101199</v>
      </c>
      <c r="B413" s="74" t="s">
        <v>425</v>
      </c>
      <c r="C413" s="50"/>
      <c r="D413" s="50"/>
    </row>
    <row r="414" ht="30" spans="1:4">
      <c r="A414" s="76">
        <v>21012</v>
      </c>
      <c r="B414" s="76" t="s">
        <v>426</v>
      </c>
      <c r="C414" s="43">
        <f>C415+C416</f>
        <v>266</v>
      </c>
      <c r="D414" s="43">
        <f>D415+D416</f>
        <v>391.704</v>
      </c>
    </row>
    <row r="415" ht="30" spans="1:4">
      <c r="A415" s="73">
        <v>2101201</v>
      </c>
      <c r="B415" s="74" t="s">
        <v>427</v>
      </c>
      <c r="C415" s="91"/>
      <c r="D415" s="50"/>
    </row>
    <row r="416" ht="30" spans="1:4">
      <c r="A416" s="73">
        <v>2101202</v>
      </c>
      <c r="B416" s="74" t="s">
        <v>428</v>
      </c>
      <c r="C416" s="50">
        <v>266</v>
      </c>
      <c r="D416" s="50">
        <v>391.704</v>
      </c>
    </row>
    <row r="417" ht="15" spans="1:4">
      <c r="A417" s="76">
        <v>21013</v>
      </c>
      <c r="B417" s="76" t="s">
        <v>429</v>
      </c>
      <c r="C417" s="43">
        <f>SUM(C418:C420)</f>
        <v>61</v>
      </c>
      <c r="D417" s="43">
        <f>SUM(D418:D420)</f>
        <v>102.5872</v>
      </c>
    </row>
    <row r="418" ht="15" spans="1:4">
      <c r="A418" s="73">
        <v>2101301</v>
      </c>
      <c r="B418" s="74" t="s">
        <v>430</v>
      </c>
      <c r="C418" s="50">
        <v>3</v>
      </c>
      <c r="D418" s="50">
        <v>17.8752</v>
      </c>
    </row>
    <row r="419" ht="15" spans="1:4">
      <c r="A419" s="73">
        <v>2101302</v>
      </c>
      <c r="B419" s="74" t="s">
        <v>431</v>
      </c>
      <c r="C419" s="50"/>
      <c r="D419" s="50"/>
    </row>
    <row r="420" ht="15" spans="1:4">
      <c r="A420" s="73">
        <v>2101399</v>
      </c>
      <c r="B420" s="74" t="s">
        <v>432</v>
      </c>
      <c r="C420" s="50">
        <v>58</v>
      </c>
      <c r="D420" s="50">
        <v>84.712</v>
      </c>
    </row>
    <row r="421" ht="15" spans="1:4">
      <c r="A421" s="76">
        <v>21014</v>
      </c>
      <c r="B421" s="76" t="s">
        <v>433</v>
      </c>
      <c r="C421" s="43">
        <f>C422</f>
        <v>0</v>
      </c>
      <c r="D421" s="43">
        <f>D422</f>
        <v>0</v>
      </c>
    </row>
    <row r="422" ht="15" spans="1:4">
      <c r="A422" s="73">
        <v>2101401</v>
      </c>
      <c r="B422" s="74" t="s">
        <v>434</v>
      </c>
      <c r="C422" s="50"/>
      <c r="D422" s="50"/>
    </row>
    <row r="423" ht="15" spans="1:4">
      <c r="A423" s="76">
        <v>21015</v>
      </c>
      <c r="B423" s="76" t="s">
        <v>435</v>
      </c>
      <c r="C423" s="43">
        <f>SUM(C424:C426)</f>
        <v>0</v>
      </c>
      <c r="D423" s="43">
        <f>SUM(D424:D426)</f>
        <v>0</v>
      </c>
    </row>
    <row r="424" ht="15" spans="1:4">
      <c r="A424" s="73">
        <v>2101501</v>
      </c>
      <c r="B424" s="74" t="s">
        <v>111</v>
      </c>
      <c r="C424" s="87"/>
      <c r="D424" s="50"/>
    </row>
    <row r="425" ht="15" spans="1:4">
      <c r="A425" s="73">
        <v>2101506</v>
      </c>
      <c r="B425" s="74" t="s">
        <v>436</v>
      </c>
      <c r="C425" s="87"/>
      <c r="D425" s="50"/>
    </row>
    <row r="426" ht="15" spans="1:4">
      <c r="A426" s="73">
        <v>2101599</v>
      </c>
      <c r="B426" s="74" t="s">
        <v>437</v>
      </c>
      <c r="C426" s="87"/>
      <c r="D426" s="50"/>
    </row>
    <row r="427" ht="15" spans="1:4">
      <c r="A427" s="76">
        <v>21016</v>
      </c>
      <c r="B427" s="76" t="s">
        <v>438</v>
      </c>
      <c r="C427" s="43">
        <f>C428</f>
        <v>0</v>
      </c>
      <c r="D427" s="43">
        <f>D428</f>
        <v>0</v>
      </c>
    </row>
    <row r="428" ht="15" spans="1:4">
      <c r="A428" s="73">
        <v>2101601</v>
      </c>
      <c r="B428" s="74" t="s">
        <v>439</v>
      </c>
      <c r="C428" s="50"/>
      <c r="D428" s="50"/>
    </row>
    <row r="429" ht="15" spans="1:4">
      <c r="A429" s="76">
        <v>21099</v>
      </c>
      <c r="B429" s="76" t="s">
        <v>440</v>
      </c>
      <c r="C429" s="43">
        <f>C430</f>
        <v>220</v>
      </c>
      <c r="D429" s="43">
        <f>D430</f>
        <v>44.690926</v>
      </c>
    </row>
    <row r="430" ht="15" spans="1:4">
      <c r="A430" s="73">
        <v>2109999</v>
      </c>
      <c r="B430" s="74" t="s">
        <v>441</v>
      </c>
      <c r="C430" s="50">
        <v>220</v>
      </c>
      <c r="D430" s="50">
        <v>44.690926</v>
      </c>
    </row>
    <row r="431" ht="15" spans="1:4">
      <c r="A431" s="76">
        <v>211</v>
      </c>
      <c r="B431" s="76" t="s">
        <v>442</v>
      </c>
      <c r="C431" s="43">
        <f>C432+C439+C442+C447+C449+C451+C457+C459</f>
        <v>0</v>
      </c>
      <c r="D431" s="43">
        <f>D432+D439+D442+D447+D449+D451+D457+D459</f>
        <v>83</v>
      </c>
    </row>
    <row r="432" ht="15" spans="1:4">
      <c r="A432" s="76">
        <v>21101</v>
      </c>
      <c r="B432" s="76" t="s">
        <v>443</v>
      </c>
      <c r="C432" s="43">
        <f>SUM(C433:C438)</f>
        <v>0</v>
      </c>
      <c r="D432" s="43">
        <f>SUM(D433:D438)</f>
        <v>0</v>
      </c>
    </row>
    <row r="433" ht="15" spans="1:4">
      <c r="A433" s="73">
        <v>2110101</v>
      </c>
      <c r="B433" s="74" t="s">
        <v>111</v>
      </c>
      <c r="C433" s="50"/>
      <c r="D433" s="50"/>
    </row>
    <row r="434" ht="15" spans="1:4">
      <c r="A434" s="73">
        <v>2110102</v>
      </c>
      <c r="B434" s="74" t="s">
        <v>112</v>
      </c>
      <c r="C434" s="50"/>
      <c r="D434" s="50"/>
    </row>
    <row r="435" ht="15" spans="1:4">
      <c r="A435" s="73">
        <v>2110103</v>
      </c>
      <c r="B435" s="74" t="s">
        <v>113</v>
      </c>
      <c r="C435" s="50"/>
      <c r="D435" s="50"/>
    </row>
    <row r="436" ht="15" spans="1:4">
      <c r="A436" s="73">
        <v>2110104</v>
      </c>
      <c r="B436" s="74" t="s">
        <v>444</v>
      </c>
      <c r="C436" s="50"/>
      <c r="D436" s="50"/>
    </row>
    <row r="437" ht="15" spans="1:4">
      <c r="A437" s="73">
        <v>2110107</v>
      </c>
      <c r="B437" s="74" t="s">
        <v>445</v>
      </c>
      <c r="C437" s="50"/>
      <c r="D437" s="50"/>
    </row>
    <row r="438" ht="15" spans="1:4">
      <c r="A438" s="73">
        <v>2110199</v>
      </c>
      <c r="B438" s="74" t="s">
        <v>446</v>
      </c>
      <c r="C438" s="50"/>
      <c r="D438" s="50"/>
    </row>
    <row r="439" ht="15" spans="1:4">
      <c r="A439" s="76">
        <v>21102</v>
      </c>
      <c r="B439" s="76" t="s">
        <v>447</v>
      </c>
      <c r="C439" s="43">
        <f>C440+C441</f>
        <v>0</v>
      </c>
      <c r="D439" s="43">
        <f>D440+D441</f>
        <v>0</v>
      </c>
    </row>
    <row r="440" ht="15" spans="1:4">
      <c r="A440" s="73">
        <v>2110203</v>
      </c>
      <c r="B440" s="74" t="s">
        <v>448</v>
      </c>
      <c r="C440" s="50"/>
      <c r="D440" s="50"/>
    </row>
    <row r="441" ht="15" spans="1:4">
      <c r="A441" s="73">
        <v>2110299</v>
      </c>
      <c r="B441" s="74" t="s">
        <v>449</v>
      </c>
      <c r="C441" s="50"/>
      <c r="D441" s="50"/>
    </row>
    <row r="442" ht="15" spans="1:4">
      <c r="A442" s="76">
        <v>21103</v>
      </c>
      <c r="B442" s="76" t="s">
        <v>450</v>
      </c>
      <c r="C442" s="43">
        <f>SUM(C443:C446)</f>
        <v>0</v>
      </c>
      <c r="D442" s="43">
        <f>SUM(D443:D446)</f>
        <v>83</v>
      </c>
    </row>
    <row r="443" ht="15" spans="1:4">
      <c r="A443" s="73">
        <v>2110301</v>
      </c>
      <c r="B443" s="74" t="s">
        <v>451</v>
      </c>
      <c r="C443" s="50"/>
      <c r="D443" s="50"/>
    </row>
    <row r="444" ht="15" spans="1:4">
      <c r="A444" s="73">
        <v>2110302</v>
      </c>
      <c r="B444" s="74" t="s">
        <v>452</v>
      </c>
      <c r="C444" s="50"/>
      <c r="D444" s="50">
        <v>83</v>
      </c>
    </row>
    <row r="445" ht="15" spans="1:4">
      <c r="A445" s="73">
        <v>2110304</v>
      </c>
      <c r="B445" s="74" t="s">
        <v>453</v>
      </c>
      <c r="C445" s="50"/>
      <c r="D445" s="50"/>
    </row>
    <row r="446" ht="15" spans="1:4">
      <c r="A446" s="73">
        <v>2110399</v>
      </c>
      <c r="B446" s="74" t="s">
        <v>454</v>
      </c>
      <c r="C446" s="50"/>
      <c r="D446" s="50"/>
    </row>
    <row r="447" ht="15" spans="1:4">
      <c r="A447" s="76">
        <v>21104</v>
      </c>
      <c r="B447" s="76" t="s">
        <v>455</v>
      </c>
      <c r="C447" s="43">
        <f>C448</f>
        <v>0</v>
      </c>
      <c r="D447" s="43">
        <f>D448</f>
        <v>0</v>
      </c>
    </row>
    <row r="448" ht="15" spans="1:4">
      <c r="A448" s="73">
        <v>2110402</v>
      </c>
      <c r="B448" s="74" t="s">
        <v>456</v>
      </c>
      <c r="C448" s="50">
        <v>0</v>
      </c>
      <c r="D448" s="50">
        <v>0</v>
      </c>
    </row>
    <row r="449" ht="15" spans="1:4">
      <c r="A449" s="76">
        <v>21110</v>
      </c>
      <c r="B449" s="76" t="s">
        <v>457</v>
      </c>
      <c r="C449" s="43">
        <f>C450</f>
        <v>0</v>
      </c>
      <c r="D449" s="43">
        <f>D450</f>
        <v>0</v>
      </c>
    </row>
    <row r="450" ht="15" spans="1:4">
      <c r="A450" s="73">
        <v>2111001</v>
      </c>
      <c r="B450" s="74" t="s">
        <v>458</v>
      </c>
      <c r="C450" s="50"/>
      <c r="D450" s="50"/>
    </row>
    <row r="451" ht="15" spans="1:4">
      <c r="A451" s="76">
        <v>21111</v>
      </c>
      <c r="B451" s="76" t="s">
        <v>459</v>
      </c>
      <c r="C451" s="43">
        <f>SUM(C452:C456)</f>
        <v>0</v>
      </c>
      <c r="D451" s="43">
        <f>SUM(D452:D456)</f>
        <v>0</v>
      </c>
    </row>
    <row r="452" ht="15" spans="1:4">
      <c r="A452" s="73">
        <v>2111101</v>
      </c>
      <c r="B452" s="74" t="s">
        <v>460</v>
      </c>
      <c r="C452" s="50"/>
      <c r="D452" s="50"/>
    </row>
    <row r="453" ht="15" spans="1:4">
      <c r="A453" s="73">
        <v>2111102</v>
      </c>
      <c r="B453" s="74" t="s">
        <v>461</v>
      </c>
      <c r="C453" s="50"/>
      <c r="D453" s="50"/>
    </row>
    <row r="454" ht="15" spans="1:4">
      <c r="A454" s="73">
        <v>2111103</v>
      </c>
      <c r="B454" s="74" t="s">
        <v>462</v>
      </c>
      <c r="C454" s="50"/>
      <c r="D454" s="50"/>
    </row>
    <row r="455" ht="15" spans="1:4">
      <c r="A455" s="73">
        <v>2111104</v>
      </c>
      <c r="B455" s="74" t="s">
        <v>463</v>
      </c>
      <c r="C455" s="50"/>
      <c r="D455" s="50"/>
    </row>
    <row r="456" ht="15" spans="1:4">
      <c r="A456" s="73">
        <v>2111199</v>
      </c>
      <c r="B456" s="74" t="s">
        <v>464</v>
      </c>
      <c r="C456" s="50"/>
      <c r="D456" s="50"/>
    </row>
    <row r="457" ht="15" spans="1:4">
      <c r="A457" s="76">
        <v>21113</v>
      </c>
      <c r="B457" s="76" t="s">
        <v>465</v>
      </c>
      <c r="C457" s="43">
        <f>C458</f>
        <v>0</v>
      </c>
      <c r="D457" s="43">
        <f>D458</f>
        <v>0</v>
      </c>
    </row>
    <row r="458" ht="15" spans="1:4">
      <c r="A458" s="73">
        <v>2111301</v>
      </c>
      <c r="B458" s="74" t="s">
        <v>466</v>
      </c>
      <c r="C458" s="50"/>
      <c r="D458" s="50"/>
    </row>
    <row r="459" ht="15" spans="1:4">
      <c r="A459" s="76">
        <v>21199</v>
      </c>
      <c r="B459" s="76" t="s">
        <v>467</v>
      </c>
      <c r="C459" s="43">
        <f>C460</f>
        <v>0</v>
      </c>
      <c r="D459" s="43">
        <f>D460</f>
        <v>0</v>
      </c>
    </row>
    <row r="460" ht="15" spans="1:4">
      <c r="A460" s="73">
        <v>2119901</v>
      </c>
      <c r="B460" s="74" t="s">
        <v>468</v>
      </c>
      <c r="C460" s="50"/>
      <c r="D460" s="50"/>
    </row>
    <row r="461" ht="15" spans="1:4">
      <c r="A461" s="76">
        <v>212</v>
      </c>
      <c r="B461" s="76" t="s">
        <v>469</v>
      </c>
      <c r="C461" s="43">
        <f>C462+C469+C471+C473+C475+C477</f>
        <v>200</v>
      </c>
      <c r="D461" s="43">
        <f>D462+D469+D471+D473+D475+D477</f>
        <v>163</v>
      </c>
    </row>
    <row r="462" ht="15" spans="1:4">
      <c r="A462" s="76">
        <v>21201</v>
      </c>
      <c r="B462" s="76" t="s">
        <v>470</v>
      </c>
      <c r="C462" s="43">
        <f>SUM(C463:C468)</f>
        <v>0</v>
      </c>
      <c r="D462" s="43">
        <f>SUM(D463:D468)</f>
        <v>160</v>
      </c>
    </row>
    <row r="463" ht="15" spans="1:4">
      <c r="A463" s="73">
        <v>2120101</v>
      </c>
      <c r="B463" s="74" t="s">
        <v>111</v>
      </c>
      <c r="C463" s="50"/>
      <c r="D463" s="50"/>
    </row>
    <row r="464" ht="15" spans="1:4">
      <c r="A464" s="73">
        <v>2120102</v>
      </c>
      <c r="B464" s="74" t="s">
        <v>112</v>
      </c>
      <c r="C464" s="50"/>
      <c r="D464" s="50"/>
    </row>
    <row r="465" ht="15" spans="1:4">
      <c r="A465" s="73">
        <v>2120103</v>
      </c>
      <c r="B465" s="74" t="s">
        <v>113</v>
      </c>
      <c r="C465" s="50"/>
      <c r="D465" s="50"/>
    </row>
    <row r="466" ht="15" spans="1:4">
      <c r="A466" s="73">
        <v>2120104</v>
      </c>
      <c r="B466" s="74" t="s">
        <v>471</v>
      </c>
      <c r="C466" s="50"/>
      <c r="D466" s="50"/>
    </row>
    <row r="467" ht="15" spans="1:4">
      <c r="A467" s="73">
        <v>2120106</v>
      </c>
      <c r="B467" s="74" t="s">
        <v>472</v>
      </c>
      <c r="C467" s="50"/>
      <c r="D467" s="50"/>
    </row>
    <row r="468" ht="15" spans="1:4">
      <c r="A468" s="73">
        <v>2120199</v>
      </c>
      <c r="B468" s="74" t="s">
        <v>473</v>
      </c>
      <c r="C468" s="50"/>
      <c r="D468" s="50">
        <v>160</v>
      </c>
    </row>
    <row r="469" ht="15" spans="1:4">
      <c r="A469" s="76">
        <v>21202</v>
      </c>
      <c r="B469" s="76" t="s">
        <v>474</v>
      </c>
      <c r="C469" s="43">
        <f t="shared" ref="C469:C473" si="0">C470</f>
        <v>0</v>
      </c>
      <c r="D469" s="43">
        <f t="shared" ref="D469:D473" si="1">D470</f>
        <v>0</v>
      </c>
    </row>
    <row r="470" ht="15" spans="1:4">
      <c r="A470" s="73">
        <v>2120201</v>
      </c>
      <c r="B470" s="74" t="s">
        <v>475</v>
      </c>
      <c r="C470" s="50"/>
      <c r="D470" s="50"/>
    </row>
    <row r="471" ht="15" spans="1:4">
      <c r="A471" s="76">
        <v>21203</v>
      </c>
      <c r="B471" s="76" t="s">
        <v>476</v>
      </c>
      <c r="C471" s="43">
        <f t="shared" si="0"/>
        <v>0</v>
      </c>
      <c r="D471" s="43">
        <f t="shared" si="1"/>
        <v>0</v>
      </c>
    </row>
    <row r="472" ht="15" spans="1:4">
      <c r="A472" s="73">
        <v>2120399</v>
      </c>
      <c r="B472" s="74" t="s">
        <v>477</v>
      </c>
      <c r="C472" s="50"/>
      <c r="D472" s="50"/>
    </row>
    <row r="473" ht="15" spans="1:4">
      <c r="A473" s="76">
        <v>21205</v>
      </c>
      <c r="B473" s="76" t="s">
        <v>478</v>
      </c>
      <c r="C473" s="43">
        <f t="shared" si="0"/>
        <v>0</v>
      </c>
      <c r="D473" s="43">
        <f t="shared" si="1"/>
        <v>0</v>
      </c>
    </row>
    <row r="474" ht="15" spans="1:4">
      <c r="A474" s="73">
        <v>2120501</v>
      </c>
      <c r="B474" s="74" t="s">
        <v>479</v>
      </c>
      <c r="C474" s="50"/>
      <c r="D474" s="50"/>
    </row>
    <row r="475" ht="15" spans="1:4">
      <c r="A475" s="76">
        <v>21206</v>
      </c>
      <c r="B475" s="76" t="s">
        <v>480</v>
      </c>
      <c r="C475" s="43">
        <f>C476</f>
        <v>0</v>
      </c>
      <c r="D475" s="43">
        <f>D476</f>
        <v>0</v>
      </c>
    </row>
    <row r="476" ht="15" spans="1:4">
      <c r="A476" s="73">
        <v>2120601</v>
      </c>
      <c r="B476" s="74" t="s">
        <v>481</v>
      </c>
      <c r="C476" s="50"/>
      <c r="D476" s="50"/>
    </row>
    <row r="477" ht="15" spans="1:4">
      <c r="A477" s="76">
        <v>21299</v>
      </c>
      <c r="B477" s="76" t="s">
        <v>482</v>
      </c>
      <c r="C477" s="43">
        <f>C478</f>
        <v>200</v>
      </c>
      <c r="D477" s="43">
        <f>D478</f>
        <v>3</v>
      </c>
    </row>
    <row r="478" ht="15" spans="1:4">
      <c r="A478" s="73">
        <v>2129999</v>
      </c>
      <c r="B478" s="74" t="s">
        <v>483</v>
      </c>
      <c r="C478" s="50">
        <v>200</v>
      </c>
      <c r="D478" s="50">
        <v>3</v>
      </c>
    </row>
    <row r="479" ht="15" spans="1:4">
      <c r="A479" s="76">
        <v>213</v>
      </c>
      <c r="B479" s="76" t="s">
        <v>484</v>
      </c>
      <c r="C479" s="43">
        <f>C480+C503+C514+C533+C536+C539+C543</f>
        <v>1098</v>
      </c>
      <c r="D479" s="43">
        <f>D480+D503+D514+D533+D536+D539+D543</f>
        <v>1532.1981</v>
      </c>
    </row>
    <row r="480" ht="15" spans="1:4">
      <c r="A480" s="76">
        <v>21301</v>
      </c>
      <c r="B480" s="76" t="s">
        <v>485</v>
      </c>
      <c r="C480" s="43">
        <f>SUM(C481:C502)</f>
        <v>669</v>
      </c>
      <c r="D480" s="43">
        <f>SUM(D481:D502)</f>
        <v>877</v>
      </c>
    </row>
    <row r="481" ht="15" spans="1:4">
      <c r="A481" s="73">
        <v>2130101</v>
      </c>
      <c r="B481" s="74" t="s">
        <v>111</v>
      </c>
      <c r="C481" s="50"/>
      <c r="D481" s="50"/>
    </row>
    <row r="482" ht="15" spans="1:4">
      <c r="A482" s="73">
        <v>2130102</v>
      </c>
      <c r="B482" s="74" t="s">
        <v>112</v>
      </c>
      <c r="C482" s="50"/>
      <c r="D482" s="50"/>
    </row>
    <row r="483" ht="15" spans="1:4">
      <c r="A483" s="73">
        <v>2130103</v>
      </c>
      <c r="B483" s="74" t="s">
        <v>113</v>
      </c>
      <c r="C483" s="50">
        <v>216</v>
      </c>
      <c r="D483" s="50">
        <v>193</v>
      </c>
    </row>
    <row r="484" ht="15" spans="1:4">
      <c r="A484" s="73">
        <v>2130104</v>
      </c>
      <c r="B484" s="74" t="s">
        <v>130</v>
      </c>
      <c r="C484" s="50"/>
      <c r="D484" s="50"/>
    </row>
    <row r="485" ht="15" spans="1:4">
      <c r="A485" s="73">
        <v>2130106</v>
      </c>
      <c r="B485" s="74" t="s">
        <v>486</v>
      </c>
      <c r="C485" s="50"/>
      <c r="D485" s="50"/>
    </row>
    <row r="486" ht="15" spans="1:4">
      <c r="A486" s="73">
        <v>2130108</v>
      </c>
      <c r="B486" s="74" t="s">
        <v>487</v>
      </c>
      <c r="C486" s="50">
        <v>6</v>
      </c>
      <c r="D486" s="50">
        <v>1.5</v>
      </c>
    </row>
    <row r="487" ht="15" spans="1:4">
      <c r="A487" s="73">
        <v>2130109</v>
      </c>
      <c r="B487" s="74" t="s">
        <v>488</v>
      </c>
      <c r="C487" s="50"/>
      <c r="D487" s="50">
        <v>5.5</v>
      </c>
    </row>
    <row r="488" ht="15" spans="1:4">
      <c r="A488" s="73">
        <v>2130110</v>
      </c>
      <c r="B488" s="74" t="s">
        <v>489</v>
      </c>
      <c r="C488" s="50"/>
      <c r="D488" s="50"/>
    </row>
    <row r="489" ht="15" spans="1:4">
      <c r="A489" s="73">
        <v>2130111</v>
      </c>
      <c r="B489" s="74" t="s">
        <v>490</v>
      </c>
      <c r="C489" s="50"/>
      <c r="D489" s="50"/>
    </row>
    <row r="490" ht="15" spans="1:4">
      <c r="A490" s="73">
        <v>2130112</v>
      </c>
      <c r="B490" s="74" t="s">
        <v>491</v>
      </c>
      <c r="C490" s="50"/>
      <c r="D490" s="50"/>
    </row>
    <row r="491" ht="15" spans="1:4">
      <c r="A491" s="73">
        <v>2130114</v>
      </c>
      <c r="B491" s="74" t="s">
        <v>492</v>
      </c>
      <c r="C491" s="50"/>
      <c r="D491" s="50"/>
    </row>
    <row r="492" ht="15" spans="1:4">
      <c r="A492" s="73">
        <v>2130119</v>
      </c>
      <c r="B492" s="74" t="s">
        <v>493</v>
      </c>
      <c r="C492" s="50"/>
      <c r="D492" s="50"/>
    </row>
    <row r="493" ht="15" spans="1:4">
      <c r="A493" s="73">
        <v>2130120</v>
      </c>
      <c r="B493" s="74" t="s">
        <v>494</v>
      </c>
      <c r="C493" s="50"/>
      <c r="D493" s="50"/>
    </row>
    <row r="494" ht="15" spans="1:4">
      <c r="A494" s="73">
        <v>2130122</v>
      </c>
      <c r="B494" s="74" t="s">
        <v>495</v>
      </c>
      <c r="C494" s="50"/>
      <c r="D494" s="50"/>
    </row>
    <row r="495" ht="15" spans="1:4">
      <c r="A495" s="73">
        <v>2130124</v>
      </c>
      <c r="B495" s="74" t="s">
        <v>496</v>
      </c>
      <c r="C495" s="50"/>
      <c r="D495" s="50">
        <v>29</v>
      </c>
    </row>
    <row r="496" ht="15" spans="1:4">
      <c r="A496" s="73">
        <v>2130125</v>
      </c>
      <c r="B496" s="74" t="s">
        <v>497</v>
      </c>
      <c r="C496" s="50"/>
      <c r="D496" s="50"/>
    </row>
    <row r="497" ht="15" spans="1:4">
      <c r="A497" s="73">
        <v>2130126</v>
      </c>
      <c r="B497" s="74" t="s">
        <v>498</v>
      </c>
      <c r="C497" s="50">
        <v>444</v>
      </c>
      <c r="D497" s="50">
        <v>451</v>
      </c>
    </row>
    <row r="498" ht="15" spans="1:4">
      <c r="A498" s="73">
        <v>2130135</v>
      </c>
      <c r="B498" s="74" t="s">
        <v>499</v>
      </c>
      <c r="C498" s="50"/>
      <c r="D498" s="50"/>
    </row>
    <row r="499" ht="15" spans="1:4">
      <c r="A499" s="73">
        <v>2130142</v>
      </c>
      <c r="B499" s="74" t="s">
        <v>500</v>
      </c>
      <c r="C499" s="50"/>
      <c r="D499" s="87">
        <v>126</v>
      </c>
    </row>
    <row r="500" ht="15" spans="1:4">
      <c r="A500" s="73">
        <v>2130148</v>
      </c>
      <c r="B500" s="74" t="s">
        <v>501</v>
      </c>
      <c r="C500" s="50"/>
      <c r="D500" s="50"/>
    </row>
    <row r="501" ht="15" spans="1:4">
      <c r="A501" s="73">
        <v>2130152</v>
      </c>
      <c r="B501" s="74" t="s">
        <v>502</v>
      </c>
      <c r="C501" s="50"/>
      <c r="D501" s="50"/>
    </row>
    <row r="502" ht="15" spans="1:4">
      <c r="A502" s="73">
        <v>2130199</v>
      </c>
      <c r="B502" s="74" t="s">
        <v>503</v>
      </c>
      <c r="C502" s="50">
        <v>3</v>
      </c>
      <c r="D502" s="50">
        <v>71</v>
      </c>
    </row>
    <row r="503" ht="15" spans="1:4">
      <c r="A503" s="76">
        <v>21302</v>
      </c>
      <c r="B503" s="76" t="s">
        <v>504</v>
      </c>
      <c r="C503" s="43">
        <f>SUM(C504:C513)</f>
        <v>98</v>
      </c>
      <c r="D503" s="43">
        <f>SUM(D504:D513)</f>
        <v>0</v>
      </c>
    </row>
    <row r="504" ht="15" spans="1:4">
      <c r="A504" s="73">
        <v>2130201</v>
      </c>
      <c r="B504" s="74" t="s">
        <v>111</v>
      </c>
      <c r="C504" s="87"/>
      <c r="D504" s="50"/>
    </row>
    <row r="505" ht="15" spans="1:4">
      <c r="A505" s="73">
        <v>2130202</v>
      </c>
      <c r="B505" s="74" t="s">
        <v>112</v>
      </c>
      <c r="C505" s="87"/>
      <c r="D505" s="50"/>
    </row>
    <row r="506" ht="15" spans="1:4">
      <c r="A506" s="73">
        <v>2130204</v>
      </c>
      <c r="B506" s="74" t="s">
        <v>505</v>
      </c>
      <c r="C506" s="50"/>
      <c r="D506" s="50"/>
    </row>
    <row r="507" ht="15" spans="1:4">
      <c r="A507" s="73">
        <v>2130205</v>
      </c>
      <c r="B507" s="74" t="s">
        <v>506</v>
      </c>
      <c r="C507" s="50"/>
      <c r="D507" s="50"/>
    </row>
    <row r="508" ht="15" spans="1:4">
      <c r="A508" s="73">
        <v>2130206</v>
      </c>
      <c r="B508" s="74" t="s">
        <v>507</v>
      </c>
      <c r="C508" s="50"/>
      <c r="D508" s="50"/>
    </row>
    <row r="509" ht="15" spans="1:4">
      <c r="A509" s="73">
        <v>2130209</v>
      </c>
      <c r="B509" s="74" t="s">
        <v>508</v>
      </c>
      <c r="C509" s="50">
        <v>35</v>
      </c>
      <c r="D509" s="50"/>
    </row>
    <row r="510" ht="15" spans="1:4">
      <c r="A510" s="73">
        <v>2130211</v>
      </c>
      <c r="B510" s="74" t="s">
        <v>509</v>
      </c>
      <c r="C510" s="50"/>
      <c r="D510" s="50"/>
    </row>
    <row r="511" ht="15" spans="1:4">
      <c r="A511" s="73">
        <v>2130213</v>
      </c>
      <c r="B511" s="74" t="s">
        <v>510</v>
      </c>
      <c r="C511" s="50"/>
      <c r="D511" s="50"/>
    </row>
    <row r="512" ht="15" spans="1:4">
      <c r="A512" s="73">
        <v>2130234</v>
      </c>
      <c r="B512" s="74" t="s">
        <v>511</v>
      </c>
      <c r="C512" s="50">
        <v>63</v>
      </c>
      <c r="D512" s="50"/>
    </row>
    <row r="513" ht="15" spans="1:4">
      <c r="A513" s="73">
        <v>2130299</v>
      </c>
      <c r="B513" s="74" t="s">
        <v>512</v>
      </c>
      <c r="C513" s="50">
        <v>0</v>
      </c>
      <c r="D513" s="50">
        <v>0</v>
      </c>
    </row>
    <row r="514" ht="15" spans="1:4">
      <c r="A514" s="76">
        <v>21303</v>
      </c>
      <c r="B514" s="76" t="s">
        <v>513</v>
      </c>
      <c r="C514" s="43">
        <f>SUM(C515:C532)</f>
        <v>0</v>
      </c>
      <c r="D514" s="43">
        <f>SUM(D515:D532)</f>
        <v>406.5</v>
      </c>
    </row>
    <row r="515" ht="15" spans="1:4">
      <c r="A515" s="73">
        <v>2130301</v>
      </c>
      <c r="B515" s="74" t="s">
        <v>111</v>
      </c>
      <c r="C515" s="50"/>
      <c r="D515" s="50"/>
    </row>
    <row r="516" ht="15" spans="1:4">
      <c r="A516" s="73">
        <v>2130302</v>
      </c>
      <c r="B516" s="74" t="s">
        <v>112</v>
      </c>
      <c r="C516" s="50"/>
      <c r="D516" s="50"/>
    </row>
    <row r="517" ht="15" spans="1:4">
      <c r="A517" s="73">
        <v>2130303</v>
      </c>
      <c r="B517" s="74" t="s">
        <v>113</v>
      </c>
      <c r="C517" s="50"/>
      <c r="D517" s="50"/>
    </row>
    <row r="518" ht="15" spans="1:4">
      <c r="A518" s="73">
        <v>2130304</v>
      </c>
      <c r="B518" s="74" t="s">
        <v>514</v>
      </c>
      <c r="C518" s="50"/>
      <c r="D518" s="50"/>
    </row>
    <row r="519" ht="15" spans="1:4">
      <c r="A519" s="73">
        <v>2130305</v>
      </c>
      <c r="B519" s="74" t="s">
        <v>515</v>
      </c>
      <c r="C519" s="50"/>
      <c r="D519" s="50">
        <v>371</v>
      </c>
    </row>
    <row r="520" ht="15" spans="1:4">
      <c r="A520" s="73">
        <v>2130306</v>
      </c>
      <c r="B520" s="74" t="s">
        <v>516</v>
      </c>
      <c r="C520" s="50"/>
      <c r="D520" s="50"/>
    </row>
    <row r="521" ht="15" spans="1:4">
      <c r="A521" s="73">
        <v>2130308</v>
      </c>
      <c r="B521" s="74" t="s">
        <v>517</v>
      </c>
      <c r="C521" s="50"/>
      <c r="D521" s="50">
        <v>13</v>
      </c>
    </row>
    <row r="522" ht="15" spans="1:4">
      <c r="A522" s="73">
        <v>2130309</v>
      </c>
      <c r="B522" s="74" t="s">
        <v>518</v>
      </c>
      <c r="C522" s="50"/>
      <c r="D522" s="50"/>
    </row>
    <row r="523" ht="15" spans="1:4">
      <c r="A523" s="73">
        <v>2130311</v>
      </c>
      <c r="B523" s="74" t="s">
        <v>519</v>
      </c>
      <c r="C523" s="50"/>
      <c r="D523" s="50">
        <v>10</v>
      </c>
    </row>
    <row r="524" ht="15" spans="1:4">
      <c r="A524" s="73">
        <v>2130312</v>
      </c>
      <c r="B524" s="74" t="s">
        <v>520</v>
      </c>
      <c r="C524" s="50"/>
      <c r="D524" s="50">
        <v>6</v>
      </c>
    </row>
    <row r="525" ht="15" spans="1:4">
      <c r="A525" s="73">
        <v>2130313</v>
      </c>
      <c r="B525" s="74" t="s">
        <v>521</v>
      </c>
      <c r="C525" s="50"/>
      <c r="D525" s="50"/>
    </row>
    <row r="526" ht="15" spans="1:4">
      <c r="A526" s="73">
        <v>2130314</v>
      </c>
      <c r="B526" s="74" t="s">
        <v>522</v>
      </c>
      <c r="C526" s="50"/>
      <c r="D526" s="50"/>
    </row>
    <row r="527" ht="30" spans="1:4">
      <c r="A527" s="73">
        <v>2130321</v>
      </c>
      <c r="B527" s="74" t="s">
        <v>523</v>
      </c>
      <c r="C527" s="50"/>
      <c r="D527" s="50"/>
    </row>
    <row r="528" ht="15" spans="1:4">
      <c r="A528" s="73">
        <v>2130322</v>
      </c>
      <c r="B528" s="74" t="s">
        <v>524</v>
      </c>
      <c r="C528" s="50"/>
      <c r="D528" s="50"/>
    </row>
    <row r="529" ht="15" spans="1:4">
      <c r="A529" s="73">
        <v>2130333</v>
      </c>
      <c r="B529" s="74" t="s">
        <v>525</v>
      </c>
      <c r="C529" s="50"/>
      <c r="D529" s="50"/>
    </row>
    <row r="530" ht="15" spans="1:4">
      <c r="A530" s="73">
        <v>2130334</v>
      </c>
      <c r="B530" s="74" t="s">
        <v>526</v>
      </c>
      <c r="C530" s="50"/>
      <c r="D530" s="50"/>
    </row>
    <row r="531" ht="15" spans="1:4">
      <c r="A531" s="73">
        <v>2130335</v>
      </c>
      <c r="B531" s="74" t="s">
        <v>527</v>
      </c>
      <c r="C531" s="50"/>
      <c r="D531" s="50">
        <v>6.5</v>
      </c>
    </row>
    <row r="532" ht="15" spans="1:4">
      <c r="A532" s="73">
        <v>2130399</v>
      </c>
      <c r="B532" s="74" t="s">
        <v>528</v>
      </c>
      <c r="C532" s="50"/>
      <c r="D532" s="50"/>
    </row>
    <row r="533" ht="15" spans="1:4">
      <c r="A533" s="76">
        <v>21305</v>
      </c>
      <c r="B533" s="76" t="s">
        <v>529</v>
      </c>
      <c r="C533" s="43">
        <f>C534+C535</f>
        <v>10</v>
      </c>
      <c r="D533" s="43">
        <f>D534+D535</f>
        <v>15</v>
      </c>
    </row>
    <row r="534" ht="15" spans="1:4">
      <c r="A534" s="73">
        <v>2130504</v>
      </c>
      <c r="B534" s="74" t="s">
        <v>530</v>
      </c>
      <c r="C534" s="50"/>
      <c r="D534" s="50"/>
    </row>
    <row r="535" ht="15" spans="1:4">
      <c r="A535" s="73">
        <v>2130599</v>
      </c>
      <c r="B535" s="74" t="s">
        <v>531</v>
      </c>
      <c r="C535" s="50">
        <v>10</v>
      </c>
      <c r="D535" s="50">
        <v>15</v>
      </c>
    </row>
    <row r="536" ht="15" spans="1:4">
      <c r="A536" s="76">
        <v>21307</v>
      </c>
      <c r="B536" s="76" t="s">
        <v>532</v>
      </c>
      <c r="C536" s="43">
        <f>SUM(C537:C538)</f>
        <v>0</v>
      </c>
      <c r="D536" s="43">
        <f>SUM(D537:D538)</f>
        <v>2.6981</v>
      </c>
    </row>
    <row r="537" ht="15" spans="1:4">
      <c r="A537" s="73">
        <v>2130701</v>
      </c>
      <c r="B537" s="74" t="s">
        <v>533</v>
      </c>
      <c r="C537" s="50"/>
      <c r="D537" s="50">
        <v>2.6981</v>
      </c>
    </row>
    <row r="538" ht="15" spans="1:4">
      <c r="A538" s="73">
        <v>2130706</v>
      </c>
      <c r="B538" s="74" t="s">
        <v>534</v>
      </c>
      <c r="C538" s="50"/>
      <c r="D538" s="50"/>
    </row>
    <row r="539" ht="15" spans="1:4">
      <c r="A539" s="76">
        <v>21308</v>
      </c>
      <c r="B539" s="76" t="s">
        <v>535</v>
      </c>
      <c r="C539" s="43">
        <f>SUM(C540:C542)</f>
        <v>71</v>
      </c>
      <c r="D539" s="43">
        <f>SUM(D540:D542)</f>
        <v>31</v>
      </c>
    </row>
    <row r="540" ht="15" spans="1:4">
      <c r="A540" s="73">
        <v>2130803</v>
      </c>
      <c r="B540" s="74" t="s">
        <v>536</v>
      </c>
      <c r="C540" s="50">
        <v>71</v>
      </c>
      <c r="D540" s="50">
        <v>31</v>
      </c>
    </row>
    <row r="541" ht="15" spans="1:4">
      <c r="A541" s="73">
        <v>2130804</v>
      </c>
      <c r="B541" s="74" t="s">
        <v>537</v>
      </c>
      <c r="C541" s="50"/>
      <c r="D541" s="50"/>
    </row>
    <row r="542" ht="15" spans="1:4">
      <c r="A542" s="73">
        <v>2130899</v>
      </c>
      <c r="B542" s="74" t="s">
        <v>538</v>
      </c>
      <c r="C542" s="50"/>
      <c r="D542" s="50"/>
    </row>
    <row r="543" ht="15" spans="1:4">
      <c r="A543" s="76">
        <v>21399</v>
      </c>
      <c r="B543" s="76" t="s">
        <v>539</v>
      </c>
      <c r="C543" s="43">
        <f>C544</f>
        <v>250</v>
      </c>
      <c r="D543" s="43">
        <f>D544</f>
        <v>200</v>
      </c>
    </row>
    <row r="544" ht="15" spans="1:4">
      <c r="A544" s="73">
        <v>2139999</v>
      </c>
      <c r="B544" s="74" t="s">
        <v>540</v>
      </c>
      <c r="C544" s="50">
        <v>250</v>
      </c>
      <c r="D544" s="50">
        <v>200</v>
      </c>
    </row>
    <row r="545" ht="15" spans="1:4">
      <c r="A545" s="76">
        <v>214</v>
      </c>
      <c r="B545" s="76" t="s">
        <v>541</v>
      </c>
      <c r="C545" s="43">
        <f>C546+C554+C559+C561</f>
        <v>10</v>
      </c>
      <c r="D545" s="43">
        <f>D546+D554+D559+D561</f>
        <v>197</v>
      </c>
    </row>
    <row r="546" ht="15" spans="1:4">
      <c r="A546" s="76">
        <v>21401</v>
      </c>
      <c r="B546" s="76" t="s">
        <v>542</v>
      </c>
      <c r="C546" s="43">
        <f>SUM(C547:C553)</f>
        <v>10</v>
      </c>
      <c r="D546" s="43">
        <f>SUM(D547:D553)</f>
        <v>182</v>
      </c>
    </row>
    <row r="547" ht="15" spans="1:4">
      <c r="A547" s="73">
        <v>2140101</v>
      </c>
      <c r="B547" s="74" t="s">
        <v>111</v>
      </c>
      <c r="C547" s="50"/>
      <c r="D547" s="50"/>
    </row>
    <row r="548" ht="15" spans="1:4">
      <c r="A548" s="73">
        <v>2140102</v>
      </c>
      <c r="B548" s="74" t="s">
        <v>112</v>
      </c>
      <c r="C548" s="50"/>
      <c r="D548" s="50"/>
    </row>
    <row r="549" ht="15" spans="1:4">
      <c r="A549" s="73">
        <v>2140103</v>
      </c>
      <c r="B549" s="74" t="s">
        <v>113</v>
      </c>
      <c r="C549" s="50"/>
      <c r="D549" s="50"/>
    </row>
    <row r="550" ht="15" spans="1:4">
      <c r="A550" s="73">
        <v>2140104</v>
      </c>
      <c r="B550" s="74" t="s">
        <v>543</v>
      </c>
      <c r="C550" s="50"/>
      <c r="D550" s="50"/>
    </row>
    <row r="551" ht="15" spans="1:4">
      <c r="A551" s="73">
        <v>2140106</v>
      </c>
      <c r="B551" s="74" t="s">
        <v>544</v>
      </c>
      <c r="C551" s="50"/>
      <c r="D551" s="50">
        <v>172</v>
      </c>
    </row>
    <row r="552" ht="15" spans="1:4">
      <c r="A552" s="73">
        <v>2140110</v>
      </c>
      <c r="B552" s="74" t="s">
        <v>545</v>
      </c>
      <c r="C552" s="50"/>
      <c r="D552" s="50"/>
    </row>
    <row r="553" ht="15" spans="1:4">
      <c r="A553" s="73">
        <v>2140199</v>
      </c>
      <c r="B553" s="74" t="s">
        <v>546</v>
      </c>
      <c r="C553" s="50">
        <v>10</v>
      </c>
      <c r="D553" s="50">
        <v>10</v>
      </c>
    </row>
    <row r="554" ht="30" spans="1:4">
      <c r="A554" s="76">
        <v>21404</v>
      </c>
      <c r="B554" s="76" t="s">
        <v>547</v>
      </c>
      <c r="C554" s="43">
        <f>SUM(C555:C558)</f>
        <v>0</v>
      </c>
      <c r="D554" s="43">
        <f>SUM(D555:D558)</f>
        <v>15</v>
      </c>
    </row>
    <row r="555" ht="15" spans="1:4">
      <c r="A555" s="73">
        <v>2140401</v>
      </c>
      <c r="B555" s="74" t="s">
        <v>548</v>
      </c>
      <c r="C555" s="50"/>
      <c r="D555" s="50"/>
    </row>
    <row r="556" ht="15" spans="1:4">
      <c r="A556" s="73">
        <v>2140402</v>
      </c>
      <c r="B556" s="74" t="s">
        <v>549</v>
      </c>
      <c r="C556" s="50"/>
      <c r="D556" s="50">
        <v>15</v>
      </c>
    </row>
    <row r="557" ht="15" spans="1:4">
      <c r="A557" s="73">
        <v>2140403</v>
      </c>
      <c r="B557" s="74" t="s">
        <v>550</v>
      </c>
      <c r="C557" s="50"/>
      <c r="D557" s="50"/>
    </row>
    <row r="558" ht="15" spans="1:4">
      <c r="A558" s="73">
        <v>2140499</v>
      </c>
      <c r="B558" s="74" t="s">
        <v>551</v>
      </c>
      <c r="C558" s="50"/>
      <c r="D558" s="50"/>
    </row>
    <row r="559" ht="15" spans="1:4">
      <c r="A559" s="76">
        <v>21406</v>
      </c>
      <c r="B559" s="76" t="s">
        <v>552</v>
      </c>
      <c r="C559" s="43">
        <f>C560</f>
        <v>0</v>
      </c>
      <c r="D559" s="43">
        <f>D560</f>
        <v>0</v>
      </c>
    </row>
    <row r="560" ht="30" spans="1:4">
      <c r="A560" s="73">
        <v>2140601</v>
      </c>
      <c r="B560" s="74" t="s">
        <v>553</v>
      </c>
      <c r="C560" s="50">
        <v>0</v>
      </c>
      <c r="D560" s="50">
        <v>0</v>
      </c>
    </row>
    <row r="561" ht="15" spans="1:4">
      <c r="A561" s="76">
        <v>21499</v>
      </c>
      <c r="B561" s="76" t="s">
        <v>554</v>
      </c>
      <c r="C561" s="43">
        <f>C562+C563</f>
        <v>0</v>
      </c>
      <c r="D561" s="43">
        <f>D562+D563</f>
        <v>0</v>
      </c>
    </row>
    <row r="562" ht="15" spans="1:4">
      <c r="A562" s="73">
        <v>2149901</v>
      </c>
      <c r="B562" s="74" t="s">
        <v>555</v>
      </c>
      <c r="C562" s="50"/>
      <c r="D562" s="50"/>
    </row>
    <row r="563" ht="15" spans="1:4">
      <c r="A563" s="73">
        <v>2149999</v>
      </c>
      <c r="B563" s="74" t="s">
        <v>556</v>
      </c>
      <c r="C563" s="50"/>
      <c r="D563" s="50"/>
    </row>
    <row r="564" ht="15" spans="1:4">
      <c r="A564" s="76">
        <v>215</v>
      </c>
      <c r="B564" s="76" t="s">
        <v>557</v>
      </c>
      <c r="C564" s="43">
        <f>C565+C567+C571</f>
        <v>4</v>
      </c>
      <c r="D564" s="43">
        <f>D565+D567+D571</f>
        <v>7.35</v>
      </c>
    </row>
    <row r="565" ht="15" spans="1:4">
      <c r="A565" s="76">
        <v>21502</v>
      </c>
      <c r="B565" s="76" t="s">
        <v>558</v>
      </c>
      <c r="C565" s="43">
        <f>C566</f>
        <v>0</v>
      </c>
      <c r="D565" s="43">
        <f>D566</f>
        <v>0</v>
      </c>
    </row>
    <row r="566" ht="15" spans="1:4">
      <c r="A566" s="73">
        <v>2150299</v>
      </c>
      <c r="B566" s="74" t="s">
        <v>559</v>
      </c>
      <c r="C566" s="50"/>
      <c r="D566" s="50"/>
    </row>
    <row r="567" ht="15" spans="1:4">
      <c r="A567" s="76">
        <v>21505</v>
      </c>
      <c r="B567" s="76" t="s">
        <v>560</v>
      </c>
      <c r="C567" s="43">
        <f>SUM(C568:C570)</f>
        <v>0</v>
      </c>
      <c r="D567" s="43">
        <f>SUM(D568:D570)</f>
        <v>0</v>
      </c>
    </row>
    <row r="568" ht="15" spans="1:4">
      <c r="A568" s="73">
        <v>2150508</v>
      </c>
      <c r="B568" s="74" t="s">
        <v>561</v>
      </c>
      <c r="C568" s="50"/>
      <c r="D568" s="50"/>
    </row>
    <row r="569" ht="15" spans="1:4">
      <c r="A569" s="73">
        <v>2150510</v>
      </c>
      <c r="B569" s="74" t="s">
        <v>562</v>
      </c>
      <c r="C569" s="50"/>
      <c r="D569" s="50"/>
    </row>
    <row r="570" ht="15" spans="1:4">
      <c r="A570" s="73">
        <v>2150599</v>
      </c>
      <c r="B570" s="74" t="s">
        <v>563</v>
      </c>
      <c r="C570" s="50"/>
      <c r="D570" s="50"/>
    </row>
    <row r="571" ht="15" spans="1:4">
      <c r="A571" s="76">
        <v>21508</v>
      </c>
      <c r="B571" s="76" t="s">
        <v>564</v>
      </c>
      <c r="C571" s="43">
        <f>C572+C573</f>
        <v>4</v>
      </c>
      <c r="D571" s="43">
        <f>D572+D573</f>
        <v>7.35</v>
      </c>
    </row>
    <row r="572" ht="15" spans="1:4">
      <c r="A572" s="73">
        <v>2150805</v>
      </c>
      <c r="B572" s="74" t="s">
        <v>565</v>
      </c>
      <c r="C572" s="50">
        <v>4</v>
      </c>
      <c r="D572" s="50">
        <v>4.41</v>
      </c>
    </row>
    <row r="573" ht="30" spans="1:4">
      <c r="A573" s="73">
        <v>2150899</v>
      </c>
      <c r="B573" s="74" t="s">
        <v>566</v>
      </c>
      <c r="C573" s="50"/>
      <c r="D573" s="50">
        <v>2.94</v>
      </c>
    </row>
    <row r="574" ht="15" spans="1:4">
      <c r="A574" s="76">
        <v>216</v>
      </c>
      <c r="B574" s="76" t="s">
        <v>567</v>
      </c>
      <c r="C574" s="43">
        <f>C575+C579+C581</f>
        <v>0</v>
      </c>
      <c r="D574" s="43">
        <f>D575+D579+D581</f>
        <v>0</v>
      </c>
    </row>
    <row r="575" ht="15" spans="1:4">
      <c r="A575" s="76">
        <v>21602</v>
      </c>
      <c r="B575" s="76" t="s">
        <v>568</v>
      </c>
      <c r="C575" s="43">
        <f>SUM(C576:C578)</f>
        <v>0</v>
      </c>
      <c r="D575" s="43">
        <f>SUM(D576:D578)</f>
        <v>0</v>
      </c>
    </row>
    <row r="576" ht="15" spans="1:4">
      <c r="A576" s="73">
        <v>2160201</v>
      </c>
      <c r="B576" s="74" t="s">
        <v>111</v>
      </c>
      <c r="C576" s="50"/>
      <c r="D576" s="50"/>
    </row>
    <row r="577" ht="15" spans="1:4">
      <c r="A577" s="73">
        <v>2160202</v>
      </c>
      <c r="B577" s="74" t="s">
        <v>112</v>
      </c>
      <c r="C577" s="50"/>
      <c r="D577" s="50"/>
    </row>
    <row r="578" ht="15" spans="1:4">
      <c r="A578" s="73">
        <v>2160299</v>
      </c>
      <c r="B578" s="74" t="s">
        <v>569</v>
      </c>
      <c r="C578" s="50"/>
      <c r="D578" s="50"/>
    </row>
    <row r="579" ht="15" spans="1:4">
      <c r="A579" s="76">
        <v>21606</v>
      </c>
      <c r="B579" s="76" t="s">
        <v>570</v>
      </c>
      <c r="C579" s="43">
        <f t="shared" ref="C579:C584" si="2">C580</f>
        <v>0</v>
      </c>
      <c r="D579" s="43">
        <f t="shared" ref="D579:D584" si="3">D580</f>
        <v>0</v>
      </c>
    </row>
    <row r="580" ht="15" spans="1:4">
      <c r="A580" s="73">
        <v>2160699</v>
      </c>
      <c r="B580" s="74" t="s">
        <v>571</v>
      </c>
      <c r="C580" s="50"/>
      <c r="D580" s="50"/>
    </row>
    <row r="581" ht="15" spans="1:4">
      <c r="A581" s="76">
        <v>21699</v>
      </c>
      <c r="B581" s="76" t="s">
        <v>572</v>
      </c>
      <c r="C581" s="43">
        <f t="shared" si="2"/>
        <v>0</v>
      </c>
      <c r="D581" s="43">
        <f t="shared" si="3"/>
        <v>0</v>
      </c>
    </row>
    <row r="582" ht="15" spans="1:4">
      <c r="A582" s="73">
        <v>2169999</v>
      </c>
      <c r="B582" s="74" t="s">
        <v>573</v>
      </c>
      <c r="C582" s="50"/>
      <c r="D582" s="50"/>
    </row>
    <row r="583" ht="15" spans="1:4">
      <c r="A583" s="76">
        <v>217</v>
      </c>
      <c r="B583" s="76" t="s">
        <v>574</v>
      </c>
      <c r="C583" s="43">
        <f t="shared" si="2"/>
        <v>0</v>
      </c>
      <c r="D583" s="43">
        <f t="shared" si="3"/>
        <v>0</v>
      </c>
    </row>
    <row r="584" ht="15" spans="1:4">
      <c r="A584" s="76">
        <v>21799</v>
      </c>
      <c r="B584" s="76" t="s">
        <v>575</v>
      </c>
      <c r="C584" s="43">
        <f t="shared" si="2"/>
        <v>0</v>
      </c>
      <c r="D584" s="43">
        <f t="shared" si="3"/>
        <v>0</v>
      </c>
    </row>
    <row r="585" ht="15" spans="1:4">
      <c r="A585" s="73">
        <v>2179901</v>
      </c>
      <c r="B585" s="74" t="s">
        <v>576</v>
      </c>
      <c r="C585" s="50"/>
      <c r="D585" s="50"/>
    </row>
    <row r="586" ht="15" spans="1:4">
      <c r="A586" s="76">
        <v>220</v>
      </c>
      <c r="B586" s="76" t="s">
        <v>577</v>
      </c>
      <c r="C586" s="43">
        <f>C587+C594</f>
        <v>0</v>
      </c>
      <c r="D586" s="43">
        <f>D587+D594</f>
        <v>0</v>
      </c>
    </row>
    <row r="587" ht="15" spans="1:4">
      <c r="A587" s="76">
        <v>22001</v>
      </c>
      <c r="B587" s="76" t="s">
        <v>578</v>
      </c>
      <c r="C587" s="43">
        <f>SUM(C588:C593)</f>
        <v>0</v>
      </c>
      <c r="D587" s="43">
        <f>SUM(D588:D593)</f>
        <v>0</v>
      </c>
    </row>
    <row r="588" ht="15" spans="1:4">
      <c r="A588" s="73">
        <v>2200101</v>
      </c>
      <c r="B588" s="74" t="s">
        <v>111</v>
      </c>
      <c r="C588" s="50"/>
      <c r="D588" s="50"/>
    </row>
    <row r="589" ht="15" spans="1:4">
      <c r="A589" s="73">
        <v>2200102</v>
      </c>
      <c r="B589" s="74" t="s">
        <v>112</v>
      </c>
      <c r="C589" s="50"/>
      <c r="D589" s="50"/>
    </row>
    <row r="590" ht="15" spans="1:4">
      <c r="A590" s="73">
        <v>2200106</v>
      </c>
      <c r="B590" s="74" t="s">
        <v>579</v>
      </c>
      <c r="C590" s="50">
        <v>0</v>
      </c>
      <c r="D590" s="50">
        <v>0</v>
      </c>
    </row>
    <row r="591" ht="15" spans="1:4">
      <c r="A591" s="73">
        <v>2200110</v>
      </c>
      <c r="B591" s="74" t="s">
        <v>580</v>
      </c>
      <c r="C591" s="50"/>
      <c r="D591" s="50"/>
    </row>
    <row r="592" ht="15" spans="1:4">
      <c r="A592" s="73">
        <v>2200114</v>
      </c>
      <c r="B592" s="74" t="s">
        <v>581</v>
      </c>
      <c r="C592" s="50"/>
      <c r="D592" s="50"/>
    </row>
    <row r="593" ht="15" spans="1:4">
      <c r="A593" s="73">
        <v>2200150</v>
      </c>
      <c r="B593" s="74" t="s">
        <v>130</v>
      </c>
      <c r="C593" s="50"/>
      <c r="D593" s="50"/>
    </row>
    <row r="594" ht="15" spans="1:4">
      <c r="A594" s="76">
        <v>22005</v>
      </c>
      <c r="B594" s="76" t="s">
        <v>582</v>
      </c>
      <c r="C594" s="43">
        <f>SUM(C595:C597)</f>
        <v>0</v>
      </c>
      <c r="D594" s="43">
        <f>SUM(D595:D597)</f>
        <v>0</v>
      </c>
    </row>
    <row r="595" ht="15" spans="1:4">
      <c r="A595" s="73">
        <v>2200504</v>
      </c>
      <c r="B595" s="74" t="s">
        <v>583</v>
      </c>
      <c r="C595" s="50"/>
      <c r="D595" s="50"/>
    </row>
    <row r="596" ht="15" spans="1:4">
      <c r="A596" s="73">
        <v>2200509</v>
      </c>
      <c r="B596" s="74" t="s">
        <v>584</v>
      </c>
      <c r="C596" s="50"/>
      <c r="D596" s="50"/>
    </row>
    <row r="597" ht="15" spans="1:4">
      <c r="A597" s="73">
        <v>2200510</v>
      </c>
      <c r="B597" s="74" t="s">
        <v>585</v>
      </c>
      <c r="C597" s="50"/>
      <c r="D597" s="50"/>
    </row>
    <row r="598" ht="18" customHeight="1" spans="1:4">
      <c r="A598" s="76">
        <v>221</v>
      </c>
      <c r="B598" s="76" t="s">
        <v>586</v>
      </c>
      <c r="C598" s="43">
        <f>C599+C602+C606</f>
        <v>212</v>
      </c>
      <c r="D598" s="43">
        <f>D599+D602+D606</f>
        <v>175</v>
      </c>
    </row>
    <row r="599" ht="15" spans="1:4">
      <c r="A599" s="76">
        <v>22101</v>
      </c>
      <c r="B599" s="76" t="s">
        <v>587</v>
      </c>
      <c r="C599" s="43">
        <f>C600+C601</f>
        <v>0</v>
      </c>
      <c r="D599" s="43">
        <f>D600+D601</f>
        <v>0</v>
      </c>
    </row>
    <row r="600" ht="15" spans="1:4">
      <c r="A600" s="73">
        <v>2210103</v>
      </c>
      <c r="B600" s="74" t="s">
        <v>588</v>
      </c>
      <c r="C600" s="50"/>
      <c r="D600" s="50"/>
    </row>
    <row r="601" ht="15" spans="1:4">
      <c r="A601" s="73">
        <v>2210105</v>
      </c>
      <c r="B601" s="74" t="s">
        <v>589</v>
      </c>
      <c r="C601" s="50"/>
      <c r="D601" s="50"/>
    </row>
    <row r="602" ht="15" spans="1:4">
      <c r="A602" s="76">
        <v>22102</v>
      </c>
      <c r="B602" s="76" t="s">
        <v>590</v>
      </c>
      <c r="C602" s="43">
        <f>C603</f>
        <v>212</v>
      </c>
      <c r="D602" s="43">
        <f>D603</f>
        <v>175</v>
      </c>
    </row>
    <row r="603" ht="15" spans="1:4">
      <c r="A603" s="73">
        <v>2210201</v>
      </c>
      <c r="B603" s="74" t="s">
        <v>591</v>
      </c>
      <c r="C603" s="87">
        <v>212</v>
      </c>
      <c r="D603" s="87">
        <v>175</v>
      </c>
    </row>
    <row r="604" ht="15" spans="1:4">
      <c r="A604" s="73">
        <v>221020101</v>
      </c>
      <c r="B604" s="74" t="s">
        <v>592</v>
      </c>
      <c r="C604" s="50"/>
      <c r="D604" s="50"/>
    </row>
    <row r="605" ht="15" spans="1:4">
      <c r="A605" s="73">
        <v>221020102</v>
      </c>
      <c r="B605" s="74" t="s">
        <v>593</v>
      </c>
      <c r="C605" s="50"/>
      <c r="D605" s="50"/>
    </row>
    <row r="606" ht="15" spans="1:4">
      <c r="A606" s="76">
        <v>22103</v>
      </c>
      <c r="B606" s="76" t="s">
        <v>594</v>
      </c>
      <c r="C606" s="43">
        <f>C607+C608</f>
        <v>0</v>
      </c>
      <c r="D606" s="43">
        <f>D607+D608</f>
        <v>0</v>
      </c>
    </row>
    <row r="607" ht="15" spans="1:4">
      <c r="A607" s="73">
        <v>2210302</v>
      </c>
      <c r="B607" s="74" t="s">
        <v>595</v>
      </c>
      <c r="C607" s="50"/>
      <c r="D607" s="50"/>
    </row>
    <row r="608" ht="15" spans="1:4">
      <c r="A608" s="73">
        <v>2210399</v>
      </c>
      <c r="B608" s="74" t="s">
        <v>596</v>
      </c>
      <c r="C608" s="50"/>
      <c r="D608" s="50"/>
    </row>
    <row r="609" ht="15" spans="1:4">
      <c r="A609" s="76">
        <v>222</v>
      </c>
      <c r="B609" s="76" t="s">
        <v>597</v>
      </c>
      <c r="C609" s="43">
        <f>C610+C616+C621</f>
        <v>0</v>
      </c>
      <c r="D609" s="43">
        <f>D610+D616+D621</f>
        <v>0</v>
      </c>
    </row>
    <row r="610" ht="15" spans="1:4">
      <c r="A610" s="76">
        <v>22201</v>
      </c>
      <c r="B610" s="76" t="s">
        <v>598</v>
      </c>
      <c r="C610" s="43">
        <f>SUM(C611:C615)</f>
        <v>0</v>
      </c>
      <c r="D610" s="43">
        <f>SUM(D611:D615)</f>
        <v>0</v>
      </c>
    </row>
    <row r="611" ht="15" spans="1:4">
      <c r="A611" s="73">
        <v>2220101</v>
      </c>
      <c r="B611" s="74" t="s">
        <v>111</v>
      </c>
      <c r="C611" s="50"/>
      <c r="D611" s="50"/>
    </row>
    <row r="612" ht="15" spans="1:4">
      <c r="A612" s="73">
        <v>2220102</v>
      </c>
      <c r="B612" s="74" t="s">
        <v>112</v>
      </c>
      <c r="C612" s="50"/>
      <c r="D612" s="50"/>
    </row>
    <row r="613" ht="15" spans="1:4">
      <c r="A613" s="73">
        <v>2220106</v>
      </c>
      <c r="B613" s="74" t="s">
        <v>599</v>
      </c>
      <c r="C613" s="50"/>
      <c r="D613" s="50"/>
    </row>
    <row r="614" ht="15" spans="1:4">
      <c r="A614" s="73">
        <v>2220150</v>
      </c>
      <c r="B614" s="74" t="s">
        <v>130</v>
      </c>
      <c r="C614" s="50"/>
      <c r="D614" s="50"/>
    </row>
    <row r="615" ht="15" spans="1:4">
      <c r="A615" s="73">
        <v>2220199</v>
      </c>
      <c r="B615" s="74" t="s">
        <v>600</v>
      </c>
      <c r="C615" s="50"/>
      <c r="D615" s="50"/>
    </row>
    <row r="616" ht="15" spans="1:4">
      <c r="A616" s="76">
        <v>22204</v>
      </c>
      <c r="B616" s="76" t="s">
        <v>601</v>
      </c>
      <c r="C616" s="43">
        <f>SUM(C617:C620)</f>
        <v>0</v>
      </c>
      <c r="D616" s="43">
        <f>SUM(D617:D620)</f>
        <v>0</v>
      </c>
    </row>
    <row r="617" ht="15" spans="1:4">
      <c r="A617" s="73">
        <v>2220401</v>
      </c>
      <c r="B617" s="74" t="s">
        <v>602</v>
      </c>
      <c r="C617" s="50"/>
      <c r="D617" s="50"/>
    </row>
    <row r="618" ht="15" spans="1:4">
      <c r="A618" s="73">
        <v>2220402</v>
      </c>
      <c r="B618" s="74" t="s">
        <v>603</v>
      </c>
      <c r="C618" s="50"/>
      <c r="D618" s="50"/>
    </row>
    <row r="619" ht="15" spans="1:4">
      <c r="A619" s="73">
        <v>2220403</v>
      </c>
      <c r="B619" s="74" t="s">
        <v>604</v>
      </c>
      <c r="C619" s="50"/>
      <c r="D619" s="50"/>
    </row>
    <row r="620" ht="15" spans="1:4">
      <c r="A620" s="73">
        <v>2220499</v>
      </c>
      <c r="B620" s="74" t="s">
        <v>605</v>
      </c>
      <c r="C620" s="50"/>
      <c r="D620" s="50"/>
    </row>
    <row r="621" ht="15" spans="1:4">
      <c r="A621" s="76">
        <v>22205</v>
      </c>
      <c r="B621" s="76" t="s">
        <v>606</v>
      </c>
      <c r="C621" s="43">
        <f>C623</f>
        <v>0</v>
      </c>
      <c r="D621" s="43">
        <f>D623</f>
        <v>0</v>
      </c>
    </row>
    <row r="622" ht="15" spans="1:4">
      <c r="A622" s="73">
        <v>2220503</v>
      </c>
      <c r="B622" s="73" t="s">
        <v>607</v>
      </c>
      <c r="C622" s="50"/>
      <c r="D622" s="50"/>
    </row>
    <row r="623" ht="15" spans="1:4">
      <c r="A623" s="73">
        <v>2220509</v>
      </c>
      <c r="B623" s="74" t="s">
        <v>608</v>
      </c>
      <c r="C623" s="50"/>
      <c r="D623" s="50"/>
    </row>
    <row r="624" ht="15" spans="1:4">
      <c r="A624" s="76">
        <v>224</v>
      </c>
      <c r="B624" s="76" t="s">
        <v>609</v>
      </c>
      <c r="C624" s="43">
        <f>C625+C631+C634+C636+C638+C643</f>
        <v>76</v>
      </c>
      <c r="D624" s="43">
        <f>D625+D631+D634+D636+D638+D643</f>
        <v>45.997</v>
      </c>
    </row>
    <row r="625" ht="15" spans="1:4">
      <c r="A625" s="76">
        <v>22401</v>
      </c>
      <c r="B625" s="76" t="s">
        <v>610</v>
      </c>
      <c r="C625" s="43">
        <f>SUM(C626:C630)</f>
        <v>61</v>
      </c>
      <c r="D625" s="43">
        <f>SUM(D626:D630)</f>
        <v>11.157</v>
      </c>
    </row>
    <row r="626" ht="15" spans="1:4">
      <c r="A626" s="73">
        <v>2240101</v>
      </c>
      <c r="B626" s="74" t="s">
        <v>111</v>
      </c>
      <c r="C626" s="50"/>
      <c r="D626" s="50"/>
    </row>
    <row r="627" ht="15" spans="1:4">
      <c r="A627" s="73">
        <v>2240102</v>
      </c>
      <c r="B627" s="74" t="s">
        <v>112</v>
      </c>
      <c r="C627" s="50"/>
      <c r="D627" s="50"/>
    </row>
    <row r="628" ht="15" spans="1:4">
      <c r="A628" s="73">
        <v>2240103</v>
      </c>
      <c r="B628" s="74" t="s">
        <v>113</v>
      </c>
      <c r="C628" s="50"/>
      <c r="D628" s="50"/>
    </row>
    <row r="629" ht="15" spans="1:4">
      <c r="A629" s="73">
        <v>2240106</v>
      </c>
      <c r="B629" s="74" t="s">
        <v>611</v>
      </c>
      <c r="C629" s="50">
        <v>10</v>
      </c>
      <c r="D629" s="50">
        <v>5</v>
      </c>
    </row>
    <row r="630" ht="15" spans="1:4">
      <c r="A630" s="73">
        <v>2240199</v>
      </c>
      <c r="B630" s="74" t="s">
        <v>612</v>
      </c>
      <c r="C630" s="50">
        <v>51</v>
      </c>
      <c r="D630" s="50">
        <v>6.157</v>
      </c>
    </row>
    <row r="631" ht="15" spans="1:4">
      <c r="A631" s="76">
        <v>22402</v>
      </c>
      <c r="B631" s="76" t="s">
        <v>613</v>
      </c>
      <c r="C631" s="43">
        <f>C632+C633</f>
        <v>15</v>
      </c>
      <c r="D631" s="43">
        <f>D632+D633</f>
        <v>32.34</v>
      </c>
    </row>
    <row r="632" ht="15" spans="1:4">
      <c r="A632" s="73">
        <v>2240201</v>
      </c>
      <c r="B632" s="74" t="s">
        <v>111</v>
      </c>
      <c r="C632" s="50"/>
      <c r="D632" s="50"/>
    </row>
    <row r="633" ht="15" spans="1:4">
      <c r="A633" s="73">
        <v>2240299</v>
      </c>
      <c r="B633" s="74" t="s">
        <v>614</v>
      </c>
      <c r="C633" s="50">
        <v>15</v>
      </c>
      <c r="D633" s="50">
        <v>32.34</v>
      </c>
    </row>
    <row r="634" ht="15" spans="1:4">
      <c r="A634" s="76">
        <v>22403</v>
      </c>
      <c r="B634" s="76" t="s">
        <v>615</v>
      </c>
      <c r="C634" s="43">
        <f>C635</f>
        <v>0</v>
      </c>
      <c r="D634" s="43">
        <f>D635</f>
        <v>0</v>
      </c>
    </row>
    <row r="635" ht="15" spans="1:4">
      <c r="A635" s="73">
        <v>2240399</v>
      </c>
      <c r="B635" s="74" t="s">
        <v>616</v>
      </c>
      <c r="C635" s="87"/>
      <c r="D635" s="50"/>
    </row>
    <row r="636" ht="15" spans="1:4">
      <c r="A636" s="76">
        <v>22406</v>
      </c>
      <c r="B636" s="76" t="s">
        <v>617</v>
      </c>
      <c r="C636" s="43">
        <f>C637</f>
        <v>0</v>
      </c>
      <c r="D636" s="43">
        <f>D637</f>
        <v>2.5</v>
      </c>
    </row>
    <row r="637" ht="15" spans="1:4">
      <c r="A637" s="73">
        <v>2240601</v>
      </c>
      <c r="B637" s="74" t="s">
        <v>618</v>
      </c>
      <c r="C637" s="50"/>
      <c r="D637" s="50">
        <v>2.5</v>
      </c>
    </row>
    <row r="638" ht="15" spans="1:4">
      <c r="A638" s="76">
        <v>22407</v>
      </c>
      <c r="B638" s="76" t="s">
        <v>619</v>
      </c>
      <c r="C638" s="43">
        <f>SUM(C639:C642)</f>
        <v>0</v>
      </c>
      <c r="D638" s="43">
        <f>SUM(D639:D642)</f>
        <v>0</v>
      </c>
    </row>
    <row r="639" ht="15" spans="1:4">
      <c r="A639" s="73">
        <v>2240701</v>
      </c>
      <c r="B639" s="74" t="s">
        <v>620</v>
      </c>
      <c r="C639" s="50">
        <v>0</v>
      </c>
      <c r="D639" s="50">
        <v>0</v>
      </c>
    </row>
    <row r="640" ht="15" spans="1:4">
      <c r="A640" s="73">
        <v>2240702</v>
      </c>
      <c r="B640" s="74" t="s">
        <v>621</v>
      </c>
      <c r="C640" s="50"/>
      <c r="D640" s="50"/>
    </row>
    <row r="641" ht="15" spans="1:4">
      <c r="A641" s="73">
        <v>2240704</v>
      </c>
      <c r="B641" s="74" t="s">
        <v>622</v>
      </c>
      <c r="C641" s="50"/>
      <c r="D641" s="50"/>
    </row>
    <row r="642" ht="15" spans="1:4">
      <c r="A642" s="73">
        <v>2240799</v>
      </c>
      <c r="B642" s="74" t="s">
        <v>623</v>
      </c>
      <c r="C642" s="50">
        <v>0</v>
      </c>
      <c r="D642" s="50">
        <v>0</v>
      </c>
    </row>
    <row r="643" ht="15" spans="1:4">
      <c r="A643" s="88">
        <v>22499</v>
      </c>
      <c r="B643" s="88" t="s">
        <v>624</v>
      </c>
      <c r="C643" s="43"/>
      <c r="D643" s="43"/>
    </row>
    <row r="644" ht="15" spans="1:4">
      <c r="A644" s="76">
        <v>227</v>
      </c>
      <c r="B644" s="76" t="s">
        <v>625</v>
      </c>
      <c r="C644" s="43">
        <v>0</v>
      </c>
      <c r="D644" s="43">
        <v>0</v>
      </c>
    </row>
    <row r="645" ht="15" spans="1:4">
      <c r="A645" s="76">
        <v>229</v>
      </c>
      <c r="B645" s="76" t="s">
        <v>626</v>
      </c>
      <c r="C645" s="43">
        <v>0</v>
      </c>
      <c r="D645" s="43">
        <v>0</v>
      </c>
    </row>
    <row r="646" ht="15" spans="1:4">
      <c r="A646" s="76">
        <v>22902</v>
      </c>
      <c r="B646" s="76" t="s">
        <v>627</v>
      </c>
      <c r="C646" s="43"/>
      <c r="D646" s="43"/>
    </row>
    <row r="647" ht="15" spans="1:4">
      <c r="A647" s="76">
        <v>22999</v>
      </c>
      <c r="B647" s="76" t="s">
        <v>628</v>
      </c>
      <c r="C647" s="43">
        <f t="shared" ref="C647:C650" si="4">C648</f>
        <v>0</v>
      </c>
      <c r="D647" s="43">
        <f t="shared" ref="D647:D650" si="5">D648</f>
        <v>0</v>
      </c>
    </row>
    <row r="648" ht="15" spans="1:4">
      <c r="A648" s="73">
        <v>2299901</v>
      </c>
      <c r="B648" s="74" t="s">
        <v>626</v>
      </c>
      <c r="C648" s="50"/>
      <c r="D648" s="50"/>
    </row>
    <row r="649" ht="15" spans="1:4">
      <c r="A649" s="76">
        <v>232</v>
      </c>
      <c r="B649" s="76" t="s">
        <v>629</v>
      </c>
      <c r="C649" s="43">
        <f t="shared" si="4"/>
        <v>0</v>
      </c>
      <c r="D649" s="43">
        <f t="shared" si="5"/>
        <v>0</v>
      </c>
    </row>
    <row r="650" ht="15" spans="1:4">
      <c r="A650" s="76">
        <v>23203</v>
      </c>
      <c r="B650" s="76" t="s">
        <v>630</v>
      </c>
      <c r="C650" s="43">
        <f t="shared" si="4"/>
        <v>0</v>
      </c>
      <c r="D650" s="43">
        <f t="shared" si="5"/>
        <v>0</v>
      </c>
    </row>
    <row r="651" ht="15" spans="1:4">
      <c r="A651" s="73">
        <v>2320301</v>
      </c>
      <c r="B651" s="74" t="s">
        <v>631</v>
      </c>
      <c r="C651" s="50"/>
      <c r="D651" s="50"/>
    </row>
    <row r="652" ht="15" spans="1:4">
      <c r="A652" s="76">
        <v>233</v>
      </c>
      <c r="B652" s="76" t="s">
        <v>632</v>
      </c>
      <c r="C652" s="43">
        <f>C653</f>
        <v>0</v>
      </c>
      <c r="D652" s="43">
        <f>D653</f>
        <v>0</v>
      </c>
    </row>
    <row r="653" ht="30" spans="1:4">
      <c r="A653" s="76">
        <v>23303</v>
      </c>
      <c r="B653" s="76" t="s">
        <v>633</v>
      </c>
      <c r="C653" s="43"/>
      <c r="D653" s="43"/>
    </row>
    <row r="654" ht="15" spans="1:4">
      <c r="A654" s="75" t="s">
        <v>57</v>
      </c>
      <c r="B654" s="76"/>
      <c r="C654" s="43">
        <f>C655+C656</f>
        <v>1243</v>
      </c>
      <c r="D654" s="43">
        <f>D655+D656</f>
        <v>3058</v>
      </c>
    </row>
    <row r="655" ht="15" spans="1:4">
      <c r="A655" s="76">
        <v>2300601</v>
      </c>
      <c r="B655" s="72" t="s">
        <v>634</v>
      </c>
      <c r="C655" s="43"/>
      <c r="D655" s="43"/>
    </row>
    <row r="656" ht="15" spans="1:4">
      <c r="A656" s="76">
        <v>2300602</v>
      </c>
      <c r="B656" s="72" t="s">
        <v>635</v>
      </c>
      <c r="C656" s="43">
        <f>C657+C658+C659</f>
        <v>1243</v>
      </c>
      <c r="D656" s="43">
        <f>D657+D658+D659</f>
        <v>3058</v>
      </c>
    </row>
    <row r="657" ht="15" spans="1:4">
      <c r="A657" s="73"/>
      <c r="B657" s="74" t="s">
        <v>636</v>
      </c>
      <c r="C657" s="50">
        <v>722</v>
      </c>
      <c r="D657" s="50">
        <v>722</v>
      </c>
    </row>
    <row r="658" ht="15" spans="1:4">
      <c r="A658" s="73"/>
      <c r="B658" s="74" t="s">
        <v>637</v>
      </c>
      <c r="C658" s="50">
        <v>150</v>
      </c>
      <c r="D658" s="50">
        <v>396</v>
      </c>
    </row>
    <row r="659" ht="15" spans="1:4">
      <c r="A659" s="73"/>
      <c r="B659" s="74" t="s">
        <v>638</v>
      </c>
      <c r="C659" s="50">
        <v>371</v>
      </c>
      <c r="D659" s="50">
        <v>1940</v>
      </c>
    </row>
    <row r="660" ht="15" spans="1:4">
      <c r="A660" s="77">
        <v>2300201</v>
      </c>
      <c r="B660" s="74" t="s">
        <v>639</v>
      </c>
      <c r="C660" s="50"/>
      <c r="D660" s="50"/>
    </row>
    <row r="661" ht="15" spans="1:4">
      <c r="A661" s="77">
        <v>2300299</v>
      </c>
      <c r="B661" s="74" t="s">
        <v>640</v>
      </c>
      <c r="C661" s="50"/>
      <c r="D661" s="50"/>
    </row>
    <row r="662" ht="15" spans="1:4">
      <c r="A662" s="75" t="s">
        <v>59</v>
      </c>
      <c r="B662" s="76"/>
      <c r="C662" s="91">
        <f t="shared" ref="C662:C665" si="6">C663</f>
        <v>0</v>
      </c>
      <c r="D662" s="91">
        <f t="shared" ref="D662:D665" si="7">D663</f>
        <v>0</v>
      </c>
    </row>
    <row r="663" ht="15" spans="1:4">
      <c r="A663" s="73">
        <v>23103</v>
      </c>
      <c r="B663" s="73" t="s">
        <v>641</v>
      </c>
      <c r="C663" s="87">
        <f t="shared" si="6"/>
        <v>0</v>
      </c>
      <c r="D663" s="87">
        <f t="shared" si="7"/>
        <v>0</v>
      </c>
    </row>
    <row r="664" ht="15" spans="1:4">
      <c r="A664" s="73">
        <v>2310301</v>
      </c>
      <c r="B664" s="74" t="s">
        <v>642</v>
      </c>
      <c r="C664" s="50"/>
      <c r="D664" s="50"/>
    </row>
    <row r="665" ht="15" spans="1:4">
      <c r="A665" s="69" t="s">
        <v>61</v>
      </c>
      <c r="B665" s="70"/>
      <c r="C665" s="43">
        <f t="shared" si="6"/>
        <v>0</v>
      </c>
      <c r="D665" s="43">
        <f t="shared" si="7"/>
        <v>0</v>
      </c>
    </row>
    <row r="666" ht="15" spans="1:4">
      <c r="A666" s="73">
        <v>23009</v>
      </c>
      <c r="B666" s="79" t="s">
        <v>643</v>
      </c>
      <c r="C666" s="50"/>
      <c r="D666" s="87"/>
    </row>
    <row r="667" ht="15" spans="1:5">
      <c r="A667" s="84" t="s">
        <v>63</v>
      </c>
      <c r="B667" s="84"/>
      <c r="C667" s="43">
        <v>0</v>
      </c>
      <c r="D667" s="43">
        <v>0</v>
      </c>
      <c r="E667" s="92"/>
    </row>
    <row r="668" ht="15" spans="1:4">
      <c r="A668" s="80" t="s">
        <v>644</v>
      </c>
      <c r="B668" s="80"/>
      <c r="C668" s="43">
        <f>表2.2021年一般公共预算收入决算表!B40</f>
        <v>16857</v>
      </c>
      <c r="D668" s="43">
        <f>D5+D654</f>
        <v>17234.999648</v>
      </c>
    </row>
  </sheetData>
  <mergeCells count="4">
    <mergeCell ref="A2:D2"/>
    <mergeCell ref="A5:B5"/>
    <mergeCell ref="A665:B665"/>
    <mergeCell ref="A668:B66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F75"/>
  <sheetViews>
    <sheetView workbookViewId="0">
      <selection activeCell="D27" sqref="D27"/>
    </sheetView>
  </sheetViews>
  <sheetFormatPr defaultColWidth="9" defaultRowHeight="14.4" outlineLevelCol="5"/>
  <cols>
    <col min="1" max="1" width="11.5" style="56" customWidth="1"/>
    <col min="2" max="2" width="29.8796296296296" style="56" customWidth="1"/>
    <col min="3" max="3" width="15.8796296296296" style="57" customWidth="1"/>
    <col min="4" max="4" width="17.75" style="57" customWidth="1"/>
    <col min="5" max="5" width="9" style="56"/>
    <col min="6" max="6" width="9.5" style="56" customWidth="1"/>
    <col min="7" max="16384" width="9" style="56"/>
  </cols>
  <sheetData>
    <row r="1" spans="1:1">
      <c r="A1" s="56" t="s">
        <v>645</v>
      </c>
    </row>
    <row r="2" ht="53.1" customHeight="1" spans="1:4">
      <c r="A2" s="58" t="s">
        <v>646</v>
      </c>
      <c r="B2" s="58"/>
      <c r="C2" s="59"/>
      <c r="D2" s="59"/>
    </row>
    <row r="3" spans="4:4">
      <c r="D3" s="60" t="s">
        <v>2</v>
      </c>
    </row>
    <row r="4" ht="18" customHeight="1" spans="1:4">
      <c r="A4" s="41" t="s">
        <v>106</v>
      </c>
      <c r="B4" s="41" t="s">
        <v>107</v>
      </c>
      <c r="C4" s="7" t="s">
        <v>4</v>
      </c>
      <c r="D4" s="7" t="s">
        <v>5</v>
      </c>
    </row>
    <row r="5" ht="15" spans="1:4">
      <c r="A5" s="61" t="s">
        <v>108</v>
      </c>
      <c r="B5" s="62"/>
      <c r="C5" s="63">
        <f>C6+C11+C22+C29+C32+C36+C39+C43+C45+C51+C53+C57</f>
        <v>15614</v>
      </c>
      <c r="D5" s="63">
        <f>D6+D11+D22+D29+D32+D36+D39+D43+D45+D51+D53+D57</f>
        <v>14177</v>
      </c>
    </row>
    <row r="6" ht="15" spans="1:4">
      <c r="A6" s="64">
        <v>501</v>
      </c>
      <c r="B6" s="64" t="s">
        <v>647</v>
      </c>
      <c r="C6" s="65">
        <f>C7+C8+C9+C10</f>
        <v>2384</v>
      </c>
      <c r="D6" s="65">
        <f>D7+D8+D9+D10</f>
        <v>2372.52</v>
      </c>
    </row>
    <row r="7" ht="15" spans="1:4">
      <c r="A7" s="66">
        <v>50101</v>
      </c>
      <c r="B7" s="67" t="s">
        <v>648</v>
      </c>
      <c r="C7" s="10">
        <v>1585</v>
      </c>
      <c r="D7" s="10">
        <v>1818.52</v>
      </c>
    </row>
    <row r="8" ht="15" spans="1:4">
      <c r="A8" s="66">
        <v>50102</v>
      </c>
      <c r="B8" s="67" t="s">
        <v>649</v>
      </c>
      <c r="C8" s="10">
        <v>269</v>
      </c>
      <c r="D8" s="10">
        <v>304.05</v>
      </c>
    </row>
    <row r="9" ht="15" spans="1:4">
      <c r="A9" s="66">
        <v>50103</v>
      </c>
      <c r="B9" s="67" t="s">
        <v>591</v>
      </c>
      <c r="C9" s="10">
        <v>170</v>
      </c>
      <c r="D9" s="10">
        <v>141.13</v>
      </c>
    </row>
    <row r="10" ht="15" spans="1:4">
      <c r="A10" s="66">
        <v>50199</v>
      </c>
      <c r="B10" s="67" t="s">
        <v>650</v>
      </c>
      <c r="C10" s="10">
        <v>360</v>
      </c>
      <c r="D10" s="10">
        <v>108.82</v>
      </c>
    </row>
    <row r="11" ht="15" spans="1:4">
      <c r="A11" s="64">
        <v>502</v>
      </c>
      <c r="B11" s="64" t="s">
        <v>651</v>
      </c>
      <c r="C11" s="65">
        <f>SUM(C12:C21)</f>
        <v>5253</v>
      </c>
      <c r="D11" s="65">
        <f>SUM(D12:D21)</f>
        <v>2333.74</v>
      </c>
    </row>
    <row r="12" ht="15" spans="1:4">
      <c r="A12" s="66">
        <v>50201</v>
      </c>
      <c r="B12" s="67" t="s">
        <v>652</v>
      </c>
      <c r="C12" s="10">
        <v>278</v>
      </c>
      <c r="D12" s="10">
        <v>441.78</v>
      </c>
    </row>
    <row r="13" ht="15" spans="1:4">
      <c r="A13" s="66">
        <v>50202</v>
      </c>
      <c r="B13" s="67" t="s">
        <v>653</v>
      </c>
      <c r="C13" s="10">
        <v>24</v>
      </c>
      <c r="D13" s="10">
        <v>13.7</v>
      </c>
    </row>
    <row r="14" ht="15" spans="1:4">
      <c r="A14" s="66">
        <v>50203</v>
      </c>
      <c r="B14" s="67" t="s">
        <v>654</v>
      </c>
      <c r="C14" s="10">
        <v>93</v>
      </c>
      <c r="D14" s="10">
        <v>21.58</v>
      </c>
    </row>
    <row r="15" ht="15" spans="1:4">
      <c r="A15" s="66">
        <v>50204</v>
      </c>
      <c r="B15" s="67" t="s">
        <v>655</v>
      </c>
      <c r="C15" s="10">
        <v>13</v>
      </c>
      <c r="D15" s="10">
        <v>134.75</v>
      </c>
    </row>
    <row r="16" ht="15" spans="1:4">
      <c r="A16" s="66">
        <v>50205</v>
      </c>
      <c r="B16" s="67" t="s">
        <v>656</v>
      </c>
      <c r="C16" s="10">
        <v>116</v>
      </c>
      <c r="D16" s="10">
        <v>505</v>
      </c>
    </row>
    <row r="17" ht="15" spans="1:4">
      <c r="A17" s="66">
        <v>50206</v>
      </c>
      <c r="B17" s="67" t="s">
        <v>657</v>
      </c>
      <c r="C17" s="10">
        <v>47</v>
      </c>
      <c r="D17" s="10">
        <v>37.3</v>
      </c>
    </row>
    <row r="18" ht="15" spans="1:4">
      <c r="A18" s="66">
        <v>50207</v>
      </c>
      <c r="B18" s="67" t="s">
        <v>658</v>
      </c>
      <c r="C18" s="10"/>
      <c r="D18" s="10"/>
    </row>
    <row r="19" ht="15" spans="1:4">
      <c r="A19" s="66">
        <v>50208</v>
      </c>
      <c r="B19" s="67" t="s">
        <v>659</v>
      </c>
      <c r="C19" s="10">
        <v>33</v>
      </c>
      <c r="D19" s="10">
        <v>23.61</v>
      </c>
    </row>
    <row r="20" ht="15" spans="1:4">
      <c r="A20" s="66">
        <v>50209</v>
      </c>
      <c r="B20" s="67" t="s">
        <v>660</v>
      </c>
      <c r="C20" s="10"/>
      <c r="D20" s="10">
        <v>12.34</v>
      </c>
    </row>
    <row r="21" ht="15" spans="1:6">
      <c r="A21" s="66">
        <v>50299</v>
      </c>
      <c r="B21" s="67" t="s">
        <v>661</v>
      </c>
      <c r="C21" s="10">
        <v>4649</v>
      </c>
      <c r="D21" s="10">
        <v>1143.68</v>
      </c>
      <c r="F21" s="68"/>
    </row>
    <row r="22" ht="15" spans="1:4">
      <c r="A22" s="64">
        <v>503</v>
      </c>
      <c r="B22" s="64" t="s">
        <v>662</v>
      </c>
      <c r="C22" s="65">
        <f>SUM(C23:C28)</f>
        <v>140</v>
      </c>
      <c r="D22" s="65">
        <f>SUM(D23:D28)</f>
        <v>770</v>
      </c>
    </row>
    <row r="23" ht="15" spans="1:4">
      <c r="A23" s="66">
        <v>50301</v>
      </c>
      <c r="B23" s="67" t="s">
        <v>663</v>
      </c>
      <c r="C23" s="10"/>
      <c r="D23" s="10"/>
    </row>
    <row r="24" ht="15" spans="1:4">
      <c r="A24" s="66">
        <v>50302</v>
      </c>
      <c r="B24" s="67" t="s">
        <v>664</v>
      </c>
      <c r="C24" s="10"/>
      <c r="D24" s="10">
        <v>768</v>
      </c>
    </row>
    <row r="25" ht="15" spans="1:4">
      <c r="A25" s="66">
        <v>50303</v>
      </c>
      <c r="B25" s="67" t="s">
        <v>665</v>
      </c>
      <c r="C25" s="10"/>
      <c r="D25" s="10"/>
    </row>
    <row r="26" ht="15" spans="1:4">
      <c r="A26" s="66">
        <v>50306</v>
      </c>
      <c r="B26" s="67" t="s">
        <v>666</v>
      </c>
      <c r="C26" s="10"/>
      <c r="D26" s="10"/>
    </row>
    <row r="27" ht="15" spans="1:4">
      <c r="A27" s="66">
        <v>50307</v>
      </c>
      <c r="B27" s="67" t="s">
        <v>667</v>
      </c>
      <c r="C27" s="10"/>
      <c r="D27" s="10"/>
    </row>
    <row r="28" ht="15" spans="1:4">
      <c r="A28" s="66">
        <v>50399</v>
      </c>
      <c r="B28" s="67" t="s">
        <v>668</v>
      </c>
      <c r="C28" s="10">
        <v>140</v>
      </c>
      <c r="D28" s="10">
        <v>2</v>
      </c>
    </row>
    <row r="29" ht="15" spans="1:4">
      <c r="A29" s="64">
        <v>504</v>
      </c>
      <c r="B29" s="64" t="s">
        <v>669</v>
      </c>
      <c r="C29" s="65">
        <f>SUM(C30:C31)</f>
        <v>0</v>
      </c>
      <c r="D29" s="65">
        <f>SUM(D30:D31)</f>
        <v>0</v>
      </c>
    </row>
    <row r="30" ht="15" spans="1:4">
      <c r="A30" s="66">
        <v>50402</v>
      </c>
      <c r="B30" s="67" t="s">
        <v>664</v>
      </c>
      <c r="C30" s="10"/>
      <c r="D30" s="10"/>
    </row>
    <row r="31" ht="15" spans="1:4">
      <c r="A31" s="66">
        <v>50404</v>
      </c>
      <c r="B31" s="67" t="s">
        <v>666</v>
      </c>
      <c r="C31" s="10">
        <v>0</v>
      </c>
      <c r="D31" s="10">
        <v>0</v>
      </c>
    </row>
    <row r="32" ht="15" spans="1:4">
      <c r="A32" s="64">
        <v>505</v>
      </c>
      <c r="B32" s="64" t="s">
        <v>670</v>
      </c>
      <c r="C32" s="65">
        <f>SUM(C33:C35)</f>
        <v>4325</v>
      </c>
      <c r="D32" s="65">
        <f>SUM(D33:D35)</f>
        <v>5116</v>
      </c>
    </row>
    <row r="33" ht="15" spans="1:4">
      <c r="A33" s="66">
        <v>50501</v>
      </c>
      <c r="B33" s="67" t="s">
        <v>671</v>
      </c>
      <c r="C33" s="10">
        <v>4325</v>
      </c>
      <c r="D33" s="10">
        <v>4229</v>
      </c>
    </row>
    <row r="34" ht="15" spans="1:4">
      <c r="A34" s="66">
        <v>50502</v>
      </c>
      <c r="B34" s="67" t="s">
        <v>672</v>
      </c>
      <c r="C34" s="10"/>
      <c r="D34" s="10">
        <v>887</v>
      </c>
    </row>
    <row r="35" ht="15" spans="1:4">
      <c r="A35" s="66">
        <v>50599</v>
      </c>
      <c r="B35" s="67" t="s">
        <v>673</v>
      </c>
      <c r="C35" s="10"/>
      <c r="D35" s="10"/>
    </row>
    <row r="36" ht="15" spans="1:4">
      <c r="A36" s="64">
        <v>506</v>
      </c>
      <c r="B36" s="64" t="s">
        <v>674</v>
      </c>
      <c r="C36" s="65">
        <f>SUM(C37:C38)</f>
        <v>0</v>
      </c>
      <c r="D36" s="65">
        <f>SUM(D37:D38)</f>
        <v>214</v>
      </c>
    </row>
    <row r="37" ht="15" spans="1:4">
      <c r="A37" s="66">
        <v>50601</v>
      </c>
      <c r="B37" s="67" t="s">
        <v>675</v>
      </c>
      <c r="C37" s="10"/>
      <c r="D37" s="10">
        <v>214</v>
      </c>
    </row>
    <row r="38" ht="15" spans="1:4">
      <c r="A38" s="66">
        <v>50602</v>
      </c>
      <c r="B38" s="67" t="s">
        <v>676</v>
      </c>
      <c r="C38" s="10"/>
      <c r="D38" s="10"/>
    </row>
    <row r="39" ht="15" spans="1:4">
      <c r="A39" s="64">
        <v>507</v>
      </c>
      <c r="B39" s="64" t="s">
        <v>677</v>
      </c>
      <c r="C39" s="65">
        <f>SUM(C40:C42)</f>
        <v>20</v>
      </c>
      <c r="D39" s="65">
        <f>SUM(D40:D42)</f>
        <v>69.32</v>
      </c>
    </row>
    <row r="40" ht="15" spans="1:4">
      <c r="A40" s="66">
        <v>50701</v>
      </c>
      <c r="B40" s="67" t="s">
        <v>678</v>
      </c>
      <c r="C40" s="10">
        <v>0</v>
      </c>
      <c r="D40" s="10">
        <v>4.63</v>
      </c>
    </row>
    <row r="41" ht="15" spans="1:4">
      <c r="A41" s="66">
        <v>50702</v>
      </c>
      <c r="B41" s="67" t="s">
        <v>679</v>
      </c>
      <c r="C41" s="10"/>
      <c r="D41" s="10">
        <v>0</v>
      </c>
    </row>
    <row r="42" ht="15" spans="1:4">
      <c r="A42" s="66">
        <v>50799</v>
      </c>
      <c r="B42" s="67" t="s">
        <v>680</v>
      </c>
      <c r="C42" s="10">
        <v>20</v>
      </c>
      <c r="D42" s="10">
        <v>64.69</v>
      </c>
    </row>
    <row r="43" ht="15" spans="1:4">
      <c r="A43" s="64">
        <v>508</v>
      </c>
      <c r="B43" s="64" t="s">
        <v>681</v>
      </c>
      <c r="C43" s="65">
        <f>C44</f>
        <v>0</v>
      </c>
      <c r="D43" s="65">
        <f>D44</f>
        <v>0</v>
      </c>
    </row>
    <row r="44" ht="15" spans="1:4">
      <c r="A44" s="66">
        <v>50801</v>
      </c>
      <c r="B44" s="67" t="s">
        <v>682</v>
      </c>
      <c r="C44" s="10"/>
      <c r="D44" s="10"/>
    </row>
    <row r="45" ht="15" spans="1:4">
      <c r="A45" s="64">
        <v>509</v>
      </c>
      <c r="B45" s="64" t="s">
        <v>683</v>
      </c>
      <c r="C45" s="65">
        <f>SUM(C46:C50)</f>
        <v>3492</v>
      </c>
      <c r="D45" s="65">
        <f>SUM(D46:D50)</f>
        <v>3301.42</v>
      </c>
    </row>
    <row r="46" ht="15" spans="1:4">
      <c r="A46" s="66">
        <v>50901</v>
      </c>
      <c r="B46" s="67" t="s">
        <v>684</v>
      </c>
      <c r="C46" s="10">
        <v>1837</v>
      </c>
      <c r="D46" s="10">
        <v>1698.76</v>
      </c>
    </row>
    <row r="47" ht="15" spans="1:4">
      <c r="A47" s="66">
        <v>50902</v>
      </c>
      <c r="B47" s="67" t="s">
        <v>685</v>
      </c>
      <c r="C47" s="10">
        <v>21</v>
      </c>
      <c r="D47" s="10">
        <v>29</v>
      </c>
    </row>
    <row r="48" ht="15" spans="1:4">
      <c r="A48" s="66">
        <v>50903</v>
      </c>
      <c r="B48" s="67" t="s">
        <v>686</v>
      </c>
      <c r="C48" s="10">
        <v>70</v>
      </c>
      <c r="D48" s="10">
        <v>54.66</v>
      </c>
    </row>
    <row r="49" ht="15" spans="1:4">
      <c r="A49" s="66">
        <v>50905</v>
      </c>
      <c r="B49" s="67" t="s">
        <v>687</v>
      </c>
      <c r="C49" s="10">
        <v>781</v>
      </c>
      <c r="D49" s="10">
        <v>612</v>
      </c>
    </row>
    <row r="50" ht="15" spans="1:4">
      <c r="A50" s="66">
        <v>50999</v>
      </c>
      <c r="B50" s="67" t="s">
        <v>688</v>
      </c>
      <c r="C50" s="10">
        <v>783</v>
      </c>
      <c r="D50" s="10">
        <v>907</v>
      </c>
    </row>
    <row r="51" ht="15" spans="1:4">
      <c r="A51" s="64">
        <v>510</v>
      </c>
      <c r="B51" s="64" t="s">
        <v>689</v>
      </c>
      <c r="C51" s="65"/>
      <c r="D51" s="65"/>
    </row>
    <row r="52" ht="15" spans="1:4">
      <c r="A52" s="66">
        <v>51002</v>
      </c>
      <c r="B52" s="67" t="s">
        <v>690</v>
      </c>
      <c r="C52" s="10"/>
      <c r="D52" s="10"/>
    </row>
    <row r="53" ht="15" spans="1:4">
      <c r="A53" s="64">
        <v>511</v>
      </c>
      <c r="B53" s="64" t="s">
        <v>691</v>
      </c>
      <c r="C53" s="65"/>
      <c r="D53" s="65"/>
    </row>
    <row r="54" ht="15" spans="1:4">
      <c r="A54" s="66">
        <v>51101</v>
      </c>
      <c r="B54" s="67" t="s">
        <v>692</v>
      </c>
      <c r="C54" s="10"/>
      <c r="D54" s="10"/>
    </row>
    <row r="55" ht="15" spans="1:4">
      <c r="A55" s="66">
        <v>51102</v>
      </c>
      <c r="B55" s="67" t="s">
        <v>693</v>
      </c>
      <c r="C55" s="10"/>
      <c r="D55" s="10"/>
    </row>
    <row r="56" ht="15" spans="1:4">
      <c r="A56" s="66">
        <v>51103</v>
      </c>
      <c r="B56" s="67" t="s">
        <v>694</v>
      </c>
      <c r="C56" s="10"/>
      <c r="D56" s="10"/>
    </row>
    <row r="57" ht="15" spans="1:4">
      <c r="A57" s="64">
        <v>514</v>
      </c>
      <c r="B57" s="64" t="s">
        <v>695</v>
      </c>
      <c r="C57" s="65"/>
      <c r="D57" s="65"/>
    </row>
    <row r="58" ht="15" spans="1:4">
      <c r="A58" s="66">
        <v>51401</v>
      </c>
      <c r="B58" s="67" t="s">
        <v>625</v>
      </c>
      <c r="C58" s="10"/>
      <c r="D58" s="10"/>
    </row>
    <row r="59" ht="15" spans="1:4">
      <c r="A59" s="66">
        <v>51402</v>
      </c>
      <c r="B59" s="67" t="s">
        <v>696</v>
      </c>
      <c r="C59" s="10"/>
      <c r="D59" s="10"/>
    </row>
    <row r="60" ht="15" spans="1:4">
      <c r="A60" s="69" t="s">
        <v>57</v>
      </c>
      <c r="B60" s="70"/>
      <c r="C60" s="65">
        <f>C61+C62</f>
        <v>1243</v>
      </c>
      <c r="D60" s="65">
        <f>D61+D62</f>
        <v>3058</v>
      </c>
    </row>
    <row r="61" ht="15" spans="1:4">
      <c r="A61" s="71">
        <v>2300601</v>
      </c>
      <c r="B61" s="72" t="s">
        <v>634</v>
      </c>
      <c r="C61" s="65"/>
      <c r="D61" s="65"/>
    </row>
    <row r="62" ht="15" spans="1:4">
      <c r="A62" s="71">
        <v>2300602</v>
      </c>
      <c r="B62" s="72" t="s">
        <v>635</v>
      </c>
      <c r="C62" s="65">
        <f>C63+C64+C65</f>
        <v>1243</v>
      </c>
      <c r="D62" s="65">
        <f>D63+D64+D65</f>
        <v>3058</v>
      </c>
    </row>
    <row r="63" ht="15" spans="1:4">
      <c r="A63" s="73"/>
      <c r="B63" s="74" t="s">
        <v>636</v>
      </c>
      <c r="C63" s="10">
        <v>722</v>
      </c>
      <c r="D63" s="10">
        <v>722</v>
      </c>
    </row>
    <row r="64" ht="15" spans="1:4">
      <c r="A64" s="73"/>
      <c r="B64" s="74" t="s">
        <v>637</v>
      </c>
      <c r="C64" s="10">
        <v>150</v>
      </c>
      <c r="D64" s="10">
        <v>396</v>
      </c>
    </row>
    <row r="65" ht="15" spans="1:4">
      <c r="A65" s="73"/>
      <c r="B65" s="74" t="s">
        <v>638</v>
      </c>
      <c r="C65" s="10">
        <v>371</v>
      </c>
      <c r="D65" s="10">
        <v>1940</v>
      </c>
    </row>
    <row r="66" ht="15" spans="1:4">
      <c r="A66" s="75" t="s">
        <v>697</v>
      </c>
      <c r="B66" s="76"/>
      <c r="C66" s="65"/>
      <c r="D66" s="65"/>
    </row>
    <row r="67" ht="15" spans="1:4">
      <c r="A67" s="77">
        <v>2300201</v>
      </c>
      <c r="B67" s="74" t="s">
        <v>639</v>
      </c>
      <c r="C67" s="10"/>
      <c r="D67" s="10"/>
    </row>
    <row r="68" ht="15" spans="1:4">
      <c r="A68" s="77">
        <v>2300299</v>
      </c>
      <c r="B68" s="74" t="s">
        <v>640</v>
      </c>
      <c r="C68" s="10"/>
      <c r="D68" s="10"/>
    </row>
    <row r="69" ht="15" spans="1:4">
      <c r="A69" s="69" t="s">
        <v>698</v>
      </c>
      <c r="B69" s="70"/>
      <c r="C69" s="65"/>
      <c r="D69" s="65"/>
    </row>
    <row r="70" ht="15" spans="1:4">
      <c r="A70" s="76">
        <v>23103</v>
      </c>
      <c r="B70" s="76" t="s">
        <v>641</v>
      </c>
      <c r="C70" s="65"/>
      <c r="D70" s="65"/>
    </row>
    <row r="71" ht="15" spans="1:4">
      <c r="A71" s="78">
        <v>2310301</v>
      </c>
      <c r="B71" s="74" t="s">
        <v>642</v>
      </c>
      <c r="C71" s="10"/>
      <c r="D71" s="10"/>
    </row>
    <row r="72" ht="15" spans="1:4">
      <c r="A72" s="69" t="s">
        <v>699</v>
      </c>
      <c r="B72" s="70"/>
      <c r="C72" s="65"/>
      <c r="D72" s="65"/>
    </row>
    <row r="73" ht="15" spans="1:4">
      <c r="A73" s="73">
        <v>23009</v>
      </c>
      <c r="B73" s="79" t="s">
        <v>643</v>
      </c>
      <c r="C73" s="10"/>
      <c r="D73" s="10"/>
    </row>
    <row r="74" ht="15" spans="1:4">
      <c r="A74" s="61" t="s">
        <v>700</v>
      </c>
      <c r="B74" s="62"/>
      <c r="C74" s="65"/>
      <c r="D74" s="65"/>
    </row>
    <row r="75" ht="15" spans="1:4">
      <c r="A75" s="80" t="s">
        <v>644</v>
      </c>
      <c r="B75" s="80"/>
      <c r="C75" s="65">
        <f>表3.2021年一般公共预算支出决算表!C668</f>
        <v>16857</v>
      </c>
      <c r="D75" s="65">
        <f>D5+D60</f>
        <v>17235</v>
      </c>
    </row>
  </sheetData>
  <mergeCells count="7">
    <mergeCell ref="A2:D2"/>
    <mergeCell ref="A5:B5"/>
    <mergeCell ref="A60:B60"/>
    <mergeCell ref="A69:B69"/>
    <mergeCell ref="A72:B72"/>
    <mergeCell ref="A74:B74"/>
    <mergeCell ref="A75:B7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42"/>
  <sheetViews>
    <sheetView workbookViewId="0">
      <selection activeCell="B10" sqref="B10"/>
    </sheetView>
  </sheetViews>
  <sheetFormatPr defaultColWidth="9" defaultRowHeight="14.4" outlineLevelCol="2"/>
  <cols>
    <col min="1" max="1" width="41.3796296296296" style="36" customWidth="1"/>
    <col min="2" max="2" width="14.1296296296296" style="37" customWidth="1"/>
    <col min="3" max="3" width="18.1296296296296" style="14" customWidth="1"/>
    <col min="4" max="16384" width="9" style="36"/>
  </cols>
  <sheetData>
    <row r="1" ht="18" customHeight="1" spans="1:3">
      <c r="A1" s="38" t="s">
        <v>701</v>
      </c>
      <c r="B1" s="38"/>
      <c r="C1" s="38"/>
    </row>
    <row r="2" spans="1:3">
      <c r="A2" s="39" t="s">
        <v>702</v>
      </c>
      <c r="B2" s="39"/>
      <c r="C2" s="39"/>
    </row>
    <row r="3" ht="12" customHeight="1" spans="1:3">
      <c r="A3" s="39"/>
      <c r="B3" s="39"/>
      <c r="C3" s="39"/>
    </row>
    <row r="4" ht="3" customHeight="1" spans="1:3">
      <c r="A4" s="39"/>
      <c r="B4" s="39"/>
      <c r="C4" s="39"/>
    </row>
    <row r="5" ht="20.25" customHeight="1" spans="1:3">
      <c r="A5" s="40" t="s">
        <v>2</v>
      </c>
      <c r="B5" s="40"/>
      <c r="C5" s="40"/>
    </row>
    <row r="6" ht="33.95" customHeight="1" spans="1:3">
      <c r="A6" s="41" t="s">
        <v>703</v>
      </c>
      <c r="B6" s="7" t="s">
        <v>4</v>
      </c>
      <c r="C6" s="7" t="s">
        <v>5</v>
      </c>
    </row>
    <row r="7" ht="17.25" customHeight="1" spans="1:3">
      <c r="A7" s="42" t="s">
        <v>704</v>
      </c>
      <c r="B7" s="7">
        <f>SUM(B8:B35)</f>
        <v>4227</v>
      </c>
      <c r="C7" s="43">
        <f>SUM(C8:C35)</f>
        <v>2083</v>
      </c>
    </row>
    <row r="8" ht="17.25" customHeight="1" spans="1:3">
      <c r="A8" s="44" t="s">
        <v>705</v>
      </c>
      <c r="B8" s="45"/>
      <c r="C8" s="46"/>
    </row>
    <row r="9" ht="17.25" customHeight="1" spans="1:3">
      <c r="A9" s="44" t="s">
        <v>706</v>
      </c>
      <c r="B9" s="45"/>
      <c r="C9" s="46"/>
    </row>
    <row r="10" ht="17.25" customHeight="1" spans="1:3">
      <c r="A10" s="44" t="s">
        <v>707</v>
      </c>
      <c r="B10" s="45"/>
      <c r="C10" s="46"/>
    </row>
    <row r="11" ht="17.25" customHeight="1" spans="1:3">
      <c r="A11" s="44" t="s">
        <v>708</v>
      </c>
      <c r="B11" s="45"/>
      <c r="C11" s="46"/>
    </row>
    <row r="12" ht="17.25" customHeight="1" spans="1:3">
      <c r="A12" s="44" t="s">
        <v>709</v>
      </c>
      <c r="B12" s="45"/>
      <c r="C12" s="46"/>
    </row>
    <row r="13" ht="17.25" customHeight="1" spans="1:3">
      <c r="A13" s="44" t="s">
        <v>710</v>
      </c>
      <c r="B13" s="45"/>
      <c r="C13" s="46"/>
    </row>
    <row r="14" ht="17.25" customHeight="1" spans="1:3">
      <c r="A14" s="44" t="s">
        <v>711</v>
      </c>
      <c r="B14" s="47">
        <v>3627</v>
      </c>
      <c r="C14" s="48">
        <v>1822</v>
      </c>
    </row>
    <row r="15" ht="17.25" customHeight="1" spans="1:3">
      <c r="A15" s="44" t="s">
        <v>712</v>
      </c>
      <c r="B15" s="49"/>
      <c r="C15" s="50"/>
    </row>
    <row r="16" ht="17.25" customHeight="1" spans="1:3">
      <c r="A16" s="44" t="s">
        <v>713</v>
      </c>
      <c r="B16" s="49"/>
      <c r="C16" s="50"/>
    </row>
    <row r="17" ht="17.25" customHeight="1" spans="1:3">
      <c r="A17" s="44" t="s">
        <v>714</v>
      </c>
      <c r="B17" s="47"/>
      <c r="C17" s="51"/>
    </row>
    <row r="18" ht="17.25" customHeight="1" spans="1:3">
      <c r="A18" s="44" t="s">
        <v>715</v>
      </c>
      <c r="B18" s="47"/>
      <c r="C18" s="51"/>
    </row>
    <row r="19" ht="17.25" customHeight="1" spans="1:3">
      <c r="A19" s="44" t="s">
        <v>716</v>
      </c>
      <c r="B19" s="47">
        <v>600</v>
      </c>
      <c r="C19" s="51">
        <v>261</v>
      </c>
    </row>
    <row r="20" ht="17.25" customHeight="1" spans="1:3">
      <c r="A20" s="44" t="s">
        <v>717</v>
      </c>
      <c r="B20" s="45"/>
      <c r="C20" s="46"/>
    </row>
    <row r="21" ht="17.25" customHeight="1" spans="1:3">
      <c r="A21" s="44" t="s">
        <v>718</v>
      </c>
      <c r="B21" s="45"/>
      <c r="C21" s="46"/>
    </row>
    <row r="22" ht="17.25" customHeight="1" spans="1:3">
      <c r="A22" s="44" t="s">
        <v>719</v>
      </c>
      <c r="B22" s="45"/>
      <c r="C22" s="46"/>
    </row>
    <row r="23" ht="17.25" customHeight="1" spans="1:3">
      <c r="A23" s="44" t="s">
        <v>720</v>
      </c>
      <c r="B23" s="45"/>
      <c r="C23" s="46"/>
    </row>
    <row r="24" ht="17.25" customHeight="1" spans="1:3">
      <c r="A24" s="44" t="s">
        <v>721</v>
      </c>
      <c r="B24" s="45"/>
      <c r="C24" s="46"/>
    </row>
    <row r="25" ht="17.25" customHeight="1" spans="1:3">
      <c r="A25" s="44" t="s">
        <v>722</v>
      </c>
      <c r="B25" s="45"/>
      <c r="C25" s="46"/>
    </row>
    <row r="26" ht="17.25" customHeight="1" spans="1:3">
      <c r="A26" s="44" t="s">
        <v>723</v>
      </c>
      <c r="B26" s="45"/>
      <c r="C26" s="46"/>
    </row>
    <row r="27" ht="17.25" customHeight="1" spans="1:3">
      <c r="A27" s="44" t="s">
        <v>724</v>
      </c>
      <c r="B27" s="45"/>
      <c r="C27" s="46"/>
    </row>
    <row r="28" ht="17.25" customHeight="1" spans="1:3">
      <c r="A28" s="44" t="s">
        <v>725</v>
      </c>
      <c r="B28" s="45"/>
      <c r="C28" s="46"/>
    </row>
    <row r="29" ht="17.25" customHeight="1" spans="1:3">
      <c r="A29" s="44" t="s">
        <v>726</v>
      </c>
      <c r="B29" s="45"/>
      <c r="C29" s="46"/>
    </row>
    <row r="30" ht="17.25" customHeight="1" spans="1:3">
      <c r="A30" s="44" t="s">
        <v>727</v>
      </c>
      <c r="B30" s="45"/>
      <c r="C30" s="46"/>
    </row>
    <row r="31" ht="17.25" customHeight="1" spans="1:3">
      <c r="A31" s="44" t="s">
        <v>728</v>
      </c>
      <c r="B31" s="45"/>
      <c r="C31" s="46"/>
    </row>
    <row r="32" ht="17.25" customHeight="1" spans="1:3">
      <c r="A32" s="44" t="s">
        <v>729</v>
      </c>
      <c r="B32" s="45"/>
      <c r="C32" s="46"/>
    </row>
    <row r="33" ht="17.25" customHeight="1" spans="1:3">
      <c r="A33" s="44" t="s">
        <v>730</v>
      </c>
      <c r="B33" s="47"/>
      <c r="C33" s="51"/>
    </row>
    <row r="34" ht="17.25" customHeight="1" spans="1:3">
      <c r="A34" s="44" t="s">
        <v>731</v>
      </c>
      <c r="B34" s="47"/>
      <c r="C34" s="51"/>
    </row>
    <row r="35" ht="17.25" customHeight="1" spans="1:3">
      <c r="A35" s="44" t="s">
        <v>732</v>
      </c>
      <c r="B35" s="49"/>
      <c r="C35" s="46"/>
    </row>
    <row r="36" ht="17.25" customHeight="1" spans="1:3">
      <c r="A36" s="52" t="s">
        <v>733</v>
      </c>
      <c r="B36" s="53">
        <v>123</v>
      </c>
      <c r="C36" s="54">
        <v>8225</v>
      </c>
    </row>
    <row r="37" ht="17.25" customHeight="1" spans="1:3">
      <c r="A37" s="52" t="s">
        <v>734</v>
      </c>
      <c r="B37" s="55">
        <v>0</v>
      </c>
      <c r="C37" s="54">
        <v>0</v>
      </c>
    </row>
    <row r="38" ht="17.25" customHeight="1" spans="1:3">
      <c r="A38" s="52" t="s">
        <v>735</v>
      </c>
      <c r="B38" s="7">
        <v>0</v>
      </c>
      <c r="C38" s="43">
        <v>0</v>
      </c>
    </row>
    <row r="39" ht="17.25" customHeight="1" spans="1:3">
      <c r="A39" s="52" t="s">
        <v>736</v>
      </c>
      <c r="B39" s="55">
        <v>0</v>
      </c>
      <c r="C39" s="54">
        <v>0</v>
      </c>
    </row>
    <row r="40" ht="17.25" customHeight="1" spans="1:3">
      <c r="A40" s="44"/>
      <c r="B40" s="45"/>
      <c r="C40" s="46"/>
    </row>
    <row r="41" ht="17.25" customHeight="1" spans="1:3">
      <c r="A41" s="44"/>
      <c r="B41" s="45"/>
      <c r="C41" s="46"/>
    </row>
    <row r="42" ht="17.25" customHeight="1" spans="1:3">
      <c r="A42" s="52" t="s">
        <v>737</v>
      </c>
      <c r="B42" s="7">
        <f>B7+B36+B37+B39+B38</f>
        <v>4350</v>
      </c>
      <c r="C42" s="43">
        <f>C7+C36+C37+C39+C38</f>
        <v>10308</v>
      </c>
    </row>
  </sheetData>
  <mergeCells count="3">
    <mergeCell ref="A1:C1"/>
    <mergeCell ref="A5:C5"/>
    <mergeCell ref="A2:C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D94"/>
  <sheetViews>
    <sheetView workbookViewId="0">
      <selection activeCell="D93" sqref="D93"/>
    </sheetView>
  </sheetViews>
  <sheetFormatPr defaultColWidth="9" defaultRowHeight="14.4" outlineLevelCol="3"/>
  <cols>
    <col min="1" max="1" width="18.8796296296296" style="13" customWidth="1"/>
    <col min="2" max="2" width="45.8796296296296" style="13" customWidth="1"/>
    <col min="3" max="4" width="15.6296296296296" style="14" customWidth="1"/>
    <col min="5" max="16384" width="9" style="13"/>
  </cols>
  <sheetData>
    <row r="1" ht="17.25" customHeight="1" spans="1:4">
      <c r="A1" s="15" t="s">
        <v>738</v>
      </c>
      <c r="B1" s="15"/>
      <c r="C1" s="15"/>
      <c r="D1" s="15"/>
    </row>
    <row r="2" ht="13.5" customHeight="1" spans="1:4">
      <c r="A2" s="16" t="s">
        <v>739</v>
      </c>
      <c r="B2" s="16"/>
      <c r="C2" s="16"/>
      <c r="D2" s="16"/>
    </row>
    <row r="3" ht="10.5" customHeight="1" spans="1:4">
      <c r="A3" s="16"/>
      <c r="B3" s="16"/>
      <c r="C3" s="16"/>
      <c r="D3" s="16"/>
    </row>
    <row r="4" ht="9" customHeight="1" spans="1:4">
      <c r="A4" s="16"/>
      <c r="B4" s="16"/>
      <c r="C4" s="16"/>
      <c r="D4" s="16"/>
    </row>
    <row r="5" ht="23.25" customHeight="1" spans="1:4">
      <c r="A5" s="17" t="s">
        <v>2</v>
      </c>
      <c r="B5" s="17"/>
      <c r="C5" s="17"/>
      <c r="D5" s="17"/>
    </row>
    <row r="6" ht="32.25" customHeight="1" spans="1:4">
      <c r="A6" s="18" t="s">
        <v>106</v>
      </c>
      <c r="B6" s="18" t="s">
        <v>107</v>
      </c>
      <c r="C6" s="7" t="s">
        <v>4</v>
      </c>
      <c r="D6" s="7" t="s">
        <v>5</v>
      </c>
    </row>
    <row r="7" ht="17.25" customHeight="1" spans="1:4">
      <c r="A7" s="19" t="s">
        <v>740</v>
      </c>
      <c r="B7" s="20"/>
      <c r="C7" s="21">
        <f>C8+C12+C21+C43+C49+C54+C67+C73+C77</f>
        <v>4350</v>
      </c>
      <c r="D7" s="21">
        <f>D8+D12+D21+D43+D49+D54+D67+D73+D77</f>
        <v>10308</v>
      </c>
    </row>
    <row r="8" ht="17.25" customHeight="1" spans="1:4">
      <c r="A8" s="19">
        <v>207</v>
      </c>
      <c r="B8" s="20" t="s">
        <v>741</v>
      </c>
      <c r="C8" s="21">
        <f>C9</f>
        <v>0</v>
      </c>
      <c r="D8" s="21">
        <f>D9</f>
        <v>0</v>
      </c>
    </row>
    <row r="9" ht="17.25" customHeight="1" spans="1:4">
      <c r="A9" s="19">
        <v>20707</v>
      </c>
      <c r="B9" s="20" t="s">
        <v>742</v>
      </c>
      <c r="C9" s="21">
        <f>C10+C11</f>
        <v>0</v>
      </c>
      <c r="D9" s="21">
        <f>D11+D10</f>
        <v>0</v>
      </c>
    </row>
    <row r="10" ht="17.25" customHeight="1" spans="1:4">
      <c r="A10" s="22">
        <v>2070701</v>
      </c>
      <c r="B10" s="23" t="s">
        <v>743</v>
      </c>
      <c r="C10" s="24"/>
      <c r="D10" s="24"/>
    </row>
    <row r="11" ht="17.25" customHeight="1" spans="1:4">
      <c r="A11" s="22">
        <v>2070799</v>
      </c>
      <c r="B11" s="23" t="s">
        <v>744</v>
      </c>
      <c r="C11" s="25"/>
      <c r="D11" s="25"/>
    </row>
    <row r="12" ht="17.25" customHeight="1" spans="1:4">
      <c r="A12" s="19">
        <v>208</v>
      </c>
      <c r="B12" s="20" t="s">
        <v>307</v>
      </c>
      <c r="C12" s="21">
        <f>C13+C17</f>
        <v>0</v>
      </c>
      <c r="D12" s="21">
        <f>D13+D17</f>
        <v>0</v>
      </c>
    </row>
    <row r="13" ht="17.25" customHeight="1" spans="1:4">
      <c r="A13" s="19">
        <v>20822</v>
      </c>
      <c r="B13" s="20" t="s">
        <v>745</v>
      </c>
      <c r="C13" s="21">
        <f>C14+C15+C16</f>
        <v>0</v>
      </c>
      <c r="D13" s="21">
        <f>SUM(D14:D16)</f>
        <v>0</v>
      </c>
    </row>
    <row r="14" ht="17.25" customHeight="1" spans="1:4">
      <c r="A14" s="22">
        <v>2082201</v>
      </c>
      <c r="B14" s="23" t="s">
        <v>746</v>
      </c>
      <c r="C14" s="25"/>
      <c r="D14" s="25"/>
    </row>
    <row r="15" ht="17.25" customHeight="1" spans="1:4">
      <c r="A15" s="22">
        <v>2082202</v>
      </c>
      <c r="B15" s="23" t="s">
        <v>747</v>
      </c>
      <c r="C15" s="25"/>
      <c r="D15" s="25"/>
    </row>
    <row r="16" ht="17.25" customHeight="1" spans="1:4">
      <c r="A16" s="22">
        <v>2082299</v>
      </c>
      <c r="B16" s="23" t="s">
        <v>748</v>
      </c>
      <c r="C16" s="24"/>
      <c r="D16" s="24"/>
    </row>
    <row r="17" ht="17.25" customHeight="1" spans="1:4">
      <c r="A17" s="19">
        <v>20823</v>
      </c>
      <c r="B17" s="20" t="s">
        <v>749</v>
      </c>
      <c r="C17" s="21">
        <f>C18+C19+C20</f>
        <v>0</v>
      </c>
      <c r="D17" s="21">
        <f>D18+D19+D20</f>
        <v>0</v>
      </c>
    </row>
    <row r="18" ht="17.25" customHeight="1" spans="1:4">
      <c r="A18" s="22">
        <v>2082301</v>
      </c>
      <c r="B18" s="23" t="s">
        <v>746</v>
      </c>
      <c r="C18" s="24"/>
      <c r="D18" s="24"/>
    </row>
    <row r="19" ht="17.25" customHeight="1" spans="1:4">
      <c r="A19" s="22">
        <v>2082302</v>
      </c>
      <c r="B19" s="23" t="s">
        <v>747</v>
      </c>
      <c r="C19" s="24"/>
      <c r="D19" s="24"/>
    </row>
    <row r="20" ht="17.25" customHeight="1" spans="1:4">
      <c r="A20" s="22">
        <v>2082399</v>
      </c>
      <c r="B20" s="23" t="s">
        <v>750</v>
      </c>
      <c r="C20" s="25"/>
      <c r="D20" s="25"/>
    </row>
    <row r="21" ht="17.25" customHeight="1" spans="1:4">
      <c r="A21" s="19">
        <v>212</v>
      </c>
      <c r="B21" s="20" t="s">
        <v>469</v>
      </c>
      <c r="C21" s="21">
        <f>C22+C30+C31+C35+C41+C39</f>
        <v>4350</v>
      </c>
      <c r="D21" s="21">
        <f>D22+D30+D31+D35+D41+D39</f>
        <v>10293</v>
      </c>
    </row>
    <row r="22" ht="30" customHeight="1" spans="1:4">
      <c r="A22" s="19">
        <v>21208</v>
      </c>
      <c r="B22" s="20" t="s">
        <v>751</v>
      </c>
      <c r="C22" s="21">
        <f>SUM(C23:C29)</f>
        <v>3750</v>
      </c>
      <c r="D22" s="26">
        <f>SUM(D23:D29)</f>
        <v>10032</v>
      </c>
    </row>
    <row r="23" ht="17.25" customHeight="1" spans="1:4">
      <c r="A23" s="22">
        <v>2120801</v>
      </c>
      <c r="B23" s="23" t="s">
        <v>752</v>
      </c>
      <c r="C23" s="25"/>
      <c r="D23" s="25">
        <v>50</v>
      </c>
    </row>
    <row r="24" ht="17.25" customHeight="1" spans="1:4">
      <c r="A24" s="22">
        <v>2120802</v>
      </c>
      <c r="B24" s="23" t="s">
        <v>753</v>
      </c>
      <c r="C24" s="25"/>
      <c r="D24" s="25"/>
    </row>
    <row r="25" ht="17.25" customHeight="1" spans="1:4">
      <c r="A25" s="22">
        <v>2120803</v>
      </c>
      <c r="B25" s="23" t="s">
        <v>754</v>
      </c>
      <c r="C25" s="25"/>
      <c r="D25" s="25">
        <v>14</v>
      </c>
    </row>
    <row r="26" ht="17.25" customHeight="1" spans="1:4">
      <c r="A26" s="22">
        <v>2120804</v>
      </c>
      <c r="B26" s="23" t="s">
        <v>755</v>
      </c>
      <c r="C26" s="27">
        <v>1627</v>
      </c>
      <c r="D26" s="28">
        <v>1602</v>
      </c>
    </row>
    <row r="27" ht="17.25" customHeight="1" spans="1:4">
      <c r="A27" s="22">
        <v>2120805</v>
      </c>
      <c r="B27" s="23" t="s">
        <v>756</v>
      </c>
      <c r="C27" s="25"/>
      <c r="D27" s="25"/>
    </row>
    <row r="28" ht="17.25" customHeight="1" spans="1:4">
      <c r="A28" s="22">
        <v>2120806</v>
      </c>
      <c r="B28" s="23" t="s">
        <v>757</v>
      </c>
      <c r="C28" s="27">
        <v>63</v>
      </c>
      <c r="D28" s="28">
        <v>18</v>
      </c>
    </row>
    <row r="29" ht="17.25" customHeight="1" spans="1:4">
      <c r="A29" s="22">
        <v>2120899</v>
      </c>
      <c r="B29" s="23" t="s">
        <v>758</v>
      </c>
      <c r="C29" s="27">
        <v>2060</v>
      </c>
      <c r="D29" s="28">
        <v>8348</v>
      </c>
    </row>
    <row r="30" ht="30.75" customHeight="1" spans="1:4">
      <c r="A30" s="19">
        <v>21211</v>
      </c>
      <c r="B30" s="20" t="s">
        <v>759</v>
      </c>
      <c r="C30" s="29">
        <v>0</v>
      </c>
      <c r="D30" s="29">
        <v>0</v>
      </c>
    </row>
    <row r="31" ht="17.25" customHeight="1" spans="1:4">
      <c r="A31" s="19">
        <v>21213</v>
      </c>
      <c r="B31" s="20" t="s">
        <v>760</v>
      </c>
      <c r="C31" s="21">
        <f>C32+C33+C34</f>
        <v>0</v>
      </c>
      <c r="D31" s="26">
        <f>SUM(D32:D34)</f>
        <v>0</v>
      </c>
    </row>
    <row r="32" ht="17.25" customHeight="1" spans="1:4">
      <c r="A32" s="22">
        <v>2121301</v>
      </c>
      <c r="B32" s="23" t="s">
        <v>761</v>
      </c>
      <c r="C32" s="24"/>
      <c r="D32" s="28"/>
    </row>
    <row r="33" ht="17.25" customHeight="1" spans="1:4">
      <c r="A33" s="22">
        <v>2121302</v>
      </c>
      <c r="B33" s="23" t="s">
        <v>762</v>
      </c>
      <c r="C33" s="25"/>
      <c r="D33" s="25"/>
    </row>
    <row r="34" ht="17.25" customHeight="1" spans="1:4">
      <c r="A34" s="22">
        <v>2121399</v>
      </c>
      <c r="B34" s="23" t="s">
        <v>763</v>
      </c>
      <c r="C34" s="25"/>
      <c r="D34" s="25"/>
    </row>
    <row r="35" ht="17.25" customHeight="1" spans="1:4">
      <c r="A35" s="19">
        <v>21214</v>
      </c>
      <c r="B35" s="20" t="s">
        <v>764</v>
      </c>
      <c r="C35" s="21">
        <f>SUM(C36:C38)</f>
        <v>600</v>
      </c>
      <c r="D35" s="21">
        <f>SUM(D36:D38)</f>
        <v>261</v>
      </c>
    </row>
    <row r="36" ht="17.25" customHeight="1" spans="1:4">
      <c r="A36" s="22">
        <v>2121401</v>
      </c>
      <c r="B36" s="23" t="s">
        <v>765</v>
      </c>
      <c r="C36" s="25"/>
      <c r="D36" s="25"/>
    </row>
    <row r="37" ht="17.25" customHeight="1" spans="1:4">
      <c r="A37" s="22">
        <v>2121402</v>
      </c>
      <c r="B37" s="23" t="s">
        <v>766</v>
      </c>
      <c r="C37" s="25"/>
      <c r="D37" s="25"/>
    </row>
    <row r="38" ht="17.25" customHeight="1" spans="1:4">
      <c r="A38" s="22">
        <v>2121499</v>
      </c>
      <c r="B38" s="23" t="s">
        <v>767</v>
      </c>
      <c r="C38" s="27">
        <v>600</v>
      </c>
      <c r="D38" s="27">
        <v>261</v>
      </c>
    </row>
    <row r="39" ht="17.25" customHeight="1" spans="1:4">
      <c r="A39" s="19">
        <v>21215</v>
      </c>
      <c r="B39" s="20" t="s">
        <v>768</v>
      </c>
      <c r="C39" s="26">
        <f>C40</f>
        <v>0</v>
      </c>
      <c r="D39" s="26">
        <f>D40</f>
        <v>0</v>
      </c>
    </row>
    <row r="40" ht="17.25" customHeight="1" spans="1:4">
      <c r="A40" s="22">
        <v>2121501</v>
      </c>
      <c r="B40" s="23" t="s">
        <v>769</v>
      </c>
      <c r="C40" s="24"/>
      <c r="D40" s="28"/>
    </row>
    <row r="41" ht="17.25" customHeight="1" spans="1:4">
      <c r="A41" s="19">
        <v>21218</v>
      </c>
      <c r="B41" s="20" t="s">
        <v>770</v>
      </c>
      <c r="C41" s="24"/>
      <c r="D41" s="24"/>
    </row>
    <row r="42" ht="17.25" customHeight="1" spans="1:4">
      <c r="A42" s="22">
        <v>2121801</v>
      </c>
      <c r="B42" s="23" t="s">
        <v>771</v>
      </c>
      <c r="C42" s="25"/>
      <c r="D42" s="25"/>
    </row>
    <row r="43" ht="17.25" customHeight="1" spans="1:4">
      <c r="A43" s="19">
        <v>213</v>
      </c>
      <c r="B43" s="20" t="s">
        <v>484</v>
      </c>
      <c r="C43" s="21">
        <f>C44+C47</f>
        <v>0</v>
      </c>
      <c r="D43" s="21">
        <f>D44+D47</f>
        <v>0</v>
      </c>
    </row>
    <row r="44" ht="17.25" customHeight="1" spans="1:4">
      <c r="A44" s="19">
        <v>21366</v>
      </c>
      <c r="B44" s="20" t="s">
        <v>772</v>
      </c>
      <c r="C44" s="21">
        <f>C45+C46</f>
        <v>0</v>
      </c>
      <c r="D44" s="26">
        <f>SUM(D45:D46)</f>
        <v>0</v>
      </c>
    </row>
    <row r="45" ht="17.25" customHeight="1" spans="1:4">
      <c r="A45" s="22">
        <v>2136601</v>
      </c>
      <c r="B45" s="23" t="s">
        <v>747</v>
      </c>
      <c r="C45" s="25"/>
      <c r="D45" s="25"/>
    </row>
    <row r="46" ht="17.25" customHeight="1" spans="1:4">
      <c r="A46" s="22">
        <v>2136699</v>
      </c>
      <c r="B46" s="23" t="s">
        <v>773</v>
      </c>
      <c r="C46" s="25"/>
      <c r="D46" s="25"/>
    </row>
    <row r="47" ht="17.25" customHeight="1" spans="1:4">
      <c r="A47" s="19">
        <v>21369</v>
      </c>
      <c r="B47" s="20" t="s">
        <v>774</v>
      </c>
      <c r="C47" s="21">
        <f>C48</f>
        <v>0</v>
      </c>
      <c r="D47" s="21">
        <f>D48</f>
        <v>0</v>
      </c>
    </row>
    <row r="48" ht="17.25" customHeight="1" spans="1:4">
      <c r="A48" s="22">
        <v>2136902</v>
      </c>
      <c r="B48" s="23" t="s">
        <v>775</v>
      </c>
      <c r="C48" s="25"/>
      <c r="D48" s="25"/>
    </row>
    <row r="49" ht="17.25" customHeight="1" spans="1:4">
      <c r="A49" s="19">
        <v>214</v>
      </c>
      <c r="B49" s="20" t="s">
        <v>541</v>
      </c>
      <c r="C49" s="21">
        <f>C50+C52</f>
        <v>0</v>
      </c>
      <c r="D49" s="26">
        <f>D50+D52</f>
        <v>0</v>
      </c>
    </row>
    <row r="50" ht="17.25" customHeight="1" spans="1:4">
      <c r="A50" s="19">
        <v>21462</v>
      </c>
      <c r="B50" s="20" t="s">
        <v>776</v>
      </c>
      <c r="C50" s="21">
        <f>C51</f>
        <v>0</v>
      </c>
      <c r="D50" s="26">
        <f>D51</f>
        <v>0</v>
      </c>
    </row>
    <row r="51" ht="17.25" customHeight="1" spans="1:4">
      <c r="A51" s="22">
        <v>2146299</v>
      </c>
      <c r="B51" s="23" t="s">
        <v>777</v>
      </c>
      <c r="C51" s="24"/>
      <c r="D51" s="24"/>
    </row>
    <row r="52" ht="17.25" customHeight="1" spans="1:4">
      <c r="A52" s="19">
        <v>21463</v>
      </c>
      <c r="B52" s="20" t="s">
        <v>778</v>
      </c>
      <c r="C52" s="21">
        <f>C53</f>
        <v>0</v>
      </c>
      <c r="D52" s="26">
        <f>D53</f>
        <v>0</v>
      </c>
    </row>
    <row r="53" ht="17.25" customHeight="1" spans="1:4">
      <c r="A53" s="22">
        <v>2146399</v>
      </c>
      <c r="B53" s="23" t="s">
        <v>779</v>
      </c>
      <c r="C53" s="24"/>
      <c r="D53" s="24"/>
    </row>
    <row r="54" ht="17.25" customHeight="1" spans="1:4">
      <c r="A54" s="19">
        <v>229</v>
      </c>
      <c r="B54" s="20" t="s">
        <v>626</v>
      </c>
      <c r="C54" s="21">
        <f>C55+C57+C60</f>
        <v>0</v>
      </c>
      <c r="D54" s="21">
        <f>D55+D57+D60</f>
        <v>15</v>
      </c>
    </row>
    <row r="55" ht="30" customHeight="1" spans="1:4">
      <c r="A55" s="19">
        <v>22904</v>
      </c>
      <c r="B55" s="20" t="s">
        <v>780</v>
      </c>
      <c r="C55" s="29">
        <f>C56</f>
        <v>0</v>
      </c>
      <c r="D55" s="29">
        <f>D56</f>
        <v>0</v>
      </c>
    </row>
    <row r="56" ht="46.5" customHeight="1" spans="1:4">
      <c r="A56" s="22">
        <v>2290402</v>
      </c>
      <c r="B56" s="23" t="s">
        <v>781</v>
      </c>
      <c r="C56" s="25"/>
      <c r="D56" s="25"/>
    </row>
    <row r="57" ht="17.25" customHeight="1" spans="1:4">
      <c r="A57" s="19">
        <v>22908</v>
      </c>
      <c r="B57" s="20" t="s">
        <v>782</v>
      </c>
      <c r="C57" s="21">
        <f>SUM(C58:C59)</f>
        <v>0</v>
      </c>
      <c r="D57" s="21">
        <f>SUM(D58:D59)</f>
        <v>0</v>
      </c>
    </row>
    <row r="58" ht="17.25" customHeight="1" spans="1:4">
      <c r="A58" s="22">
        <v>2290804</v>
      </c>
      <c r="B58" s="23" t="s">
        <v>783</v>
      </c>
      <c r="C58" s="25"/>
      <c r="D58" s="25"/>
    </row>
    <row r="59" ht="17.25" customHeight="1" spans="1:4">
      <c r="A59" s="22">
        <v>2290805</v>
      </c>
      <c r="B59" s="23" t="s">
        <v>784</v>
      </c>
      <c r="C59" s="25"/>
      <c r="D59" s="25"/>
    </row>
    <row r="60" ht="17.25" customHeight="1" spans="1:4">
      <c r="A60" s="19">
        <v>22960</v>
      </c>
      <c r="B60" s="20" t="s">
        <v>785</v>
      </c>
      <c r="C60" s="21">
        <f>SUM(C61:C66)</f>
        <v>0</v>
      </c>
      <c r="D60" s="21">
        <f>SUM(D61:D66)</f>
        <v>15</v>
      </c>
    </row>
    <row r="61" ht="17.25" customHeight="1" spans="1:4">
      <c r="A61" s="22">
        <v>2296002</v>
      </c>
      <c r="B61" s="23" t="s">
        <v>786</v>
      </c>
      <c r="C61" s="27"/>
      <c r="D61" s="30">
        <v>15</v>
      </c>
    </row>
    <row r="62" ht="17.25" customHeight="1" spans="1:4">
      <c r="A62" s="22">
        <v>2296003</v>
      </c>
      <c r="B62" s="23" t="s">
        <v>787</v>
      </c>
      <c r="C62" s="27"/>
      <c r="D62" s="30"/>
    </row>
    <row r="63" ht="17.25" customHeight="1" spans="1:4">
      <c r="A63" s="22">
        <v>2296004</v>
      </c>
      <c r="B63" s="23" t="s">
        <v>788</v>
      </c>
      <c r="C63" s="25"/>
      <c r="D63" s="25"/>
    </row>
    <row r="64" ht="17.25" customHeight="1" spans="1:4">
      <c r="A64" s="22">
        <v>2296006</v>
      </c>
      <c r="B64" s="23" t="s">
        <v>789</v>
      </c>
      <c r="C64" s="27"/>
      <c r="D64" s="30"/>
    </row>
    <row r="65" ht="17.25" customHeight="1" spans="1:4">
      <c r="A65" s="22">
        <v>2296013</v>
      </c>
      <c r="B65" s="23" t="s">
        <v>790</v>
      </c>
      <c r="C65" s="25"/>
      <c r="D65" s="25"/>
    </row>
    <row r="66" ht="17.25" customHeight="1" spans="1:4">
      <c r="A66" s="22">
        <v>2296099</v>
      </c>
      <c r="B66" s="23" t="s">
        <v>791</v>
      </c>
      <c r="C66" s="25"/>
      <c r="D66" s="25"/>
    </row>
    <row r="67" ht="17.25" customHeight="1" spans="1:4">
      <c r="A67" s="19">
        <v>232</v>
      </c>
      <c r="B67" s="20" t="s">
        <v>629</v>
      </c>
      <c r="C67" s="21">
        <f>C68</f>
        <v>0</v>
      </c>
      <c r="D67" s="21">
        <f>D68</f>
        <v>0</v>
      </c>
    </row>
    <row r="68" ht="17.25" customHeight="1" spans="1:4">
      <c r="A68" s="19">
        <v>23204</v>
      </c>
      <c r="B68" s="20" t="s">
        <v>792</v>
      </c>
      <c r="C68" s="21">
        <f>SUM(C69:C72)</f>
        <v>0</v>
      </c>
      <c r="D68" s="21">
        <f>SUM(D69:D72)</f>
        <v>0</v>
      </c>
    </row>
    <row r="69" ht="17.25" customHeight="1" spans="1:4">
      <c r="A69" s="22">
        <v>2320411</v>
      </c>
      <c r="B69" s="23" t="s">
        <v>793</v>
      </c>
      <c r="C69" s="25"/>
      <c r="D69" s="25"/>
    </row>
    <row r="70" ht="17.25" customHeight="1" spans="1:4">
      <c r="A70" s="22">
        <v>2320431</v>
      </c>
      <c r="B70" s="23" t="s">
        <v>794</v>
      </c>
      <c r="C70" s="25"/>
      <c r="D70" s="25"/>
    </row>
    <row r="71" ht="26.25" customHeight="1" spans="1:4">
      <c r="A71" s="22">
        <v>2320498</v>
      </c>
      <c r="B71" s="23" t="s">
        <v>795</v>
      </c>
      <c r="C71" s="25"/>
      <c r="D71" s="25"/>
    </row>
    <row r="72" ht="17.25" customHeight="1" spans="1:4">
      <c r="A72" s="22">
        <v>2320499</v>
      </c>
      <c r="B72" s="23" t="s">
        <v>796</v>
      </c>
      <c r="C72" s="25"/>
      <c r="D72" s="25"/>
    </row>
    <row r="73" ht="17.25" customHeight="1" spans="1:4">
      <c r="A73" s="19">
        <v>233</v>
      </c>
      <c r="B73" s="20" t="s">
        <v>632</v>
      </c>
      <c r="C73" s="21">
        <f>C74</f>
        <v>0</v>
      </c>
      <c r="D73" s="21">
        <f>D74</f>
        <v>0</v>
      </c>
    </row>
    <row r="74" ht="17.25" customHeight="1" spans="1:4">
      <c r="A74" s="19">
        <v>23304</v>
      </c>
      <c r="B74" s="20" t="s">
        <v>797</v>
      </c>
      <c r="C74" s="21">
        <f>SUM(C75:C76)</f>
        <v>0</v>
      </c>
      <c r="D74" s="21">
        <f>SUM(D75:D76)</f>
        <v>0</v>
      </c>
    </row>
    <row r="75" ht="17.25" customHeight="1" spans="1:4">
      <c r="A75" s="22">
        <v>2330411</v>
      </c>
      <c r="B75" s="23" t="s">
        <v>798</v>
      </c>
      <c r="C75" s="25"/>
      <c r="D75" s="25"/>
    </row>
    <row r="76" ht="17.25" customHeight="1" spans="1:4">
      <c r="A76" s="22">
        <v>2330498</v>
      </c>
      <c r="B76" s="23" t="s">
        <v>799</v>
      </c>
      <c r="C76" s="25"/>
      <c r="D76" s="25"/>
    </row>
    <row r="77" ht="17.25" customHeight="1" spans="1:4">
      <c r="A77" s="19">
        <v>234</v>
      </c>
      <c r="B77" s="20" t="s">
        <v>800</v>
      </c>
      <c r="C77" s="29">
        <f>C78+C83</f>
        <v>0</v>
      </c>
      <c r="D77" s="29">
        <f>D78+D83</f>
        <v>0</v>
      </c>
    </row>
    <row r="78" ht="17.25" customHeight="1" spans="1:4">
      <c r="A78" s="19">
        <v>23401</v>
      </c>
      <c r="B78" s="20" t="s">
        <v>801</v>
      </c>
      <c r="C78" s="29">
        <f>SUM(C79:C82)</f>
        <v>0</v>
      </c>
      <c r="D78" s="29">
        <f>SUM(D79:D82)</f>
        <v>0</v>
      </c>
    </row>
    <row r="79" ht="17.25" customHeight="1" spans="1:4">
      <c r="A79" s="22">
        <v>2340101</v>
      </c>
      <c r="B79" s="23" t="s">
        <v>802</v>
      </c>
      <c r="C79" s="25"/>
      <c r="D79" s="25"/>
    </row>
    <row r="80" ht="17.25" customHeight="1" spans="1:4">
      <c r="A80" s="22">
        <v>2340102</v>
      </c>
      <c r="B80" s="23" t="s">
        <v>803</v>
      </c>
      <c r="C80" s="25"/>
      <c r="D80" s="25"/>
    </row>
    <row r="81" ht="17.25" customHeight="1" spans="1:4">
      <c r="A81" s="22">
        <v>2340108</v>
      </c>
      <c r="B81" s="23" t="s">
        <v>804</v>
      </c>
      <c r="C81" s="25"/>
      <c r="D81" s="25"/>
    </row>
    <row r="82" ht="17.25" customHeight="1" spans="1:4">
      <c r="A82" s="22">
        <v>2340109</v>
      </c>
      <c r="B82" s="23" t="s">
        <v>805</v>
      </c>
      <c r="C82" s="25"/>
      <c r="D82" s="25"/>
    </row>
    <row r="83" ht="17.25" customHeight="1" spans="1:4">
      <c r="A83" s="19">
        <v>23402</v>
      </c>
      <c r="B83" s="20" t="s">
        <v>806</v>
      </c>
      <c r="C83" s="29"/>
      <c r="D83" s="29"/>
    </row>
    <row r="84" ht="17.25" customHeight="1" spans="1:4">
      <c r="A84" s="22">
        <v>2340299</v>
      </c>
      <c r="B84" s="23" t="s">
        <v>807</v>
      </c>
      <c r="C84" s="25"/>
      <c r="D84" s="25"/>
    </row>
    <row r="85" ht="17.25" customHeight="1" spans="1:4">
      <c r="A85" s="19" t="s">
        <v>57</v>
      </c>
      <c r="B85" s="20"/>
      <c r="C85" s="21">
        <v>0</v>
      </c>
      <c r="D85" s="21">
        <v>0</v>
      </c>
    </row>
    <row r="86" ht="17.25" customHeight="1" spans="1:4">
      <c r="A86" s="22">
        <v>2300402</v>
      </c>
      <c r="B86" s="31" t="s">
        <v>808</v>
      </c>
      <c r="C86" s="25"/>
      <c r="D86" s="25"/>
    </row>
    <row r="87" ht="17.25" customHeight="1" spans="1:4">
      <c r="A87" s="19" t="s">
        <v>59</v>
      </c>
      <c r="B87" s="32"/>
      <c r="C87" s="21">
        <v>0</v>
      </c>
      <c r="D87" s="21">
        <v>0</v>
      </c>
    </row>
    <row r="88" ht="17.25" customHeight="1" spans="1:4">
      <c r="A88" s="22">
        <v>23104</v>
      </c>
      <c r="B88" s="31" t="s">
        <v>809</v>
      </c>
      <c r="C88" s="24">
        <v>0</v>
      </c>
      <c r="D88" s="24">
        <v>0</v>
      </c>
    </row>
    <row r="89" ht="17.25" customHeight="1" spans="1:4">
      <c r="A89" s="19" t="s">
        <v>810</v>
      </c>
      <c r="B89" s="20"/>
      <c r="C89" s="21">
        <f>C90</f>
        <v>0</v>
      </c>
      <c r="D89" s="21">
        <f>D90</f>
        <v>0</v>
      </c>
    </row>
    <row r="90" ht="17.25" customHeight="1" spans="1:4">
      <c r="A90" s="22">
        <v>2300802</v>
      </c>
      <c r="B90" s="23" t="s">
        <v>811</v>
      </c>
      <c r="C90" s="25"/>
      <c r="D90" s="25"/>
    </row>
    <row r="91" ht="17.25" customHeight="1" spans="1:4">
      <c r="A91" s="19" t="s">
        <v>812</v>
      </c>
      <c r="B91" s="20"/>
      <c r="C91" s="21">
        <f>C92</f>
        <v>0</v>
      </c>
      <c r="D91" s="21">
        <f>D92</f>
        <v>0</v>
      </c>
    </row>
    <row r="92" ht="17.25" customHeight="1" spans="1:4">
      <c r="A92" s="22">
        <v>2300902</v>
      </c>
      <c r="B92" s="23" t="s">
        <v>813</v>
      </c>
      <c r="C92" s="25"/>
      <c r="D92" s="25"/>
    </row>
    <row r="93" ht="17.25" customHeight="1" spans="1:4">
      <c r="A93" s="33" t="s">
        <v>644</v>
      </c>
      <c r="B93" s="34"/>
      <c r="C93" s="21">
        <f>C7+C85+C87+C89+C91</f>
        <v>4350</v>
      </c>
      <c r="D93" s="21">
        <f>D7+D85+D87+D89+D91</f>
        <v>10308</v>
      </c>
    </row>
    <row r="94" s="12" customFormat="1" ht="13.5" customHeight="1" spans="3:4">
      <c r="C94" s="35"/>
      <c r="D94" s="35"/>
    </row>
  </sheetData>
  <mergeCells count="4">
    <mergeCell ref="A1:D1"/>
    <mergeCell ref="A5:D5"/>
    <mergeCell ref="A93:B93"/>
    <mergeCell ref="A2:D4"/>
  </mergeCells>
  <pageMargins left="0.511811023622047" right="0.31496062992126" top="0.551181102362205" bottom="0.551181102362205" header="0.31496062992126" footer="0.31496062992126"/>
  <pageSetup paperSize="9" scale="90" orientation="portrait"/>
  <headerFooter>
    <oddFooter>&amp;C&amp;"宋体,常规"&amp;12第 &amp;"宋体,常规"&amp;12&amp;P&amp;"宋体,常规"&amp;12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C12"/>
  <sheetViews>
    <sheetView workbookViewId="0">
      <selection activeCell="A20" sqref="A20"/>
    </sheetView>
  </sheetViews>
  <sheetFormatPr defaultColWidth="9" defaultRowHeight="14.4" outlineLevelCol="2"/>
  <cols>
    <col min="1" max="1" width="46" style="1" customWidth="1"/>
    <col min="2" max="2" width="15.75" style="2" customWidth="1"/>
    <col min="3" max="3" width="22.1296296296296" style="2" customWidth="1"/>
    <col min="4" max="16384" width="9" style="3"/>
  </cols>
  <sheetData>
    <row r="1" spans="1:1">
      <c r="A1" s="4" t="s">
        <v>814</v>
      </c>
    </row>
    <row r="2" ht="30.75" customHeight="1" spans="1:3">
      <c r="A2" s="5" t="s">
        <v>815</v>
      </c>
      <c r="B2" s="5"/>
      <c r="C2" s="5"/>
    </row>
    <row r="3" ht="18.75" customHeight="1" spans="3:3">
      <c r="C3" s="2" t="s">
        <v>2</v>
      </c>
    </row>
    <row r="4" ht="24" customHeight="1" spans="1:3">
      <c r="A4" s="6" t="s">
        <v>703</v>
      </c>
      <c r="B4" s="7" t="s">
        <v>4</v>
      </c>
      <c r="C4" s="7" t="s">
        <v>5</v>
      </c>
    </row>
    <row r="5" ht="27" customHeight="1" spans="1:3">
      <c r="A5" s="8" t="s">
        <v>816</v>
      </c>
      <c r="B5" s="9">
        <f>B6+B7+B10</f>
        <v>80</v>
      </c>
      <c r="C5" s="9">
        <f>C6+C7+C10</f>
        <v>60.95</v>
      </c>
    </row>
    <row r="6" ht="27" customHeight="1" spans="1:3">
      <c r="A6" s="8" t="s">
        <v>817</v>
      </c>
      <c r="B6" s="9"/>
      <c r="C6" s="9"/>
    </row>
    <row r="7" ht="27" customHeight="1" spans="1:3">
      <c r="A7" s="8" t="s">
        <v>818</v>
      </c>
      <c r="B7" s="9">
        <f>B8+B9</f>
        <v>33</v>
      </c>
      <c r="C7" s="9">
        <f>C8+C9</f>
        <v>23.61</v>
      </c>
    </row>
    <row r="8" ht="27" customHeight="1" spans="1:3">
      <c r="A8" s="8" t="s">
        <v>819</v>
      </c>
      <c r="B8" s="9"/>
      <c r="C8" s="9"/>
    </row>
    <row r="9" ht="27" customHeight="1" spans="1:3">
      <c r="A9" s="8" t="s">
        <v>820</v>
      </c>
      <c r="B9" s="10">
        <v>33</v>
      </c>
      <c r="C9" s="10">
        <v>23.61</v>
      </c>
    </row>
    <row r="10" ht="27" customHeight="1" spans="1:3">
      <c r="A10" s="8" t="s">
        <v>821</v>
      </c>
      <c r="B10" s="10">
        <v>47</v>
      </c>
      <c r="C10" s="10">
        <v>37.34</v>
      </c>
    </row>
    <row r="12" ht="30.75" customHeight="1" spans="1:3">
      <c r="A12" s="11" t="s">
        <v>822</v>
      </c>
      <c r="B12" s="11"/>
      <c r="C12" s="11"/>
    </row>
  </sheetData>
  <mergeCells count="2">
    <mergeCell ref="A2:C2"/>
    <mergeCell ref="A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表1.2021年一般公共预算收支决算表</vt:lpstr>
      <vt:lpstr>表2.2021年一般公共预算收入决算表</vt:lpstr>
      <vt:lpstr>表3.2021年一般公共预算支出决算表</vt:lpstr>
      <vt:lpstr>表4.2021年一般公共预算支出决算表（按经济分类）</vt:lpstr>
      <vt:lpstr>表5.2021年政府性基金收入决算表</vt:lpstr>
      <vt:lpstr>表6.2021年政府性基金支出决算表</vt:lpstr>
      <vt:lpstr>表7.2021年一般公共预算“三公”经费决算表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刘凤华</dc:creator>
  <cp:lastModifiedBy>Bill biu biu biu</cp:lastModifiedBy>
  <cp:revision>0</cp:revision>
  <dcterms:created xsi:type="dcterms:W3CDTF">2018-08-15T07:08:00Z</dcterms:created>
  <cp:lastPrinted>2021-09-16T03:49:00Z</cp:lastPrinted>
  <dcterms:modified xsi:type="dcterms:W3CDTF">2022-11-29T11:29:15Z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D28103D1613F4C8B83F43E3E9A4EB5E2</vt:lpwstr>
  </property>
</Properties>
</file>