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000" windowHeight="7770" activeTab="3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3">本级政府性基金支出!$4:$4</definedName>
  </definedNames>
  <calcPr calcId="144525"/>
</workbook>
</file>

<file path=xl/calcChain.xml><?xml version="1.0" encoding="utf-8"?>
<calcChain xmlns="http://schemas.openxmlformats.org/spreadsheetml/2006/main">
  <c r="E78" i="3" l="1"/>
  <c r="E76" i="3"/>
  <c r="E74" i="3"/>
  <c r="E72" i="3"/>
  <c r="E69" i="3"/>
  <c r="E68" i="3"/>
  <c r="E63" i="3"/>
  <c r="E62" i="3" s="1"/>
  <c r="E55" i="3"/>
  <c r="E52" i="3"/>
  <c r="E50" i="3"/>
  <c r="E49" i="3"/>
  <c r="E47" i="3"/>
  <c r="E44" i="3"/>
  <c r="E43" i="3"/>
  <c r="E41" i="3"/>
  <c r="E37" i="3" s="1"/>
  <c r="E33" i="3"/>
  <c r="E29" i="3"/>
  <c r="E20" i="3"/>
  <c r="E19" i="3" s="1"/>
  <c r="E15" i="3"/>
  <c r="E11" i="3"/>
  <c r="E10" i="3"/>
  <c r="E7" i="3"/>
  <c r="E6" i="3"/>
  <c r="C41" i="3"/>
  <c r="C37" i="3"/>
  <c r="C55" i="3"/>
  <c r="C52" i="3"/>
  <c r="D66" i="3"/>
  <c r="E23" i="2"/>
  <c r="E21" i="2"/>
  <c r="E19" i="2"/>
  <c r="E12" i="2"/>
  <c r="E7" i="2"/>
  <c r="E5" i="2"/>
  <c r="E25" i="2" s="1"/>
  <c r="E82" i="3" s="1"/>
  <c r="E5" i="3" l="1"/>
  <c r="E81" i="3" s="1"/>
  <c r="E80" i="3" s="1"/>
  <c r="J17" i="4"/>
  <c r="J16" i="4"/>
  <c r="J15" i="4"/>
  <c r="J14" i="4"/>
  <c r="J13" i="4"/>
  <c r="J12" i="4"/>
  <c r="J11" i="4"/>
  <c r="J9" i="4"/>
  <c r="J7" i="4"/>
  <c r="H9" i="4"/>
  <c r="E11" i="4"/>
  <c r="E10" i="4"/>
  <c r="E7" i="4"/>
  <c r="C11" i="4"/>
  <c r="C10" i="4"/>
  <c r="C7" i="4"/>
  <c r="I9" i="4" l="1"/>
  <c r="D10" i="4"/>
  <c r="D7" i="4"/>
  <c r="D11" i="4"/>
  <c r="J10" i="4" l="1"/>
  <c r="C63" i="3"/>
  <c r="C62" i="3" s="1"/>
  <c r="H12" i="4" s="1"/>
  <c r="I12" i="4" s="1"/>
  <c r="C50" i="3"/>
  <c r="C69" i="3"/>
  <c r="C68" i="3" s="1"/>
  <c r="H13" i="4" s="1"/>
  <c r="I13" i="4" s="1"/>
  <c r="C72" i="3"/>
  <c r="H14" i="4" s="1"/>
  <c r="I14" i="4" s="1"/>
  <c r="C33" i="3"/>
  <c r="C29" i="3"/>
  <c r="C20" i="3"/>
  <c r="C15" i="3"/>
  <c r="C11" i="3"/>
  <c r="C7" i="3"/>
  <c r="C6" i="3" s="1"/>
  <c r="C44" i="3"/>
  <c r="C47" i="3"/>
  <c r="C49" i="3" l="1"/>
  <c r="H10" i="4" s="1"/>
  <c r="I10" i="4" s="1"/>
  <c r="H11" i="4"/>
  <c r="I11" i="4" s="1"/>
  <c r="C43" i="3"/>
  <c r="C19" i="3"/>
  <c r="H8" i="4" s="1"/>
  <c r="J8" i="4"/>
  <c r="J6" i="4" s="1"/>
  <c r="C10" i="3"/>
  <c r="H7" i="4" s="1"/>
  <c r="I8" i="4" l="1"/>
  <c r="I7" i="4"/>
  <c r="H6" i="4"/>
  <c r="I6" i="4" s="1"/>
  <c r="C5" i="3"/>
  <c r="D79" i="3" l="1"/>
  <c r="C78" i="3"/>
  <c r="H17" i="4" s="1"/>
  <c r="I17" i="4" s="1"/>
  <c r="D77" i="3"/>
  <c r="C76" i="3"/>
  <c r="H16" i="4" s="1"/>
  <c r="I16" i="4" s="1"/>
  <c r="D75" i="3"/>
  <c r="C74" i="3"/>
  <c r="D73" i="3"/>
  <c r="D70" i="3"/>
  <c r="D68" i="3"/>
  <c r="D67" i="3"/>
  <c r="D65" i="3"/>
  <c r="D64" i="3"/>
  <c r="D63" i="3"/>
  <c r="D61" i="3"/>
  <c r="D60" i="3"/>
  <c r="D59" i="3"/>
  <c r="D58" i="3"/>
  <c r="D57" i="3"/>
  <c r="D56" i="3"/>
  <c r="D55" i="3"/>
  <c r="D54" i="3"/>
  <c r="D53" i="3"/>
  <c r="D51" i="3"/>
  <c r="D50" i="3"/>
  <c r="D48" i="3"/>
  <c r="D46" i="3"/>
  <c r="D45" i="3"/>
  <c r="D44" i="3"/>
  <c r="D42" i="3"/>
  <c r="D41" i="3"/>
  <c r="D40" i="3"/>
  <c r="D39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20" i="3"/>
  <c r="D18" i="3"/>
  <c r="D17" i="3"/>
  <c r="D16" i="3"/>
  <c r="D15" i="3"/>
  <c r="D14" i="3"/>
  <c r="D13" i="3"/>
  <c r="D12" i="3"/>
  <c r="D11" i="3"/>
  <c r="D9" i="3"/>
  <c r="D8" i="3"/>
  <c r="D6" i="3"/>
  <c r="D74" i="3" l="1"/>
  <c r="H15" i="4"/>
  <c r="I15" i="4" s="1"/>
  <c r="D76" i="3"/>
  <c r="D49" i="3"/>
  <c r="D72" i="3"/>
  <c r="D62" i="3"/>
  <c r="D38" i="3"/>
  <c r="D47" i="3"/>
  <c r="D69" i="3"/>
  <c r="D78" i="3"/>
  <c r="D7" i="3"/>
  <c r="D52" i="3"/>
  <c r="D10" i="3" l="1"/>
  <c r="D43" i="3"/>
  <c r="D5" i="3" l="1"/>
  <c r="E13" i="4" l="1"/>
  <c r="E12" i="4"/>
  <c r="E9" i="4"/>
  <c r="E8" i="4"/>
  <c r="C12" i="2"/>
  <c r="C9" i="4" s="1"/>
  <c r="C7" i="2"/>
  <c r="C8" i="4" s="1"/>
  <c r="C6" i="4" s="1"/>
  <c r="D9" i="4" l="1"/>
  <c r="D8" i="4"/>
  <c r="E6" i="4"/>
  <c r="E14" i="4"/>
  <c r="C23" i="2"/>
  <c r="C14" i="4" s="1"/>
  <c r="D14" i="4" s="1"/>
  <c r="D22" i="2"/>
  <c r="C21" i="2"/>
  <c r="D20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5" i="2"/>
  <c r="C25" i="2" s="1"/>
  <c r="D21" i="2" l="1"/>
  <c r="C13" i="4"/>
  <c r="D13" i="4" s="1"/>
  <c r="E19" i="4"/>
  <c r="D6" i="4"/>
  <c r="D5" i="2"/>
  <c r="D24" i="2"/>
  <c r="D23" i="2"/>
  <c r="C19" i="2"/>
  <c r="D19" i="2" l="1"/>
  <c r="C12" i="4"/>
  <c r="C82" i="3"/>
  <c r="C81" i="3" s="1"/>
  <c r="C80" i="3" s="1"/>
  <c r="H18" i="4" s="1"/>
  <c r="D12" i="4" l="1"/>
  <c r="C19" i="4"/>
  <c r="D19" i="4" s="1"/>
  <c r="H19" i="4"/>
  <c r="D82" i="3"/>
  <c r="D81" i="3"/>
  <c r="D25" i="2"/>
  <c r="D80" i="3" l="1"/>
  <c r="J18" i="4"/>
  <c r="J19" i="4" l="1"/>
  <c r="I19" i="4" s="1"/>
  <c r="I18" i="4"/>
</calcChain>
</file>

<file path=xl/sharedStrings.xml><?xml version="1.0" encoding="utf-8"?>
<sst xmlns="http://schemas.openxmlformats.org/spreadsheetml/2006/main" count="158" uniqueCount="142">
  <si>
    <t>编制单位：鹤山市财政局</t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</si>
  <si>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</si>
  <si>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</si>
  <si>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</si>
  <si>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</si>
  <si>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</si>
  <si>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</si>
  <si>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</si>
  <si>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</si>
  <si>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</si>
  <si>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</si>
  <si>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</si>
  <si>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</si>
  <si>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</si>
  <si>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</si>
  <si>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</si>
  <si>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</si>
  <si>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</si>
  <si>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</si>
  <si>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</si>
  <si>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</si>
  <si>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</si>
  <si>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>收入合计</t>
    <phoneticPr fontId="4" type="noConversion"/>
  </si>
  <si>
    <t>调整金额</t>
    <phoneticPr fontId="4" type="noConversion"/>
  </si>
  <si>
    <t>调整后
预算数</t>
  </si>
  <si>
    <t>政府性基金转移支付收入</t>
    <phoneticPr fontId="3" type="noConversion"/>
  </si>
  <si>
    <t>二、转移性收入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</si>
  <si>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</si>
  <si>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</si>
  <si>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</si>
  <si>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</si>
  <si>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</si>
  <si>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</si>
  <si>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</si>
  <si>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</si>
  <si>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</si>
  <si>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</si>
  <si>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</si>
  <si>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</si>
  <si>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</si>
  <si>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</si>
  <si>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</si>
  <si>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</si>
  <si>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</si>
  <si>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</si>
  <si>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</si>
  <si>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</si>
  <si>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</si>
  <si>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</si>
  <si>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</si>
  <si>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</si>
  <si>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</si>
  <si>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</si>
  <si>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</si>
  <si>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</si>
  <si>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</si>
  <si>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</si>
  <si>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</si>
  <si>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</si>
  <si>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</si>
  <si>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</si>
  <si>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</si>
  <si>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</si>
  <si>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</si>
  <si>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</si>
  <si>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</si>
  <si>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</si>
  <si>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</si>
  <si>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</si>
  <si>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</si>
  <si>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</si>
  <si>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</si>
  <si>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</si>
  <si>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</si>
  <si>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</si>
  <si>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</si>
  <si>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</si>
  <si>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</si>
  <si>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</si>
  <si>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</si>
  <si>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</si>
  <si>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</si>
  <si>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</si>
  <si>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</si>
  <si>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</si>
  <si>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 xml:space="preserve">    土地储备专项债券付息支出</t>
  </si>
  <si>
    <t>债务发行费用支出</t>
    <phoneticPr fontId="4" type="noConversion"/>
  </si>
  <si>
    <t xml:space="preserve">  地方政府专项债务发行费用支出</t>
    <phoneticPr fontId="4" type="noConversion"/>
  </si>
  <si>
    <t>二、上解上级支出</t>
    <phoneticPr fontId="4" type="noConversion"/>
  </si>
  <si>
    <t>三、县对镇的补助支出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</si>
  <si>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</si>
  <si>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</si>
  <si>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</si>
  <si>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</si>
  <si>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</si>
  <si>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</si>
  <si>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</si>
  <si>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</si>
  <si>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 xml:space="preserve">    政府性基金上解支出</t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</si>
  <si>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</si>
  <si>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</si>
  <si>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</si>
  <si>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</si>
  <si>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</si>
  <si>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</si>
  <si>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</si>
  <si>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</si>
  <si>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</si>
  <si>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</si>
  <si>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</si>
  <si>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</si>
  <si>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</si>
  <si>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</si>
  <si>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农林水支出</t>
    <phoneticPr fontId="4" type="noConversion"/>
  </si>
  <si>
    <t>三、上年结余收入</t>
    <phoneticPr fontId="4" type="noConversion"/>
  </si>
  <si>
    <t>其他支出</t>
    <phoneticPr fontId="4" type="noConversion"/>
  </si>
  <si>
    <t>四、债务转贷收入</t>
    <phoneticPr fontId="4" type="noConversion"/>
  </si>
  <si>
    <t xml:space="preserve">  其他政府性基金及对应专项债务收入安排的支出</t>
  </si>
  <si>
    <t>债务付息支出</t>
    <phoneticPr fontId="4" type="noConversion"/>
  </si>
  <si>
    <t>债务发行费用支出</t>
    <phoneticPr fontId="4" type="noConversion"/>
  </si>
  <si>
    <t>二、上解上级支出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</si>
  <si>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</si>
  <si>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</si>
  <si>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</si>
  <si>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</si>
  <si>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t>收入合计</t>
    <phoneticPr fontId="4" type="noConversion"/>
  </si>
  <si>
    <t>支出合计</t>
    <phoneticPr fontId="4" type="noConversion"/>
  </si>
  <si>
    <t xml:space="preserve">    其他政府性基金债务付息支出</t>
    <phoneticPr fontId="3" type="noConversion"/>
  </si>
  <si>
    <t xml:space="preserve">    国有土地使用权出让金债务发行费用支出</t>
    <phoneticPr fontId="4" type="noConversion"/>
  </si>
  <si>
    <t xml:space="preserve">    其他地方自行试点项目收益专项债券发行费用支出</t>
    <phoneticPr fontId="3" type="noConversion"/>
  </si>
  <si>
    <t xml:space="preserve">   其他地方自行试点项目收益专项债券收入安排的支出</t>
    <phoneticPr fontId="3" type="noConversion"/>
  </si>
  <si>
    <t>2022年鹤山市本级政府性基金预算
调整表</t>
    <phoneticPr fontId="4" type="noConversion"/>
  </si>
  <si>
    <t>编制日期：2022年 月   日</t>
    <phoneticPr fontId="4" type="noConversion"/>
  </si>
  <si>
    <t>2022年鹤山市本级政府性预算调整情况表</t>
    <phoneticPr fontId="4" type="noConversion"/>
  </si>
  <si>
    <t>2022年预算</t>
  </si>
  <si>
    <t>2022年鹤山市本级政府性基金预算收入调整表</t>
  </si>
  <si>
    <t>2022年鹤山市本级政府性基金预算支出调整表</t>
  </si>
  <si>
    <t xml:space="preserve">    其他地方自行试点项目收益专项债券付息支出</t>
    <phoneticPr fontId="21" type="noConversion"/>
  </si>
  <si>
    <r>
      <t>附件3</t>
    </r>
    <r>
      <rPr>
        <sz val="12"/>
        <rFont val="宋体"/>
        <family val="3"/>
        <charset val="134"/>
      </rPr>
      <t>：</t>
    </r>
    <phoneticPr fontId="4" type="noConversion"/>
  </si>
  <si>
    <r>
      <t>附件3-1</t>
    </r>
    <r>
      <rPr>
        <sz val="12"/>
        <rFont val="宋体"/>
        <family val="3"/>
        <charset val="134"/>
      </rPr>
      <t>：</t>
    </r>
    <phoneticPr fontId="4" type="noConversion"/>
  </si>
  <si>
    <r>
      <t>附件3-2</t>
    </r>
    <r>
      <rPr>
        <sz val="12"/>
        <rFont val="宋体"/>
        <family val="3"/>
        <charset val="134"/>
      </rPr>
      <t>：</t>
    </r>
    <phoneticPr fontId="4" type="noConversion"/>
  </si>
  <si>
    <r>
      <t>附件3-3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</si>
</sst>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0" fontId="11" fillId="0" borderId="0" xfId="2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1" applyNumberFormat="1" applyFont="1" applyFill="1" applyBorder="1" applyAlignment="1">
      <alignment horizontal="right" vertical="center" wrapText="1"/>
    </xf>
    <xf numFmtId="176" fontId="14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1" fontId="0" fillId="0" borderId="1" xfId="0" applyNumberFormat="1" applyBorder="1">
      <alignment vertical="center"/>
    </xf>
    <xf numFmtId="41" fontId="14" fillId="0" borderId="1" xfId="0" applyNumberFormat="1" applyFont="1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176" fontId="13" fillId="0" borderId="1" xfId="0" applyNumberFormat="1" applyFont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20" fillId="0" borderId="1" xfId="1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RowHeight="13.5" x14ac:dyDescent="0.1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7.25" customHeight="1" x14ac:dyDescent="0.15">
      <c r="A1" s="1" t="s">
        <v>138</v>
      </c>
      <c r="B1" s="2"/>
      <c r="C1" s="2"/>
      <c r="D1" s="3"/>
      <c r="E1" s="2"/>
      <c r="F1" s="2"/>
    </row>
    <row r="2" spans="1:14" ht="14.25" x14ac:dyDescent="0.15">
      <c r="A2" s="3"/>
      <c r="D2" s="3"/>
    </row>
    <row r="3" spans="1:14" ht="14.25" x14ac:dyDescent="0.15">
      <c r="A3" s="5"/>
      <c r="B3" s="5"/>
      <c r="C3" s="5"/>
      <c r="D3" s="3"/>
    </row>
    <row r="4" spans="1:14" ht="14.25" x14ac:dyDescent="0.15">
      <c r="A4" s="5"/>
      <c r="B4" s="5"/>
      <c r="C4" s="5"/>
      <c r="D4" s="3"/>
    </row>
    <row r="5" spans="1:14" ht="14.25" x14ac:dyDescent="0.15">
      <c r="A5" s="5"/>
      <c r="B5" s="5"/>
      <c r="C5" s="5"/>
      <c r="D5" s="3"/>
    </row>
    <row r="6" spans="1:14" ht="15.75" x14ac:dyDescent="0.15">
      <c r="A6" s="6"/>
      <c r="B6" s="6"/>
      <c r="C6" s="6"/>
    </row>
    <row r="7" spans="1:14" ht="15.75" x14ac:dyDescent="0.15">
      <c r="A7" s="6"/>
      <c r="B7" s="6"/>
      <c r="C7" s="6"/>
    </row>
    <row r="8" spans="1:14" ht="15.75" x14ac:dyDescent="0.15">
      <c r="A8" s="6"/>
      <c r="B8" s="6"/>
      <c r="C8" s="6"/>
    </row>
    <row r="9" spans="1:14" ht="73.5" customHeight="1" x14ac:dyDescent="0.15">
      <c r="A9" s="61" t="s">
        <v>131</v>
      </c>
      <c r="B9" s="61"/>
      <c r="C9" s="61"/>
      <c r="D9" s="61"/>
      <c r="E9" s="61"/>
      <c r="F9" s="61"/>
      <c r="G9" s="61"/>
      <c r="H9" s="61"/>
      <c r="I9" s="61"/>
      <c r="J9" s="7"/>
      <c r="K9" s="7"/>
      <c r="L9" s="7"/>
      <c r="M9" s="7"/>
      <c r="N9" s="7"/>
    </row>
    <row r="17" spans="1:13" ht="18.75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 x14ac:dyDescent="0.1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 x14ac:dyDescent="0.1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 x14ac:dyDescent="0.15">
      <c r="A21" s="9" t="s">
        <v>0</v>
      </c>
      <c r="B21" s="9"/>
      <c r="C21" s="8"/>
      <c r="D21" s="8"/>
      <c r="F21" s="8"/>
      <c r="G21" s="8"/>
      <c r="H21" s="11"/>
      <c r="I21" s="11" t="s">
        <v>132</v>
      </c>
      <c r="J21" s="11"/>
      <c r="K21" s="8"/>
      <c r="L21" s="8"/>
      <c r="M21" s="11"/>
    </row>
    <row r="22" spans="1:13" ht="18.7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 x14ac:dyDescent="0.1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/>
  </sheetViews>
  <sheetFormatPr defaultColWidth="8.75" defaultRowHeight="13.5" x14ac:dyDescent="0.15"/>
  <cols>
    <col min="1" max="1" width="9.125" style="12" customWidth="1"/>
    <col min="2" max="2" width="24.375" style="12" customWidth="1"/>
    <col min="3" max="3" width="11.5" style="41" customWidth="1"/>
    <col min="4" max="5" width="11.5" style="42" customWidth="1"/>
    <col min="6" max="6" width="9.125" style="42" customWidth="1"/>
    <col min="7" max="7" width="24.375" style="42" customWidth="1"/>
    <col min="8" max="8" width="11.5" style="43" customWidth="1"/>
    <col min="9" max="9" width="11.5" style="12" customWidth="1"/>
    <col min="10" max="10" width="11.5" style="44" customWidth="1"/>
    <col min="11" max="254" width="8.75" style="12"/>
    <col min="255" max="255" width="8" style="12" customWidth="1"/>
    <col min="256" max="256" width="25.5" style="12" customWidth="1"/>
    <col min="257" max="258" width="13.375" style="12" bestFit="1" customWidth="1"/>
    <col min="259" max="259" width="13.375" style="12" customWidth="1"/>
    <col min="260" max="260" width="9.25" style="12" customWidth="1"/>
    <col min="261" max="261" width="37" style="12" customWidth="1"/>
    <col min="262" max="262" width="12.375" style="12" customWidth="1"/>
    <col min="263" max="263" width="12.75" style="12" customWidth="1"/>
    <col min="264" max="264" width="13.5" style="12" customWidth="1"/>
    <col min="265" max="265" width="8.75" style="12"/>
    <col min="266" max="266" width="9" style="12" customWidth="1"/>
    <col min="267" max="510" width="8.75" style="12"/>
    <col min="511" max="511" width="8" style="12" customWidth="1"/>
    <col min="512" max="512" width="25.5" style="12" customWidth="1"/>
    <col min="513" max="514" width="13.375" style="12" bestFit="1" customWidth="1"/>
    <col min="515" max="515" width="13.375" style="12" customWidth="1"/>
    <col min="516" max="516" width="9.25" style="12" customWidth="1"/>
    <col min="517" max="517" width="37" style="12" customWidth="1"/>
    <col min="518" max="518" width="12.375" style="12" customWidth="1"/>
    <col min="519" max="519" width="12.75" style="12" customWidth="1"/>
    <col min="520" max="520" width="13.5" style="12" customWidth="1"/>
    <col min="521" max="521" width="8.75" style="12"/>
    <col min="522" max="522" width="9" style="12" customWidth="1"/>
    <col min="523" max="766" width="8.75" style="12"/>
    <col min="767" max="767" width="8" style="12" customWidth="1"/>
    <col min="768" max="768" width="25.5" style="12" customWidth="1"/>
    <col min="769" max="770" width="13.375" style="12" bestFit="1" customWidth="1"/>
    <col min="771" max="771" width="13.375" style="12" customWidth="1"/>
    <col min="772" max="772" width="9.25" style="12" customWidth="1"/>
    <col min="773" max="773" width="37" style="12" customWidth="1"/>
    <col min="774" max="774" width="12.375" style="12" customWidth="1"/>
    <col min="775" max="775" width="12.75" style="12" customWidth="1"/>
    <col min="776" max="776" width="13.5" style="12" customWidth="1"/>
    <col min="777" max="777" width="8.75" style="12"/>
    <col min="778" max="778" width="9" style="12" customWidth="1"/>
    <col min="779" max="1022" width="8.75" style="12"/>
    <col min="1023" max="1023" width="8" style="12" customWidth="1"/>
    <col min="1024" max="1024" width="25.5" style="12" customWidth="1"/>
    <col min="1025" max="1026" width="13.375" style="12" bestFit="1" customWidth="1"/>
    <col min="1027" max="1027" width="13.375" style="12" customWidth="1"/>
    <col min="1028" max="1028" width="9.25" style="12" customWidth="1"/>
    <col min="1029" max="1029" width="37" style="12" customWidth="1"/>
    <col min="1030" max="1030" width="12.375" style="12" customWidth="1"/>
    <col min="1031" max="1031" width="12.75" style="12" customWidth="1"/>
    <col min="1032" max="1032" width="13.5" style="12" customWidth="1"/>
    <col min="1033" max="1033" width="8.75" style="12"/>
    <col min="1034" max="1034" width="9" style="12" customWidth="1"/>
    <col min="1035" max="1278" width="8.75" style="12"/>
    <col min="1279" max="1279" width="8" style="12" customWidth="1"/>
    <col min="1280" max="1280" width="25.5" style="12" customWidth="1"/>
    <col min="1281" max="1282" width="13.375" style="12" bestFit="1" customWidth="1"/>
    <col min="1283" max="1283" width="13.375" style="12" customWidth="1"/>
    <col min="1284" max="1284" width="9.25" style="12" customWidth="1"/>
    <col min="1285" max="1285" width="37" style="12" customWidth="1"/>
    <col min="1286" max="1286" width="12.375" style="12" customWidth="1"/>
    <col min="1287" max="1287" width="12.75" style="12" customWidth="1"/>
    <col min="1288" max="1288" width="13.5" style="12" customWidth="1"/>
    <col min="1289" max="1289" width="8.75" style="12"/>
    <col min="1290" max="1290" width="9" style="12" customWidth="1"/>
    <col min="1291" max="1534" width="8.75" style="12"/>
    <col min="1535" max="1535" width="8" style="12" customWidth="1"/>
    <col min="1536" max="1536" width="25.5" style="12" customWidth="1"/>
    <col min="1537" max="1538" width="13.375" style="12" bestFit="1" customWidth="1"/>
    <col min="1539" max="1539" width="13.375" style="12" customWidth="1"/>
    <col min="1540" max="1540" width="9.25" style="12" customWidth="1"/>
    <col min="1541" max="1541" width="37" style="12" customWidth="1"/>
    <col min="1542" max="1542" width="12.375" style="12" customWidth="1"/>
    <col min="1543" max="1543" width="12.75" style="12" customWidth="1"/>
    <col min="1544" max="1544" width="13.5" style="12" customWidth="1"/>
    <col min="1545" max="1545" width="8.75" style="12"/>
    <col min="1546" max="1546" width="9" style="12" customWidth="1"/>
    <col min="1547" max="1790" width="8.75" style="12"/>
    <col min="1791" max="1791" width="8" style="12" customWidth="1"/>
    <col min="1792" max="1792" width="25.5" style="12" customWidth="1"/>
    <col min="1793" max="1794" width="13.375" style="12" bestFit="1" customWidth="1"/>
    <col min="1795" max="1795" width="13.375" style="12" customWidth="1"/>
    <col min="1796" max="1796" width="9.25" style="12" customWidth="1"/>
    <col min="1797" max="1797" width="37" style="12" customWidth="1"/>
    <col min="1798" max="1798" width="12.375" style="12" customWidth="1"/>
    <col min="1799" max="1799" width="12.75" style="12" customWidth="1"/>
    <col min="1800" max="1800" width="13.5" style="12" customWidth="1"/>
    <col min="1801" max="1801" width="8.75" style="12"/>
    <col min="1802" max="1802" width="9" style="12" customWidth="1"/>
    <col min="1803" max="2046" width="8.75" style="12"/>
    <col min="2047" max="2047" width="8" style="12" customWidth="1"/>
    <col min="2048" max="2048" width="25.5" style="12" customWidth="1"/>
    <col min="2049" max="2050" width="13.375" style="12" bestFit="1" customWidth="1"/>
    <col min="2051" max="2051" width="13.375" style="12" customWidth="1"/>
    <col min="2052" max="2052" width="9.25" style="12" customWidth="1"/>
    <col min="2053" max="2053" width="37" style="12" customWidth="1"/>
    <col min="2054" max="2054" width="12.375" style="12" customWidth="1"/>
    <col min="2055" max="2055" width="12.75" style="12" customWidth="1"/>
    <col min="2056" max="2056" width="13.5" style="12" customWidth="1"/>
    <col min="2057" max="2057" width="8.75" style="12"/>
    <col min="2058" max="2058" width="9" style="12" customWidth="1"/>
    <col min="2059" max="2302" width="8.75" style="12"/>
    <col min="2303" max="2303" width="8" style="12" customWidth="1"/>
    <col min="2304" max="2304" width="25.5" style="12" customWidth="1"/>
    <col min="2305" max="2306" width="13.375" style="12" bestFit="1" customWidth="1"/>
    <col min="2307" max="2307" width="13.375" style="12" customWidth="1"/>
    <col min="2308" max="2308" width="9.25" style="12" customWidth="1"/>
    <col min="2309" max="2309" width="37" style="12" customWidth="1"/>
    <col min="2310" max="2310" width="12.375" style="12" customWidth="1"/>
    <col min="2311" max="2311" width="12.75" style="12" customWidth="1"/>
    <col min="2312" max="2312" width="13.5" style="12" customWidth="1"/>
    <col min="2313" max="2313" width="8.75" style="12"/>
    <col min="2314" max="2314" width="9" style="12" customWidth="1"/>
    <col min="2315" max="2558" width="8.75" style="12"/>
    <col min="2559" max="2559" width="8" style="12" customWidth="1"/>
    <col min="2560" max="2560" width="25.5" style="12" customWidth="1"/>
    <col min="2561" max="2562" width="13.375" style="12" bestFit="1" customWidth="1"/>
    <col min="2563" max="2563" width="13.375" style="12" customWidth="1"/>
    <col min="2564" max="2564" width="9.25" style="12" customWidth="1"/>
    <col min="2565" max="2565" width="37" style="12" customWidth="1"/>
    <col min="2566" max="2566" width="12.375" style="12" customWidth="1"/>
    <col min="2567" max="2567" width="12.75" style="12" customWidth="1"/>
    <col min="2568" max="2568" width="13.5" style="12" customWidth="1"/>
    <col min="2569" max="2569" width="8.75" style="12"/>
    <col min="2570" max="2570" width="9" style="12" customWidth="1"/>
    <col min="2571" max="2814" width="8.75" style="12"/>
    <col min="2815" max="2815" width="8" style="12" customWidth="1"/>
    <col min="2816" max="2816" width="25.5" style="12" customWidth="1"/>
    <col min="2817" max="2818" width="13.375" style="12" bestFit="1" customWidth="1"/>
    <col min="2819" max="2819" width="13.375" style="12" customWidth="1"/>
    <col min="2820" max="2820" width="9.25" style="12" customWidth="1"/>
    <col min="2821" max="2821" width="37" style="12" customWidth="1"/>
    <col min="2822" max="2822" width="12.375" style="12" customWidth="1"/>
    <col min="2823" max="2823" width="12.75" style="12" customWidth="1"/>
    <col min="2824" max="2824" width="13.5" style="12" customWidth="1"/>
    <col min="2825" max="2825" width="8.75" style="12"/>
    <col min="2826" max="2826" width="9" style="12" customWidth="1"/>
    <col min="2827" max="3070" width="8.75" style="12"/>
    <col min="3071" max="3071" width="8" style="12" customWidth="1"/>
    <col min="3072" max="3072" width="25.5" style="12" customWidth="1"/>
    <col min="3073" max="3074" width="13.375" style="12" bestFit="1" customWidth="1"/>
    <col min="3075" max="3075" width="13.375" style="12" customWidth="1"/>
    <col min="3076" max="3076" width="9.25" style="12" customWidth="1"/>
    <col min="3077" max="3077" width="37" style="12" customWidth="1"/>
    <col min="3078" max="3078" width="12.375" style="12" customWidth="1"/>
    <col min="3079" max="3079" width="12.75" style="12" customWidth="1"/>
    <col min="3080" max="3080" width="13.5" style="12" customWidth="1"/>
    <col min="3081" max="3081" width="8.75" style="12"/>
    <col min="3082" max="3082" width="9" style="12" customWidth="1"/>
    <col min="3083" max="3326" width="8.75" style="12"/>
    <col min="3327" max="3327" width="8" style="12" customWidth="1"/>
    <col min="3328" max="3328" width="25.5" style="12" customWidth="1"/>
    <col min="3329" max="3330" width="13.375" style="12" bestFit="1" customWidth="1"/>
    <col min="3331" max="3331" width="13.375" style="12" customWidth="1"/>
    <col min="3332" max="3332" width="9.25" style="12" customWidth="1"/>
    <col min="3333" max="3333" width="37" style="12" customWidth="1"/>
    <col min="3334" max="3334" width="12.375" style="12" customWidth="1"/>
    <col min="3335" max="3335" width="12.75" style="12" customWidth="1"/>
    <col min="3336" max="3336" width="13.5" style="12" customWidth="1"/>
    <col min="3337" max="3337" width="8.75" style="12"/>
    <col min="3338" max="3338" width="9" style="12" customWidth="1"/>
    <col min="3339" max="3582" width="8.75" style="12"/>
    <col min="3583" max="3583" width="8" style="12" customWidth="1"/>
    <col min="3584" max="3584" width="25.5" style="12" customWidth="1"/>
    <col min="3585" max="3586" width="13.375" style="12" bestFit="1" customWidth="1"/>
    <col min="3587" max="3587" width="13.375" style="12" customWidth="1"/>
    <col min="3588" max="3588" width="9.25" style="12" customWidth="1"/>
    <col min="3589" max="3589" width="37" style="12" customWidth="1"/>
    <col min="3590" max="3590" width="12.375" style="12" customWidth="1"/>
    <col min="3591" max="3591" width="12.75" style="12" customWidth="1"/>
    <col min="3592" max="3592" width="13.5" style="12" customWidth="1"/>
    <col min="3593" max="3593" width="8.75" style="12"/>
    <col min="3594" max="3594" width="9" style="12" customWidth="1"/>
    <col min="3595" max="3838" width="8.75" style="12"/>
    <col min="3839" max="3839" width="8" style="12" customWidth="1"/>
    <col min="3840" max="3840" width="25.5" style="12" customWidth="1"/>
    <col min="3841" max="3842" width="13.375" style="12" bestFit="1" customWidth="1"/>
    <col min="3843" max="3843" width="13.375" style="12" customWidth="1"/>
    <col min="3844" max="3844" width="9.25" style="12" customWidth="1"/>
    <col min="3845" max="3845" width="37" style="12" customWidth="1"/>
    <col min="3846" max="3846" width="12.375" style="12" customWidth="1"/>
    <col min="3847" max="3847" width="12.75" style="12" customWidth="1"/>
    <col min="3848" max="3848" width="13.5" style="12" customWidth="1"/>
    <col min="3849" max="3849" width="8.75" style="12"/>
    <col min="3850" max="3850" width="9" style="12" customWidth="1"/>
    <col min="3851" max="4094" width="8.75" style="12"/>
    <col min="4095" max="4095" width="8" style="12" customWidth="1"/>
    <col min="4096" max="4096" width="25.5" style="12" customWidth="1"/>
    <col min="4097" max="4098" width="13.375" style="12" bestFit="1" customWidth="1"/>
    <col min="4099" max="4099" width="13.375" style="12" customWidth="1"/>
    <col min="4100" max="4100" width="9.25" style="12" customWidth="1"/>
    <col min="4101" max="4101" width="37" style="12" customWidth="1"/>
    <col min="4102" max="4102" width="12.375" style="12" customWidth="1"/>
    <col min="4103" max="4103" width="12.75" style="12" customWidth="1"/>
    <col min="4104" max="4104" width="13.5" style="12" customWidth="1"/>
    <col min="4105" max="4105" width="8.75" style="12"/>
    <col min="4106" max="4106" width="9" style="12" customWidth="1"/>
    <col min="4107" max="4350" width="8.75" style="12"/>
    <col min="4351" max="4351" width="8" style="12" customWidth="1"/>
    <col min="4352" max="4352" width="25.5" style="12" customWidth="1"/>
    <col min="4353" max="4354" width="13.375" style="12" bestFit="1" customWidth="1"/>
    <col min="4355" max="4355" width="13.375" style="12" customWidth="1"/>
    <col min="4356" max="4356" width="9.25" style="12" customWidth="1"/>
    <col min="4357" max="4357" width="37" style="12" customWidth="1"/>
    <col min="4358" max="4358" width="12.375" style="12" customWidth="1"/>
    <col min="4359" max="4359" width="12.75" style="12" customWidth="1"/>
    <col min="4360" max="4360" width="13.5" style="12" customWidth="1"/>
    <col min="4361" max="4361" width="8.75" style="12"/>
    <col min="4362" max="4362" width="9" style="12" customWidth="1"/>
    <col min="4363" max="4606" width="8.75" style="12"/>
    <col min="4607" max="4607" width="8" style="12" customWidth="1"/>
    <col min="4608" max="4608" width="25.5" style="12" customWidth="1"/>
    <col min="4609" max="4610" width="13.375" style="12" bestFit="1" customWidth="1"/>
    <col min="4611" max="4611" width="13.375" style="12" customWidth="1"/>
    <col min="4612" max="4612" width="9.25" style="12" customWidth="1"/>
    <col min="4613" max="4613" width="37" style="12" customWidth="1"/>
    <col min="4614" max="4614" width="12.375" style="12" customWidth="1"/>
    <col min="4615" max="4615" width="12.75" style="12" customWidth="1"/>
    <col min="4616" max="4616" width="13.5" style="12" customWidth="1"/>
    <col min="4617" max="4617" width="8.75" style="12"/>
    <col min="4618" max="4618" width="9" style="12" customWidth="1"/>
    <col min="4619" max="4862" width="8.75" style="12"/>
    <col min="4863" max="4863" width="8" style="12" customWidth="1"/>
    <col min="4864" max="4864" width="25.5" style="12" customWidth="1"/>
    <col min="4865" max="4866" width="13.375" style="12" bestFit="1" customWidth="1"/>
    <col min="4867" max="4867" width="13.375" style="12" customWidth="1"/>
    <col min="4868" max="4868" width="9.25" style="12" customWidth="1"/>
    <col min="4869" max="4869" width="37" style="12" customWidth="1"/>
    <col min="4870" max="4870" width="12.375" style="12" customWidth="1"/>
    <col min="4871" max="4871" width="12.75" style="12" customWidth="1"/>
    <col min="4872" max="4872" width="13.5" style="12" customWidth="1"/>
    <col min="4873" max="4873" width="8.75" style="12"/>
    <col min="4874" max="4874" width="9" style="12" customWidth="1"/>
    <col min="4875" max="5118" width="8.75" style="12"/>
    <col min="5119" max="5119" width="8" style="12" customWidth="1"/>
    <col min="5120" max="5120" width="25.5" style="12" customWidth="1"/>
    <col min="5121" max="5122" width="13.375" style="12" bestFit="1" customWidth="1"/>
    <col min="5123" max="5123" width="13.375" style="12" customWidth="1"/>
    <col min="5124" max="5124" width="9.25" style="12" customWidth="1"/>
    <col min="5125" max="5125" width="37" style="12" customWidth="1"/>
    <col min="5126" max="5126" width="12.375" style="12" customWidth="1"/>
    <col min="5127" max="5127" width="12.75" style="12" customWidth="1"/>
    <col min="5128" max="5128" width="13.5" style="12" customWidth="1"/>
    <col min="5129" max="5129" width="8.75" style="12"/>
    <col min="5130" max="5130" width="9" style="12" customWidth="1"/>
    <col min="5131" max="5374" width="8.75" style="12"/>
    <col min="5375" max="5375" width="8" style="12" customWidth="1"/>
    <col min="5376" max="5376" width="25.5" style="12" customWidth="1"/>
    <col min="5377" max="5378" width="13.375" style="12" bestFit="1" customWidth="1"/>
    <col min="5379" max="5379" width="13.375" style="12" customWidth="1"/>
    <col min="5380" max="5380" width="9.25" style="12" customWidth="1"/>
    <col min="5381" max="5381" width="37" style="12" customWidth="1"/>
    <col min="5382" max="5382" width="12.375" style="12" customWidth="1"/>
    <col min="5383" max="5383" width="12.75" style="12" customWidth="1"/>
    <col min="5384" max="5384" width="13.5" style="12" customWidth="1"/>
    <col min="5385" max="5385" width="8.75" style="12"/>
    <col min="5386" max="5386" width="9" style="12" customWidth="1"/>
    <col min="5387" max="5630" width="8.75" style="12"/>
    <col min="5631" max="5631" width="8" style="12" customWidth="1"/>
    <col min="5632" max="5632" width="25.5" style="12" customWidth="1"/>
    <col min="5633" max="5634" width="13.375" style="12" bestFit="1" customWidth="1"/>
    <col min="5635" max="5635" width="13.375" style="12" customWidth="1"/>
    <col min="5636" max="5636" width="9.25" style="12" customWidth="1"/>
    <col min="5637" max="5637" width="37" style="12" customWidth="1"/>
    <col min="5638" max="5638" width="12.375" style="12" customWidth="1"/>
    <col min="5639" max="5639" width="12.75" style="12" customWidth="1"/>
    <col min="5640" max="5640" width="13.5" style="12" customWidth="1"/>
    <col min="5641" max="5641" width="8.75" style="12"/>
    <col min="5642" max="5642" width="9" style="12" customWidth="1"/>
    <col min="5643" max="5886" width="8.75" style="12"/>
    <col min="5887" max="5887" width="8" style="12" customWidth="1"/>
    <col min="5888" max="5888" width="25.5" style="12" customWidth="1"/>
    <col min="5889" max="5890" width="13.375" style="12" bestFit="1" customWidth="1"/>
    <col min="5891" max="5891" width="13.375" style="12" customWidth="1"/>
    <col min="5892" max="5892" width="9.25" style="12" customWidth="1"/>
    <col min="5893" max="5893" width="37" style="12" customWidth="1"/>
    <col min="5894" max="5894" width="12.375" style="12" customWidth="1"/>
    <col min="5895" max="5895" width="12.75" style="12" customWidth="1"/>
    <col min="5896" max="5896" width="13.5" style="12" customWidth="1"/>
    <col min="5897" max="5897" width="8.75" style="12"/>
    <col min="5898" max="5898" width="9" style="12" customWidth="1"/>
    <col min="5899" max="6142" width="8.75" style="12"/>
    <col min="6143" max="6143" width="8" style="12" customWidth="1"/>
    <col min="6144" max="6144" width="25.5" style="12" customWidth="1"/>
    <col min="6145" max="6146" width="13.375" style="12" bestFit="1" customWidth="1"/>
    <col min="6147" max="6147" width="13.375" style="12" customWidth="1"/>
    <col min="6148" max="6148" width="9.25" style="12" customWidth="1"/>
    <col min="6149" max="6149" width="37" style="12" customWidth="1"/>
    <col min="6150" max="6150" width="12.375" style="12" customWidth="1"/>
    <col min="6151" max="6151" width="12.75" style="12" customWidth="1"/>
    <col min="6152" max="6152" width="13.5" style="12" customWidth="1"/>
    <col min="6153" max="6153" width="8.75" style="12"/>
    <col min="6154" max="6154" width="9" style="12" customWidth="1"/>
    <col min="6155" max="6398" width="8.75" style="12"/>
    <col min="6399" max="6399" width="8" style="12" customWidth="1"/>
    <col min="6400" max="6400" width="25.5" style="12" customWidth="1"/>
    <col min="6401" max="6402" width="13.375" style="12" bestFit="1" customWidth="1"/>
    <col min="6403" max="6403" width="13.375" style="12" customWidth="1"/>
    <col min="6404" max="6404" width="9.25" style="12" customWidth="1"/>
    <col min="6405" max="6405" width="37" style="12" customWidth="1"/>
    <col min="6406" max="6406" width="12.375" style="12" customWidth="1"/>
    <col min="6407" max="6407" width="12.75" style="12" customWidth="1"/>
    <col min="6408" max="6408" width="13.5" style="12" customWidth="1"/>
    <col min="6409" max="6409" width="8.75" style="12"/>
    <col min="6410" max="6410" width="9" style="12" customWidth="1"/>
    <col min="6411" max="6654" width="8.75" style="12"/>
    <col min="6655" max="6655" width="8" style="12" customWidth="1"/>
    <col min="6656" max="6656" width="25.5" style="12" customWidth="1"/>
    <col min="6657" max="6658" width="13.375" style="12" bestFit="1" customWidth="1"/>
    <col min="6659" max="6659" width="13.375" style="12" customWidth="1"/>
    <col min="6660" max="6660" width="9.25" style="12" customWidth="1"/>
    <col min="6661" max="6661" width="37" style="12" customWidth="1"/>
    <col min="6662" max="6662" width="12.375" style="12" customWidth="1"/>
    <col min="6663" max="6663" width="12.75" style="12" customWidth="1"/>
    <col min="6664" max="6664" width="13.5" style="12" customWidth="1"/>
    <col min="6665" max="6665" width="8.75" style="12"/>
    <col min="6666" max="6666" width="9" style="12" customWidth="1"/>
    <col min="6667" max="6910" width="8.75" style="12"/>
    <col min="6911" max="6911" width="8" style="12" customWidth="1"/>
    <col min="6912" max="6912" width="25.5" style="12" customWidth="1"/>
    <col min="6913" max="6914" width="13.375" style="12" bestFit="1" customWidth="1"/>
    <col min="6915" max="6915" width="13.375" style="12" customWidth="1"/>
    <col min="6916" max="6916" width="9.25" style="12" customWidth="1"/>
    <col min="6917" max="6917" width="37" style="12" customWidth="1"/>
    <col min="6918" max="6918" width="12.375" style="12" customWidth="1"/>
    <col min="6919" max="6919" width="12.75" style="12" customWidth="1"/>
    <col min="6920" max="6920" width="13.5" style="12" customWidth="1"/>
    <col min="6921" max="6921" width="8.75" style="12"/>
    <col min="6922" max="6922" width="9" style="12" customWidth="1"/>
    <col min="6923" max="7166" width="8.75" style="12"/>
    <col min="7167" max="7167" width="8" style="12" customWidth="1"/>
    <col min="7168" max="7168" width="25.5" style="12" customWidth="1"/>
    <col min="7169" max="7170" width="13.375" style="12" bestFit="1" customWidth="1"/>
    <col min="7171" max="7171" width="13.375" style="12" customWidth="1"/>
    <col min="7172" max="7172" width="9.25" style="12" customWidth="1"/>
    <col min="7173" max="7173" width="37" style="12" customWidth="1"/>
    <col min="7174" max="7174" width="12.375" style="12" customWidth="1"/>
    <col min="7175" max="7175" width="12.75" style="12" customWidth="1"/>
    <col min="7176" max="7176" width="13.5" style="12" customWidth="1"/>
    <col min="7177" max="7177" width="8.75" style="12"/>
    <col min="7178" max="7178" width="9" style="12" customWidth="1"/>
    <col min="7179" max="7422" width="8.75" style="12"/>
    <col min="7423" max="7423" width="8" style="12" customWidth="1"/>
    <col min="7424" max="7424" width="25.5" style="12" customWidth="1"/>
    <col min="7425" max="7426" width="13.375" style="12" bestFit="1" customWidth="1"/>
    <col min="7427" max="7427" width="13.375" style="12" customWidth="1"/>
    <col min="7428" max="7428" width="9.25" style="12" customWidth="1"/>
    <col min="7429" max="7429" width="37" style="12" customWidth="1"/>
    <col min="7430" max="7430" width="12.375" style="12" customWidth="1"/>
    <col min="7431" max="7431" width="12.75" style="12" customWidth="1"/>
    <col min="7432" max="7432" width="13.5" style="12" customWidth="1"/>
    <col min="7433" max="7433" width="8.75" style="12"/>
    <col min="7434" max="7434" width="9" style="12" customWidth="1"/>
    <col min="7435" max="7678" width="8.75" style="12"/>
    <col min="7679" max="7679" width="8" style="12" customWidth="1"/>
    <col min="7680" max="7680" width="25.5" style="12" customWidth="1"/>
    <col min="7681" max="7682" width="13.375" style="12" bestFit="1" customWidth="1"/>
    <col min="7683" max="7683" width="13.375" style="12" customWidth="1"/>
    <col min="7684" max="7684" width="9.25" style="12" customWidth="1"/>
    <col min="7685" max="7685" width="37" style="12" customWidth="1"/>
    <col min="7686" max="7686" width="12.375" style="12" customWidth="1"/>
    <col min="7687" max="7687" width="12.75" style="12" customWidth="1"/>
    <col min="7688" max="7688" width="13.5" style="12" customWidth="1"/>
    <col min="7689" max="7689" width="8.75" style="12"/>
    <col min="7690" max="7690" width="9" style="12" customWidth="1"/>
    <col min="7691" max="7934" width="8.75" style="12"/>
    <col min="7935" max="7935" width="8" style="12" customWidth="1"/>
    <col min="7936" max="7936" width="25.5" style="12" customWidth="1"/>
    <col min="7937" max="7938" width="13.375" style="12" bestFit="1" customWidth="1"/>
    <col min="7939" max="7939" width="13.375" style="12" customWidth="1"/>
    <col min="7940" max="7940" width="9.25" style="12" customWidth="1"/>
    <col min="7941" max="7941" width="37" style="12" customWidth="1"/>
    <col min="7942" max="7942" width="12.375" style="12" customWidth="1"/>
    <col min="7943" max="7943" width="12.75" style="12" customWidth="1"/>
    <col min="7944" max="7944" width="13.5" style="12" customWidth="1"/>
    <col min="7945" max="7945" width="8.75" style="12"/>
    <col min="7946" max="7946" width="9" style="12" customWidth="1"/>
    <col min="7947" max="8190" width="8.75" style="12"/>
    <col min="8191" max="8191" width="8" style="12" customWidth="1"/>
    <col min="8192" max="8192" width="25.5" style="12" customWidth="1"/>
    <col min="8193" max="8194" width="13.375" style="12" bestFit="1" customWidth="1"/>
    <col min="8195" max="8195" width="13.375" style="12" customWidth="1"/>
    <col min="8196" max="8196" width="9.25" style="12" customWidth="1"/>
    <col min="8197" max="8197" width="37" style="12" customWidth="1"/>
    <col min="8198" max="8198" width="12.375" style="12" customWidth="1"/>
    <col min="8199" max="8199" width="12.75" style="12" customWidth="1"/>
    <col min="8200" max="8200" width="13.5" style="12" customWidth="1"/>
    <col min="8201" max="8201" width="8.75" style="12"/>
    <col min="8202" max="8202" width="9" style="12" customWidth="1"/>
    <col min="8203" max="8446" width="8.75" style="12"/>
    <col min="8447" max="8447" width="8" style="12" customWidth="1"/>
    <col min="8448" max="8448" width="25.5" style="12" customWidth="1"/>
    <col min="8449" max="8450" width="13.375" style="12" bestFit="1" customWidth="1"/>
    <col min="8451" max="8451" width="13.375" style="12" customWidth="1"/>
    <col min="8452" max="8452" width="9.25" style="12" customWidth="1"/>
    <col min="8453" max="8453" width="37" style="12" customWidth="1"/>
    <col min="8454" max="8454" width="12.375" style="12" customWidth="1"/>
    <col min="8455" max="8455" width="12.75" style="12" customWidth="1"/>
    <col min="8456" max="8456" width="13.5" style="12" customWidth="1"/>
    <col min="8457" max="8457" width="8.75" style="12"/>
    <col min="8458" max="8458" width="9" style="12" customWidth="1"/>
    <col min="8459" max="8702" width="8.75" style="12"/>
    <col min="8703" max="8703" width="8" style="12" customWidth="1"/>
    <col min="8704" max="8704" width="25.5" style="12" customWidth="1"/>
    <col min="8705" max="8706" width="13.375" style="12" bestFit="1" customWidth="1"/>
    <col min="8707" max="8707" width="13.375" style="12" customWidth="1"/>
    <col min="8708" max="8708" width="9.25" style="12" customWidth="1"/>
    <col min="8709" max="8709" width="37" style="12" customWidth="1"/>
    <col min="8710" max="8710" width="12.375" style="12" customWidth="1"/>
    <col min="8711" max="8711" width="12.75" style="12" customWidth="1"/>
    <col min="8712" max="8712" width="13.5" style="12" customWidth="1"/>
    <col min="8713" max="8713" width="8.75" style="12"/>
    <col min="8714" max="8714" width="9" style="12" customWidth="1"/>
    <col min="8715" max="8958" width="8.75" style="12"/>
    <col min="8959" max="8959" width="8" style="12" customWidth="1"/>
    <col min="8960" max="8960" width="25.5" style="12" customWidth="1"/>
    <col min="8961" max="8962" width="13.375" style="12" bestFit="1" customWidth="1"/>
    <col min="8963" max="8963" width="13.375" style="12" customWidth="1"/>
    <col min="8964" max="8964" width="9.25" style="12" customWidth="1"/>
    <col min="8965" max="8965" width="37" style="12" customWidth="1"/>
    <col min="8966" max="8966" width="12.375" style="12" customWidth="1"/>
    <col min="8967" max="8967" width="12.75" style="12" customWidth="1"/>
    <col min="8968" max="8968" width="13.5" style="12" customWidth="1"/>
    <col min="8969" max="8969" width="8.75" style="12"/>
    <col min="8970" max="8970" width="9" style="12" customWidth="1"/>
    <col min="8971" max="9214" width="8.75" style="12"/>
    <col min="9215" max="9215" width="8" style="12" customWidth="1"/>
    <col min="9216" max="9216" width="25.5" style="12" customWidth="1"/>
    <col min="9217" max="9218" width="13.375" style="12" bestFit="1" customWidth="1"/>
    <col min="9219" max="9219" width="13.375" style="12" customWidth="1"/>
    <col min="9220" max="9220" width="9.25" style="12" customWidth="1"/>
    <col min="9221" max="9221" width="37" style="12" customWidth="1"/>
    <col min="9222" max="9222" width="12.375" style="12" customWidth="1"/>
    <col min="9223" max="9223" width="12.75" style="12" customWidth="1"/>
    <col min="9224" max="9224" width="13.5" style="12" customWidth="1"/>
    <col min="9225" max="9225" width="8.75" style="12"/>
    <col min="9226" max="9226" width="9" style="12" customWidth="1"/>
    <col min="9227" max="9470" width="8.75" style="12"/>
    <col min="9471" max="9471" width="8" style="12" customWidth="1"/>
    <col min="9472" max="9472" width="25.5" style="12" customWidth="1"/>
    <col min="9473" max="9474" width="13.375" style="12" bestFit="1" customWidth="1"/>
    <col min="9475" max="9475" width="13.375" style="12" customWidth="1"/>
    <col min="9476" max="9476" width="9.25" style="12" customWidth="1"/>
    <col min="9477" max="9477" width="37" style="12" customWidth="1"/>
    <col min="9478" max="9478" width="12.375" style="12" customWidth="1"/>
    <col min="9479" max="9479" width="12.75" style="12" customWidth="1"/>
    <col min="9480" max="9480" width="13.5" style="12" customWidth="1"/>
    <col min="9481" max="9481" width="8.75" style="12"/>
    <col min="9482" max="9482" width="9" style="12" customWidth="1"/>
    <col min="9483" max="9726" width="8.75" style="12"/>
    <col min="9727" max="9727" width="8" style="12" customWidth="1"/>
    <col min="9728" max="9728" width="25.5" style="12" customWidth="1"/>
    <col min="9729" max="9730" width="13.375" style="12" bestFit="1" customWidth="1"/>
    <col min="9731" max="9731" width="13.375" style="12" customWidth="1"/>
    <col min="9732" max="9732" width="9.25" style="12" customWidth="1"/>
    <col min="9733" max="9733" width="37" style="12" customWidth="1"/>
    <col min="9734" max="9734" width="12.375" style="12" customWidth="1"/>
    <col min="9735" max="9735" width="12.75" style="12" customWidth="1"/>
    <col min="9736" max="9736" width="13.5" style="12" customWidth="1"/>
    <col min="9737" max="9737" width="8.75" style="12"/>
    <col min="9738" max="9738" width="9" style="12" customWidth="1"/>
    <col min="9739" max="9982" width="8.75" style="12"/>
    <col min="9983" max="9983" width="8" style="12" customWidth="1"/>
    <col min="9984" max="9984" width="25.5" style="12" customWidth="1"/>
    <col min="9985" max="9986" width="13.375" style="12" bestFit="1" customWidth="1"/>
    <col min="9987" max="9987" width="13.375" style="12" customWidth="1"/>
    <col min="9988" max="9988" width="9.25" style="12" customWidth="1"/>
    <col min="9989" max="9989" width="37" style="12" customWidth="1"/>
    <col min="9990" max="9990" width="12.375" style="12" customWidth="1"/>
    <col min="9991" max="9991" width="12.75" style="12" customWidth="1"/>
    <col min="9992" max="9992" width="13.5" style="12" customWidth="1"/>
    <col min="9993" max="9993" width="8.75" style="12"/>
    <col min="9994" max="9994" width="9" style="12" customWidth="1"/>
    <col min="9995" max="10238" width="8.75" style="12"/>
    <col min="10239" max="10239" width="8" style="12" customWidth="1"/>
    <col min="10240" max="10240" width="25.5" style="12" customWidth="1"/>
    <col min="10241" max="10242" width="13.375" style="12" bestFit="1" customWidth="1"/>
    <col min="10243" max="10243" width="13.375" style="12" customWidth="1"/>
    <col min="10244" max="10244" width="9.25" style="12" customWidth="1"/>
    <col min="10245" max="10245" width="37" style="12" customWidth="1"/>
    <col min="10246" max="10246" width="12.375" style="12" customWidth="1"/>
    <col min="10247" max="10247" width="12.75" style="12" customWidth="1"/>
    <col min="10248" max="10248" width="13.5" style="12" customWidth="1"/>
    <col min="10249" max="10249" width="8.75" style="12"/>
    <col min="10250" max="10250" width="9" style="12" customWidth="1"/>
    <col min="10251" max="10494" width="8.75" style="12"/>
    <col min="10495" max="10495" width="8" style="12" customWidth="1"/>
    <col min="10496" max="10496" width="25.5" style="12" customWidth="1"/>
    <col min="10497" max="10498" width="13.375" style="12" bestFit="1" customWidth="1"/>
    <col min="10499" max="10499" width="13.375" style="12" customWidth="1"/>
    <col min="10500" max="10500" width="9.25" style="12" customWidth="1"/>
    <col min="10501" max="10501" width="37" style="12" customWidth="1"/>
    <col min="10502" max="10502" width="12.375" style="12" customWidth="1"/>
    <col min="10503" max="10503" width="12.75" style="12" customWidth="1"/>
    <col min="10504" max="10504" width="13.5" style="12" customWidth="1"/>
    <col min="10505" max="10505" width="8.75" style="12"/>
    <col min="10506" max="10506" width="9" style="12" customWidth="1"/>
    <col min="10507" max="10750" width="8.75" style="12"/>
    <col min="10751" max="10751" width="8" style="12" customWidth="1"/>
    <col min="10752" max="10752" width="25.5" style="12" customWidth="1"/>
    <col min="10753" max="10754" width="13.375" style="12" bestFit="1" customWidth="1"/>
    <col min="10755" max="10755" width="13.375" style="12" customWidth="1"/>
    <col min="10756" max="10756" width="9.25" style="12" customWidth="1"/>
    <col min="10757" max="10757" width="37" style="12" customWidth="1"/>
    <col min="10758" max="10758" width="12.375" style="12" customWidth="1"/>
    <col min="10759" max="10759" width="12.75" style="12" customWidth="1"/>
    <col min="10760" max="10760" width="13.5" style="12" customWidth="1"/>
    <col min="10761" max="10761" width="8.75" style="12"/>
    <col min="10762" max="10762" width="9" style="12" customWidth="1"/>
    <col min="10763" max="11006" width="8.75" style="12"/>
    <col min="11007" max="11007" width="8" style="12" customWidth="1"/>
    <col min="11008" max="11008" width="25.5" style="12" customWidth="1"/>
    <col min="11009" max="11010" width="13.375" style="12" bestFit="1" customWidth="1"/>
    <col min="11011" max="11011" width="13.375" style="12" customWidth="1"/>
    <col min="11012" max="11012" width="9.25" style="12" customWidth="1"/>
    <col min="11013" max="11013" width="37" style="12" customWidth="1"/>
    <col min="11014" max="11014" width="12.375" style="12" customWidth="1"/>
    <col min="11015" max="11015" width="12.75" style="12" customWidth="1"/>
    <col min="11016" max="11016" width="13.5" style="12" customWidth="1"/>
    <col min="11017" max="11017" width="8.75" style="12"/>
    <col min="11018" max="11018" width="9" style="12" customWidth="1"/>
    <col min="11019" max="11262" width="8.75" style="12"/>
    <col min="11263" max="11263" width="8" style="12" customWidth="1"/>
    <col min="11264" max="11264" width="25.5" style="12" customWidth="1"/>
    <col min="11265" max="11266" width="13.375" style="12" bestFit="1" customWidth="1"/>
    <col min="11267" max="11267" width="13.375" style="12" customWidth="1"/>
    <col min="11268" max="11268" width="9.25" style="12" customWidth="1"/>
    <col min="11269" max="11269" width="37" style="12" customWidth="1"/>
    <col min="11270" max="11270" width="12.375" style="12" customWidth="1"/>
    <col min="11271" max="11271" width="12.75" style="12" customWidth="1"/>
    <col min="11272" max="11272" width="13.5" style="12" customWidth="1"/>
    <col min="11273" max="11273" width="8.75" style="12"/>
    <col min="11274" max="11274" width="9" style="12" customWidth="1"/>
    <col min="11275" max="11518" width="8.75" style="12"/>
    <col min="11519" max="11519" width="8" style="12" customWidth="1"/>
    <col min="11520" max="11520" width="25.5" style="12" customWidth="1"/>
    <col min="11521" max="11522" width="13.375" style="12" bestFit="1" customWidth="1"/>
    <col min="11523" max="11523" width="13.375" style="12" customWidth="1"/>
    <col min="11524" max="11524" width="9.25" style="12" customWidth="1"/>
    <col min="11525" max="11525" width="37" style="12" customWidth="1"/>
    <col min="11526" max="11526" width="12.375" style="12" customWidth="1"/>
    <col min="11527" max="11527" width="12.75" style="12" customWidth="1"/>
    <col min="11528" max="11528" width="13.5" style="12" customWidth="1"/>
    <col min="11529" max="11529" width="8.75" style="12"/>
    <col min="11530" max="11530" width="9" style="12" customWidth="1"/>
    <col min="11531" max="11774" width="8.75" style="12"/>
    <col min="11775" max="11775" width="8" style="12" customWidth="1"/>
    <col min="11776" max="11776" width="25.5" style="12" customWidth="1"/>
    <col min="11777" max="11778" width="13.375" style="12" bestFit="1" customWidth="1"/>
    <col min="11779" max="11779" width="13.375" style="12" customWidth="1"/>
    <col min="11780" max="11780" width="9.25" style="12" customWidth="1"/>
    <col min="11781" max="11781" width="37" style="12" customWidth="1"/>
    <col min="11782" max="11782" width="12.375" style="12" customWidth="1"/>
    <col min="11783" max="11783" width="12.75" style="12" customWidth="1"/>
    <col min="11784" max="11784" width="13.5" style="12" customWidth="1"/>
    <col min="11785" max="11785" width="8.75" style="12"/>
    <col min="11786" max="11786" width="9" style="12" customWidth="1"/>
    <col min="11787" max="12030" width="8.75" style="12"/>
    <col min="12031" max="12031" width="8" style="12" customWidth="1"/>
    <col min="12032" max="12032" width="25.5" style="12" customWidth="1"/>
    <col min="12033" max="12034" width="13.375" style="12" bestFit="1" customWidth="1"/>
    <col min="12035" max="12035" width="13.375" style="12" customWidth="1"/>
    <col min="12036" max="12036" width="9.25" style="12" customWidth="1"/>
    <col min="12037" max="12037" width="37" style="12" customWidth="1"/>
    <col min="12038" max="12038" width="12.375" style="12" customWidth="1"/>
    <col min="12039" max="12039" width="12.75" style="12" customWidth="1"/>
    <col min="12040" max="12040" width="13.5" style="12" customWidth="1"/>
    <col min="12041" max="12041" width="8.75" style="12"/>
    <col min="12042" max="12042" width="9" style="12" customWidth="1"/>
    <col min="12043" max="12286" width="8.75" style="12"/>
    <col min="12287" max="12287" width="8" style="12" customWidth="1"/>
    <col min="12288" max="12288" width="25.5" style="12" customWidth="1"/>
    <col min="12289" max="12290" width="13.375" style="12" bestFit="1" customWidth="1"/>
    <col min="12291" max="12291" width="13.375" style="12" customWidth="1"/>
    <col min="12292" max="12292" width="9.25" style="12" customWidth="1"/>
    <col min="12293" max="12293" width="37" style="12" customWidth="1"/>
    <col min="12294" max="12294" width="12.375" style="12" customWidth="1"/>
    <col min="12295" max="12295" width="12.75" style="12" customWidth="1"/>
    <col min="12296" max="12296" width="13.5" style="12" customWidth="1"/>
    <col min="12297" max="12297" width="8.75" style="12"/>
    <col min="12298" max="12298" width="9" style="12" customWidth="1"/>
    <col min="12299" max="12542" width="8.75" style="12"/>
    <col min="12543" max="12543" width="8" style="12" customWidth="1"/>
    <col min="12544" max="12544" width="25.5" style="12" customWidth="1"/>
    <col min="12545" max="12546" width="13.375" style="12" bestFit="1" customWidth="1"/>
    <col min="12547" max="12547" width="13.375" style="12" customWidth="1"/>
    <col min="12548" max="12548" width="9.25" style="12" customWidth="1"/>
    <col min="12549" max="12549" width="37" style="12" customWidth="1"/>
    <col min="12550" max="12550" width="12.375" style="12" customWidth="1"/>
    <col min="12551" max="12551" width="12.75" style="12" customWidth="1"/>
    <col min="12552" max="12552" width="13.5" style="12" customWidth="1"/>
    <col min="12553" max="12553" width="8.75" style="12"/>
    <col min="12554" max="12554" width="9" style="12" customWidth="1"/>
    <col min="12555" max="12798" width="8.75" style="12"/>
    <col min="12799" max="12799" width="8" style="12" customWidth="1"/>
    <col min="12800" max="12800" width="25.5" style="12" customWidth="1"/>
    <col min="12801" max="12802" width="13.375" style="12" bestFit="1" customWidth="1"/>
    <col min="12803" max="12803" width="13.375" style="12" customWidth="1"/>
    <col min="12804" max="12804" width="9.25" style="12" customWidth="1"/>
    <col min="12805" max="12805" width="37" style="12" customWidth="1"/>
    <col min="12806" max="12806" width="12.375" style="12" customWidth="1"/>
    <col min="12807" max="12807" width="12.75" style="12" customWidth="1"/>
    <col min="12808" max="12808" width="13.5" style="12" customWidth="1"/>
    <col min="12809" max="12809" width="8.75" style="12"/>
    <col min="12810" max="12810" width="9" style="12" customWidth="1"/>
    <col min="12811" max="13054" width="8.75" style="12"/>
    <col min="13055" max="13055" width="8" style="12" customWidth="1"/>
    <col min="13056" max="13056" width="25.5" style="12" customWidth="1"/>
    <col min="13057" max="13058" width="13.375" style="12" bestFit="1" customWidth="1"/>
    <col min="13059" max="13059" width="13.375" style="12" customWidth="1"/>
    <col min="13060" max="13060" width="9.25" style="12" customWidth="1"/>
    <col min="13061" max="13061" width="37" style="12" customWidth="1"/>
    <col min="13062" max="13062" width="12.375" style="12" customWidth="1"/>
    <col min="13063" max="13063" width="12.75" style="12" customWidth="1"/>
    <col min="13064" max="13064" width="13.5" style="12" customWidth="1"/>
    <col min="13065" max="13065" width="8.75" style="12"/>
    <col min="13066" max="13066" width="9" style="12" customWidth="1"/>
    <col min="13067" max="13310" width="8.75" style="12"/>
    <col min="13311" max="13311" width="8" style="12" customWidth="1"/>
    <col min="13312" max="13312" width="25.5" style="12" customWidth="1"/>
    <col min="13313" max="13314" width="13.375" style="12" bestFit="1" customWidth="1"/>
    <col min="13315" max="13315" width="13.375" style="12" customWidth="1"/>
    <col min="13316" max="13316" width="9.25" style="12" customWidth="1"/>
    <col min="13317" max="13317" width="37" style="12" customWidth="1"/>
    <col min="13318" max="13318" width="12.375" style="12" customWidth="1"/>
    <col min="13319" max="13319" width="12.75" style="12" customWidth="1"/>
    <col min="13320" max="13320" width="13.5" style="12" customWidth="1"/>
    <col min="13321" max="13321" width="8.75" style="12"/>
    <col min="13322" max="13322" width="9" style="12" customWidth="1"/>
    <col min="13323" max="13566" width="8.75" style="12"/>
    <col min="13567" max="13567" width="8" style="12" customWidth="1"/>
    <col min="13568" max="13568" width="25.5" style="12" customWidth="1"/>
    <col min="13569" max="13570" width="13.375" style="12" bestFit="1" customWidth="1"/>
    <col min="13571" max="13571" width="13.375" style="12" customWidth="1"/>
    <col min="13572" max="13572" width="9.25" style="12" customWidth="1"/>
    <col min="13573" max="13573" width="37" style="12" customWidth="1"/>
    <col min="13574" max="13574" width="12.375" style="12" customWidth="1"/>
    <col min="13575" max="13575" width="12.75" style="12" customWidth="1"/>
    <col min="13576" max="13576" width="13.5" style="12" customWidth="1"/>
    <col min="13577" max="13577" width="8.75" style="12"/>
    <col min="13578" max="13578" width="9" style="12" customWidth="1"/>
    <col min="13579" max="13822" width="8.75" style="12"/>
    <col min="13823" max="13823" width="8" style="12" customWidth="1"/>
    <col min="13824" max="13824" width="25.5" style="12" customWidth="1"/>
    <col min="13825" max="13826" width="13.375" style="12" bestFit="1" customWidth="1"/>
    <col min="13827" max="13827" width="13.375" style="12" customWidth="1"/>
    <col min="13828" max="13828" width="9.25" style="12" customWidth="1"/>
    <col min="13829" max="13829" width="37" style="12" customWidth="1"/>
    <col min="13830" max="13830" width="12.375" style="12" customWidth="1"/>
    <col min="13831" max="13831" width="12.75" style="12" customWidth="1"/>
    <col min="13832" max="13832" width="13.5" style="12" customWidth="1"/>
    <col min="13833" max="13833" width="8.75" style="12"/>
    <col min="13834" max="13834" width="9" style="12" customWidth="1"/>
    <col min="13835" max="14078" width="8.75" style="12"/>
    <col min="14079" max="14079" width="8" style="12" customWidth="1"/>
    <col min="14080" max="14080" width="25.5" style="12" customWidth="1"/>
    <col min="14081" max="14082" width="13.375" style="12" bestFit="1" customWidth="1"/>
    <col min="14083" max="14083" width="13.375" style="12" customWidth="1"/>
    <col min="14084" max="14084" width="9.25" style="12" customWidth="1"/>
    <col min="14085" max="14085" width="37" style="12" customWidth="1"/>
    <col min="14086" max="14086" width="12.375" style="12" customWidth="1"/>
    <col min="14087" max="14087" width="12.75" style="12" customWidth="1"/>
    <col min="14088" max="14088" width="13.5" style="12" customWidth="1"/>
    <col min="14089" max="14089" width="8.75" style="12"/>
    <col min="14090" max="14090" width="9" style="12" customWidth="1"/>
    <col min="14091" max="14334" width="8.75" style="12"/>
    <col min="14335" max="14335" width="8" style="12" customWidth="1"/>
    <col min="14336" max="14336" width="25.5" style="12" customWidth="1"/>
    <col min="14337" max="14338" width="13.375" style="12" bestFit="1" customWidth="1"/>
    <col min="14339" max="14339" width="13.375" style="12" customWidth="1"/>
    <col min="14340" max="14340" width="9.25" style="12" customWidth="1"/>
    <col min="14341" max="14341" width="37" style="12" customWidth="1"/>
    <col min="14342" max="14342" width="12.375" style="12" customWidth="1"/>
    <col min="14343" max="14343" width="12.75" style="12" customWidth="1"/>
    <col min="14344" max="14344" width="13.5" style="12" customWidth="1"/>
    <col min="14345" max="14345" width="8.75" style="12"/>
    <col min="14346" max="14346" width="9" style="12" customWidth="1"/>
    <col min="14347" max="14590" width="8.75" style="12"/>
    <col min="14591" max="14591" width="8" style="12" customWidth="1"/>
    <col min="14592" max="14592" width="25.5" style="12" customWidth="1"/>
    <col min="14593" max="14594" width="13.375" style="12" bestFit="1" customWidth="1"/>
    <col min="14595" max="14595" width="13.375" style="12" customWidth="1"/>
    <col min="14596" max="14596" width="9.25" style="12" customWidth="1"/>
    <col min="14597" max="14597" width="37" style="12" customWidth="1"/>
    <col min="14598" max="14598" width="12.375" style="12" customWidth="1"/>
    <col min="14599" max="14599" width="12.75" style="12" customWidth="1"/>
    <col min="14600" max="14600" width="13.5" style="12" customWidth="1"/>
    <col min="14601" max="14601" width="8.75" style="12"/>
    <col min="14602" max="14602" width="9" style="12" customWidth="1"/>
    <col min="14603" max="14846" width="8.75" style="12"/>
    <col min="14847" max="14847" width="8" style="12" customWidth="1"/>
    <col min="14848" max="14848" width="25.5" style="12" customWidth="1"/>
    <col min="14849" max="14850" width="13.375" style="12" bestFit="1" customWidth="1"/>
    <col min="14851" max="14851" width="13.375" style="12" customWidth="1"/>
    <col min="14852" max="14852" width="9.25" style="12" customWidth="1"/>
    <col min="14853" max="14853" width="37" style="12" customWidth="1"/>
    <col min="14854" max="14854" width="12.375" style="12" customWidth="1"/>
    <col min="14855" max="14855" width="12.75" style="12" customWidth="1"/>
    <col min="14856" max="14856" width="13.5" style="12" customWidth="1"/>
    <col min="14857" max="14857" width="8.75" style="12"/>
    <col min="14858" max="14858" width="9" style="12" customWidth="1"/>
    <col min="14859" max="15102" width="8.75" style="12"/>
    <col min="15103" max="15103" width="8" style="12" customWidth="1"/>
    <col min="15104" max="15104" width="25.5" style="12" customWidth="1"/>
    <col min="15105" max="15106" width="13.375" style="12" bestFit="1" customWidth="1"/>
    <col min="15107" max="15107" width="13.375" style="12" customWidth="1"/>
    <col min="15108" max="15108" width="9.25" style="12" customWidth="1"/>
    <col min="15109" max="15109" width="37" style="12" customWidth="1"/>
    <col min="15110" max="15110" width="12.375" style="12" customWidth="1"/>
    <col min="15111" max="15111" width="12.75" style="12" customWidth="1"/>
    <col min="15112" max="15112" width="13.5" style="12" customWidth="1"/>
    <col min="15113" max="15113" width="8.75" style="12"/>
    <col min="15114" max="15114" width="9" style="12" customWidth="1"/>
    <col min="15115" max="15358" width="8.75" style="12"/>
    <col min="15359" max="15359" width="8" style="12" customWidth="1"/>
    <col min="15360" max="15360" width="25.5" style="12" customWidth="1"/>
    <col min="15361" max="15362" width="13.375" style="12" bestFit="1" customWidth="1"/>
    <col min="15363" max="15363" width="13.375" style="12" customWidth="1"/>
    <col min="15364" max="15364" width="9.25" style="12" customWidth="1"/>
    <col min="15365" max="15365" width="37" style="12" customWidth="1"/>
    <col min="15366" max="15366" width="12.375" style="12" customWidth="1"/>
    <col min="15367" max="15367" width="12.75" style="12" customWidth="1"/>
    <col min="15368" max="15368" width="13.5" style="12" customWidth="1"/>
    <col min="15369" max="15369" width="8.75" style="12"/>
    <col min="15370" max="15370" width="9" style="12" customWidth="1"/>
    <col min="15371" max="15614" width="8.75" style="12"/>
    <col min="15615" max="15615" width="8" style="12" customWidth="1"/>
    <col min="15616" max="15616" width="25.5" style="12" customWidth="1"/>
    <col min="15617" max="15618" width="13.375" style="12" bestFit="1" customWidth="1"/>
    <col min="15619" max="15619" width="13.375" style="12" customWidth="1"/>
    <col min="15620" max="15620" width="9.25" style="12" customWidth="1"/>
    <col min="15621" max="15621" width="37" style="12" customWidth="1"/>
    <col min="15622" max="15622" width="12.375" style="12" customWidth="1"/>
    <col min="15623" max="15623" width="12.75" style="12" customWidth="1"/>
    <col min="15624" max="15624" width="13.5" style="12" customWidth="1"/>
    <col min="15625" max="15625" width="8.75" style="12"/>
    <col min="15626" max="15626" width="9" style="12" customWidth="1"/>
    <col min="15627" max="15870" width="8.75" style="12"/>
    <col min="15871" max="15871" width="8" style="12" customWidth="1"/>
    <col min="15872" max="15872" width="25.5" style="12" customWidth="1"/>
    <col min="15873" max="15874" width="13.375" style="12" bestFit="1" customWidth="1"/>
    <col min="15875" max="15875" width="13.375" style="12" customWidth="1"/>
    <col min="15876" max="15876" width="9.25" style="12" customWidth="1"/>
    <col min="15877" max="15877" width="37" style="12" customWidth="1"/>
    <col min="15878" max="15878" width="12.375" style="12" customWidth="1"/>
    <col min="15879" max="15879" width="12.75" style="12" customWidth="1"/>
    <col min="15880" max="15880" width="13.5" style="12" customWidth="1"/>
    <col min="15881" max="15881" width="8.75" style="12"/>
    <col min="15882" max="15882" width="9" style="12" customWidth="1"/>
    <col min="15883" max="16126" width="8.75" style="12"/>
    <col min="16127" max="16127" width="8" style="12" customWidth="1"/>
    <col min="16128" max="16128" width="25.5" style="12" customWidth="1"/>
    <col min="16129" max="16130" width="13.375" style="12" bestFit="1" customWidth="1"/>
    <col min="16131" max="16131" width="13.375" style="12" customWidth="1"/>
    <col min="16132" max="16132" width="9.25" style="12" customWidth="1"/>
    <col min="16133" max="16133" width="37" style="12" customWidth="1"/>
    <col min="16134" max="16134" width="12.375" style="12" customWidth="1"/>
    <col min="16135" max="16135" width="12.75" style="12" customWidth="1"/>
    <col min="16136" max="16136" width="13.5" style="12" customWidth="1"/>
    <col min="16137" max="16137" width="8.75" style="12"/>
    <col min="16138" max="16138" width="9" style="12" customWidth="1"/>
    <col min="16139" max="16384" width="8.75" style="12"/>
  </cols>
  <sheetData>
    <row r="1" spans="1:10" ht="14.25" x14ac:dyDescent="0.15">
      <c r="A1" s="29" t="s">
        <v>139</v>
      </c>
    </row>
    <row r="2" spans="1:10" ht="28.5" customHeight="1" x14ac:dyDescent="0.15">
      <c r="A2" s="63" t="s">
        <v>133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0.25" customHeight="1" x14ac:dyDescent="0.15">
      <c r="C3" s="43"/>
      <c r="J3" s="42" t="s">
        <v>99</v>
      </c>
    </row>
    <row r="4" spans="1:10" s="42" customFormat="1" ht="27" customHeight="1" x14ac:dyDescent="0.15">
      <c r="A4" s="64" t="s">
        <v>100</v>
      </c>
      <c r="B4" s="65"/>
      <c r="C4" s="65"/>
      <c r="D4" s="65"/>
      <c r="E4" s="66"/>
      <c r="F4" s="64" t="s">
        <v>101</v>
      </c>
      <c r="G4" s="65"/>
      <c r="H4" s="65"/>
      <c r="I4" s="65"/>
      <c r="J4" s="66"/>
    </row>
    <row r="5" spans="1:10" ht="27" customHeight="1" x14ac:dyDescent="0.15">
      <c r="A5" s="59" t="s">
        <v>102</v>
      </c>
      <c r="B5" s="59" t="s">
        <v>103</v>
      </c>
      <c r="C5" s="16" t="s">
        <v>134</v>
      </c>
      <c r="D5" s="17" t="s">
        <v>23</v>
      </c>
      <c r="E5" s="17" t="s">
        <v>24</v>
      </c>
      <c r="F5" s="59" t="s">
        <v>102</v>
      </c>
      <c r="G5" s="60" t="s">
        <v>103</v>
      </c>
      <c r="H5" s="16" t="s">
        <v>134</v>
      </c>
      <c r="I5" s="17" t="s">
        <v>23</v>
      </c>
      <c r="J5" s="17" t="s">
        <v>24</v>
      </c>
    </row>
    <row r="6" spans="1:10" ht="27" customHeight="1" x14ac:dyDescent="0.15">
      <c r="A6" s="21" t="s">
        <v>104</v>
      </c>
      <c r="B6" s="24"/>
      <c r="C6" s="45">
        <f>SUM(C7:C11)</f>
        <v>185266</v>
      </c>
      <c r="D6" s="46">
        <f>E6-C6</f>
        <v>0</v>
      </c>
      <c r="E6" s="45">
        <f>SUM(E7:E11)</f>
        <v>185266</v>
      </c>
      <c r="F6" s="47" t="s">
        <v>105</v>
      </c>
      <c r="G6" s="48"/>
      <c r="H6" s="49">
        <f>SUM(H7:H10)+SUM(H12:H13)</f>
        <v>188489</v>
      </c>
      <c r="I6" s="49">
        <f>J6-H6</f>
        <v>135000</v>
      </c>
      <c r="J6" s="49">
        <f>SUM(J7:J10)+SUM(J12:J13)</f>
        <v>323489</v>
      </c>
    </row>
    <row r="7" spans="1:10" ht="27" customHeight="1" x14ac:dyDescent="0.15">
      <c r="A7" s="23">
        <v>1030147</v>
      </c>
      <c r="B7" s="24" t="s">
        <v>106</v>
      </c>
      <c r="C7" s="50">
        <f>本级政府性基金收入!C6</f>
        <v>500</v>
      </c>
      <c r="D7" s="51">
        <f t="shared" ref="D7:D14" si="0">E7-C7</f>
        <v>0</v>
      </c>
      <c r="E7" s="50">
        <f>本级政府性基金收入!E6</f>
        <v>500</v>
      </c>
      <c r="F7" s="52">
        <v>208</v>
      </c>
      <c r="G7" s="53" t="s">
        <v>108</v>
      </c>
      <c r="H7" s="54">
        <f>本级政府性基金支出!C10</f>
        <v>273</v>
      </c>
      <c r="I7" s="51">
        <f t="shared" ref="I7:I19" si="1">J7-H7</f>
        <v>0</v>
      </c>
      <c r="J7" s="54">
        <f>本级政府性基金支出!E10</f>
        <v>273</v>
      </c>
    </row>
    <row r="8" spans="1:10" ht="27" customHeight="1" x14ac:dyDescent="0.15">
      <c r="A8" s="23">
        <v>1030148</v>
      </c>
      <c r="B8" s="24" t="s">
        <v>107</v>
      </c>
      <c r="C8" s="50">
        <f>本级政府性基金收入!C7</f>
        <v>177600</v>
      </c>
      <c r="D8" s="51">
        <f t="shared" si="0"/>
        <v>0</v>
      </c>
      <c r="E8" s="50">
        <f>本级政府性基金收入!E7</f>
        <v>177600</v>
      </c>
      <c r="F8" s="52">
        <v>212</v>
      </c>
      <c r="G8" s="53" t="s">
        <v>110</v>
      </c>
      <c r="H8" s="54">
        <f>本级政府性基金支出!C19</f>
        <v>55207</v>
      </c>
      <c r="I8" s="51">
        <f t="shared" si="1"/>
        <v>0</v>
      </c>
      <c r="J8" s="54">
        <f>本级政府性基金支出!E19</f>
        <v>55207</v>
      </c>
    </row>
    <row r="9" spans="1:10" ht="27" customHeight="1" x14ac:dyDescent="0.15">
      <c r="A9" s="23">
        <v>1030155</v>
      </c>
      <c r="B9" s="24" t="s">
        <v>109</v>
      </c>
      <c r="C9" s="50">
        <f>本级政府性基金收入!C12</f>
        <v>766</v>
      </c>
      <c r="D9" s="51">
        <f t="shared" si="0"/>
        <v>0</v>
      </c>
      <c r="E9" s="50">
        <f>本级政府性基金收入!E12</f>
        <v>766</v>
      </c>
      <c r="F9" s="52">
        <v>213</v>
      </c>
      <c r="G9" s="53" t="s">
        <v>113</v>
      </c>
      <c r="H9" s="54">
        <f>本级政府性基金支出!C37</f>
        <v>302</v>
      </c>
      <c r="I9" s="51">
        <f t="shared" si="1"/>
        <v>0</v>
      </c>
      <c r="J9" s="54">
        <f>本级政府性基金支出!E37</f>
        <v>302</v>
      </c>
    </row>
    <row r="10" spans="1:10" ht="27" customHeight="1" x14ac:dyDescent="0.15">
      <c r="A10" s="23">
        <v>1030156</v>
      </c>
      <c r="B10" s="24" t="s">
        <v>111</v>
      </c>
      <c r="C10" s="50">
        <f>本级政府性基金收入!C15</f>
        <v>4000</v>
      </c>
      <c r="D10" s="51">
        <f t="shared" si="0"/>
        <v>0</v>
      </c>
      <c r="E10" s="50">
        <f>本级政府性基金收入!E15</f>
        <v>4000</v>
      </c>
      <c r="F10" s="52">
        <v>229</v>
      </c>
      <c r="G10" s="53" t="s">
        <v>115</v>
      </c>
      <c r="H10" s="54">
        <f>本级政府性基金支出!C49</f>
        <v>114087</v>
      </c>
      <c r="I10" s="50">
        <f t="shared" si="1"/>
        <v>135000</v>
      </c>
      <c r="J10" s="54">
        <f>本级政府性基金支出!E49</f>
        <v>249087</v>
      </c>
    </row>
    <row r="11" spans="1:10" ht="27" customHeight="1" x14ac:dyDescent="0.15">
      <c r="A11" s="23">
        <v>1030178</v>
      </c>
      <c r="B11" s="24" t="s">
        <v>112</v>
      </c>
      <c r="C11" s="50">
        <f>本级政府性基金收入!C16</f>
        <v>2400</v>
      </c>
      <c r="D11" s="51">
        <f t="shared" si="0"/>
        <v>0</v>
      </c>
      <c r="E11" s="50">
        <f>本级政府性基金收入!E16</f>
        <v>2400</v>
      </c>
      <c r="F11" s="52">
        <v>22904</v>
      </c>
      <c r="G11" s="53" t="s">
        <v>117</v>
      </c>
      <c r="H11" s="51">
        <f>本级政府性基金支出!C50</f>
        <v>113000</v>
      </c>
      <c r="I11" s="50">
        <f t="shared" si="1"/>
        <v>135000</v>
      </c>
      <c r="J11" s="51">
        <f>本级政府性基金支出!E50</f>
        <v>248000</v>
      </c>
    </row>
    <row r="12" spans="1:10" ht="27" customHeight="1" x14ac:dyDescent="0.15">
      <c r="A12" s="21" t="s">
        <v>26</v>
      </c>
      <c r="B12" s="21"/>
      <c r="C12" s="45">
        <f>本级政府性基金收入!C19</f>
        <v>623</v>
      </c>
      <c r="D12" s="46">
        <f t="shared" si="0"/>
        <v>0</v>
      </c>
      <c r="E12" s="45">
        <f>本级政府性基金收入!E19</f>
        <v>623</v>
      </c>
      <c r="F12" s="52">
        <v>232</v>
      </c>
      <c r="G12" s="53" t="s">
        <v>118</v>
      </c>
      <c r="H12" s="54">
        <f>本级政府性基金支出!C62</f>
        <v>18500</v>
      </c>
      <c r="I12" s="51">
        <f t="shared" si="1"/>
        <v>0</v>
      </c>
      <c r="J12" s="54">
        <f>本级政府性基金支出!E62</f>
        <v>18500</v>
      </c>
    </row>
    <row r="13" spans="1:10" ht="27" customHeight="1" x14ac:dyDescent="0.15">
      <c r="A13" s="20" t="s">
        <v>114</v>
      </c>
      <c r="B13" s="20"/>
      <c r="C13" s="45">
        <f>本级政府性基金收入!C21</f>
        <v>4725</v>
      </c>
      <c r="D13" s="46">
        <f t="shared" si="0"/>
        <v>0</v>
      </c>
      <c r="E13" s="45">
        <f>本级政府性基金收入!E21</f>
        <v>4725</v>
      </c>
      <c r="F13" s="52">
        <v>233</v>
      </c>
      <c r="G13" s="53" t="s">
        <v>119</v>
      </c>
      <c r="H13" s="50">
        <f>本级政府性基金支出!C68</f>
        <v>120</v>
      </c>
      <c r="I13" s="51">
        <f t="shared" si="1"/>
        <v>0</v>
      </c>
      <c r="J13" s="50">
        <f>本级政府性基金支出!E68</f>
        <v>120</v>
      </c>
    </row>
    <row r="14" spans="1:10" ht="27" customHeight="1" x14ac:dyDescent="0.15">
      <c r="A14" s="20" t="s">
        <v>116</v>
      </c>
      <c r="B14" s="21"/>
      <c r="C14" s="45">
        <f>本级政府性基金收入!C23</f>
        <v>131350</v>
      </c>
      <c r="D14" s="46">
        <f t="shared" si="0"/>
        <v>135000</v>
      </c>
      <c r="E14" s="45">
        <f>本级政府性基金收入!E23</f>
        <v>266350</v>
      </c>
      <c r="F14" s="47" t="s">
        <v>120</v>
      </c>
      <c r="G14" s="48"/>
      <c r="H14" s="46">
        <f>本级政府性基金支出!C72</f>
        <v>12200</v>
      </c>
      <c r="I14" s="46">
        <f t="shared" si="1"/>
        <v>0</v>
      </c>
      <c r="J14" s="46">
        <f>本级政府性基金支出!E72</f>
        <v>12200</v>
      </c>
    </row>
    <row r="15" spans="1:10" ht="27" customHeight="1" x14ac:dyDescent="0.15">
      <c r="A15" s="20"/>
      <c r="B15" s="21"/>
      <c r="C15" s="45"/>
      <c r="D15" s="49"/>
      <c r="E15" s="45"/>
      <c r="F15" s="47" t="s">
        <v>121</v>
      </c>
      <c r="G15" s="56"/>
      <c r="H15" s="46">
        <f>本级政府性基金支出!C74</f>
        <v>2500</v>
      </c>
      <c r="I15" s="46">
        <f t="shared" si="1"/>
        <v>0</v>
      </c>
      <c r="J15" s="46">
        <f>本级政府性基金支出!E74</f>
        <v>2500</v>
      </c>
    </row>
    <row r="16" spans="1:10" ht="27" customHeight="1" x14ac:dyDescent="0.15">
      <c r="A16" s="20"/>
      <c r="B16" s="21"/>
      <c r="C16" s="45"/>
      <c r="D16" s="49"/>
      <c r="E16" s="45"/>
      <c r="F16" s="47" t="s">
        <v>122</v>
      </c>
      <c r="G16" s="56"/>
      <c r="H16" s="46">
        <f>本级政府性基金支出!C76</f>
        <v>18350</v>
      </c>
      <c r="I16" s="46">
        <f t="shared" si="1"/>
        <v>0</v>
      </c>
      <c r="J16" s="46">
        <f>本级政府性基金支出!E76</f>
        <v>18350</v>
      </c>
    </row>
    <row r="17" spans="1:10" ht="27" customHeight="1" x14ac:dyDescent="0.15">
      <c r="A17" s="55"/>
      <c r="B17" s="55"/>
      <c r="C17" s="45"/>
      <c r="D17" s="49"/>
      <c r="E17" s="45"/>
      <c r="F17" s="47" t="s">
        <v>123</v>
      </c>
      <c r="G17" s="56"/>
      <c r="H17" s="49">
        <f>本级政府性基金支出!C78</f>
        <v>100425</v>
      </c>
      <c r="I17" s="46">
        <f t="shared" si="1"/>
        <v>0</v>
      </c>
      <c r="J17" s="49">
        <f>本级政府性基金支出!E78</f>
        <v>100425</v>
      </c>
    </row>
    <row r="18" spans="1:10" ht="27" customHeight="1" x14ac:dyDescent="0.15">
      <c r="A18" s="55"/>
      <c r="B18" s="55"/>
      <c r="C18" s="45"/>
      <c r="D18" s="49"/>
      <c r="E18" s="45"/>
      <c r="F18" s="47" t="s">
        <v>124</v>
      </c>
      <c r="G18" s="56"/>
      <c r="H18" s="46">
        <f>本级政府性基金支出!C80</f>
        <v>0</v>
      </c>
      <c r="I18" s="46">
        <f t="shared" si="1"/>
        <v>0</v>
      </c>
      <c r="J18" s="46">
        <f>本级政府性基金支出!E80</f>
        <v>0</v>
      </c>
    </row>
    <row r="19" spans="1:10" ht="27" customHeight="1" x14ac:dyDescent="0.15">
      <c r="A19" s="62" t="s">
        <v>125</v>
      </c>
      <c r="B19" s="62"/>
      <c r="C19" s="45">
        <f>C6+C12+C13+C14+C15</f>
        <v>321964</v>
      </c>
      <c r="D19" s="46">
        <f t="shared" ref="D19" si="2">E19-C19</f>
        <v>135000</v>
      </c>
      <c r="E19" s="45">
        <f>E6+E12+E13+E14+E15</f>
        <v>456964</v>
      </c>
      <c r="F19" s="62" t="s">
        <v>126</v>
      </c>
      <c r="G19" s="62"/>
      <c r="H19" s="49">
        <f>H6+H14+H15+H16+H17+H18</f>
        <v>321964</v>
      </c>
      <c r="I19" s="49">
        <f t="shared" si="1"/>
        <v>135000</v>
      </c>
      <c r="J19" s="49">
        <f>J6+J14+J15+J16+J17+J18</f>
        <v>456964</v>
      </c>
    </row>
    <row r="21" spans="1:10" ht="14.25" x14ac:dyDescent="0.15">
      <c r="I21" s="57"/>
      <c r="J21" s="58"/>
    </row>
    <row r="22" spans="1:10" ht="14.25" x14ac:dyDescent="0.15">
      <c r="I22" s="57"/>
      <c r="J22" s="58"/>
    </row>
    <row r="23" spans="1:10" ht="14.25" x14ac:dyDescent="0.15">
      <c r="I23" s="57"/>
      <c r="J23" s="58"/>
    </row>
    <row r="24" spans="1:10" ht="14.25" x14ac:dyDescent="0.15">
      <c r="I24" s="57"/>
      <c r="J24" s="58"/>
    </row>
    <row r="25" spans="1:10" ht="14.25" x14ac:dyDescent="0.15">
      <c r="I25" s="57"/>
      <c r="J25" s="58"/>
    </row>
    <row r="31" spans="1:10" s="57" customFormat="1" ht="14.25" x14ac:dyDescent="0.15">
      <c r="A31" s="12"/>
      <c r="B31" s="12"/>
      <c r="C31" s="41"/>
      <c r="D31" s="42"/>
      <c r="E31" s="42"/>
      <c r="F31" s="42"/>
      <c r="G31" s="42"/>
      <c r="H31" s="43"/>
      <c r="I31" s="12"/>
      <c r="J31" s="44"/>
    </row>
    <row r="32" spans="1:10" s="57" customFormat="1" ht="14.25" x14ac:dyDescent="0.15">
      <c r="A32" s="12"/>
      <c r="B32" s="12"/>
      <c r="C32" s="41"/>
      <c r="D32" s="42"/>
      <c r="E32" s="42"/>
      <c r="F32" s="42"/>
      <c r="G32" s="42"/>
      <c r="H32" s="43"/>
      <c r="I32" s="12"/>
      <c r="J32" s="44"/>
    </row>
    <row r="33" spans="1:10" s="57" customFormat="1" ht="14.25" x14ac:dyDescent="0.15">
      <c r="A33" s="12"/>
      <c r="B33" s="12"/>
      <c r="C33" s="41"/>
      <c r="D33" s="42"/>
      <c r="E33" s="42"/>
      <c r="F33" s="42"/>
      <c r="G33" s="42"/>
      <c r="H33" s="43"/>
      <c r="I33" s="12"/>
      <c r="J33" s="44"/>
    </row>
    <row r="34" spans="1:10" s="57" customFormat="1" ht="14.25" x14ac:dyDescent="0.15">
      <c r="A34" s="12"/>
      <c r="B34" s="12"/>
      <c r="C34" s="41"/>
      <c r="D34" s="42"/>
      <c r="E34" s="42"/>
      <c r="F34" s="42"/>
      <c r="G34" s="42"/>
      <c r="H34" s="43"/>
      <c r="I34" s="12"/>
      <c r="J34" s="44"/>
    </row>
    <row r="35" spans="1:10" s="57" customFormat="1" ht="14.25" x14ac:dyDescent="0.15">
      <c r="A35" s="12"/>
      <c r="B35" s="12"/>
      <c r="C35" s="41"/>
      <c r="D35" s="42"/>
      <c r="E35" s="42"/>
      <c r="F35" s="42"/>
      <c r="G35" s="42"/>
      <c r="H35" s="43"/>
      <c r="I35" s="12"/>
      <c r="J35" s="44"/>
    </row>
  </sheetData>
  <mergeCells count="5">
    <mergeCell ref="A19:B19"/>
    <mergeCell ref="F19:G19"/>
    <mergeCell ref="A2:J2"/>
    <mergeCell ref="A4:E4"/>
    <mergeCell ref="F4:J4"/>
  </mergeCells>
  <phoneticPr fontId="3" type="noConversion"/>
  <pageMargins left="0.7" right="0.7" top="0.75" bottom="0.75" header="0.3" footer="0.3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3.5" x14ac:dyDescent="0.15"/>
  <cols>
    <col min="1" max="1" width="10.5" bestFit="1" customWidth="1"/>
    <col min="2" max="2" width="42.25" customWidth="1"/>
    <col min="3" max="5" width="12.125" customWidth="1"/>
    <col min="7" max="8" width="9.5" bestFit="1" customWidth="1"/>
  </cols>
  <sheetData>
    <row r="1" spans="1:7" ht="18.75" customHeight="1" x14ac:dyDescent="0.15">
      <c r="A1" s="1" t="s">
        <v>140</v>
      </c>
      <c r="B1" s="12"/>
      <c r="C1" s="13"/>
      <c r="D1" s="13"/>
      <c r="E1" s="14"/>
    </row>
    <row r="2" spans="1:7" ht="27" customHeight="1" x14ac:dyDescent="0.15">
      <c r="A2" s="63" t="s">
        <v>135</v>
      </c>
      <c r="B2" s="63"/>
      <c r="C2" s="63"/>
      <c r="D2" s="63"/>
      <c r="E2" s="63"/>
    </row>
    <row r="3" spans="1:7" ht="23.25" customHeight="1" x14ac:dyDescent="0.15">
      <c r="A3" s="12"/>
      <c r="B3" s="12"/>
      <c r="C3" s="13"/>
      <c r="D3" s="13"/>
      <c r="E3" s="14" t="s">
        <v>1</v>
      </c>
    </row>
    <row r="4" spans="1:7" ht="30" customHeight="1" x14ac:dyDescent="0.15">
      <c r="A4" s="15" t="s">
        <v>2</v>
      </c>
      <c r="B4" s="15" t="s">
        <v>3</v>
      </c>
      <c r="C4" s="16" t="s">
        <v>134</v>
      </c>
      <c r="D4" s="17" t="s">
        <v>23</v>
      </c>
      <c r="E4" s="17" t="s">
        <v>24</v>
      </c>
    </row>
    <row r="5" spans="1:7" ht="27" customHeight="1" x14ac:dyDescent="0.15">
      <c r="A5" s="69" t="s">
        <v>4</v>
      </c>
      <c r="B5" s="70"/>
      <c r="C5" s="18">
        <f>C6+C7+C12+C15+C16+C17+C18</f>
        <v>185266</v>
      </c>
      <c r="D5" s="40">
        <f>E5-C5</f>
        <v>0</v>
      </c>
      <c r="E5" s="18">
        <f>E6+E7+E12+E15+E16+E17+E18</f>
        <v>185266</v>
      </c>
    </row>
    <row r="6" spans="1:7" ht="27" customHeight="1" x14ac:dyDescent="0.15">
      <c r="A6" s="20">
        <v>1030147</v>
      </c>
      <c r="B6" s="21" t="s">
        <v>5</v>
      </c>
      <c r="C6" s="22">
        <v>500</v>
      </c>
      <c r="D6" s="40">
        <f t="shared" ref="D6:D25" si="0">E6-C6</f>
        <v>0</v>
      </c>
      <c r="E6" s="22">
        <v>500</v>
      </c>
    </row>
    <row r="7" spans="1:7" ht="27" customHeight="1" x14ac:dyDescent="0.15">
      <c r="A7" s="20">
        <v>1030148</v>
      </c>
      <c r="B7" s="21" t="s">
        <v>6</v>
      </c>
      <c r="C7" s="22">
        <f>SUM(C8:C11)</f>
        <v>177600</v>
      </c>
      <c r="D7" s="40">
        <f t="shared" si="0"/>
        <v>0</v>
      </c>
      <c r="E7" s="22">
        <f>SUM(E8:E11)</f>
        <v>177600</v>
      </c>
    </row>
    <row r="8" spans="1:7" ht="27" customHeight="1" x14ac:dyDescent="0.15">
      <c r="A8" s="23">
        <v>103014801</v>
      </c>
      <c r="B8" s="24" t="s">
        <v>7</v>
      </c>
      <c r="C8" s="25">
        <v>178640</v>
      </c>
      <c r="D8" s="39">
        <f t="shared" si="0"/>
        <v>0</v>
      </c>
      <c r="E8" s="25">
        <v>178640</v>
      </c>
      <c r="G8" s="27"/>
    </row>
    <row r="9" spans="1:7" ht="27" hidden="1" customHeight="1" x14ac:dyDescent="0.15">
      <c r="A9" s="23">
        <v>103014802</v>
      </c>
      <c r="B9" s="24" t="s">
        <v>8</v>
      </c>
      <c r="C9" s="25"/>
      <c r="D9" s="39">
        <f t="shared" si="0"/>
        <v>0</v>
      </c>
      <c r="E9" s="25"/>
      <c r="G9" s="27"/>
    </row>
    <row r="10" spans="1:7" ht="27" customHeight="1" x14ac:dyDescent="0.15">
      <c r="A10" s="23">
        <v>103014803</v>
      </c>
      <c r="B10" s="24" t="s">
        <v>9</v>
      </c>
      <c r="C10" s="25">
        <v>4460</v>
      </c>
      <c r="D10" s="39">
        <f t="shared" si="0"/>
        <v>0</v>
      </c>
      <c r="E10" s="25">
        <v>4460</v>
      </c>
    </row>
    <row r="11" spans="1:7" ht="27" customHeight="1" x14ac:dyDescent="0.15">
      <c r="A11" s="23">
        <v>103014898</v>
      </c>
      <c r="B11" s="24" t="s">
        <v>10</v>
      </c>
      <c r="C11" s="25">
        <v>-5500</v>
      </c>
      <c r="D11" s="39">
        <f t="shared" si="0"/>
        <v>0</v>
      </c>
      <c r="E11" s="25">
        <v>-5500</v>
      </c>
    </row>
    <row r="12" spans="1:7" ht="27" customHeight="1" x14ac:dyDescent="0.15">
      <c r="A12" s="20">
        <v>1030155</v>
      </c>
      <c r="B12" s="21" t="s">
        <v>11</v>
      </c>
      <c r="C12" s="22">
        <f>C13+C14</f>
        <v>766</v>
      </c>
      <c r="D12" s="40">
        <f t="shared" si="0"/>
        <v>0</v>
      </c>
      <c r="E12" s="22">
        <f>E13+E14</f>
        <v>766</v>
      </c>
    </row>
    <row r="13" spans="1:7" ht="27" customHeight="1" x14ac:dyDescent="0.15">
      <c r="A13" s="23">
        <v>103015501</v>
      </c>
      <c r="B13" s="24" t="s">
        <v>12</v>
      </c>
      <c r="C13" s="25">
        <v>540</v>
      </c>
      <c r="D13" s="39">
        <f t="shared" si="0"/>
        <v>0</v>
      </c>
      <c r="E13" s="25">
        <v>540</v>
      </c>
    </row>
    <row r="14" spans="1:7" ht="27" customHeight="1" x14ac:dyDescent="0.15">
      <c r="A14" s="23">
        <v>103015502</v>
      </c>
      <c r="B14" s="24" t="s">
        <v>13</v>
      </c>
      <c r="C14" s="25">
        <v>226</v>
      </c>
      <c r="D14" s="39">
        <f t="shared" si="0"/>
        <v>0</v>
      </c>
      <c r="E14" s="25">
        <v>226</v>
      </c>
    </row>
    <row r="15" spans="1:7" ht="27" customHeight="1" x14ac:dyDescent="0.15">
      <c r="A15" s="20">
        <v>1030156</v>
      </c>
      <c r="B15" s="21" t="s">
        <v>14</v>
      </c>
      <c r="C15" s="22">
        <v>4000</v>
      </c>
      <c r="D15" s="40">
        <f t="shared" si="0"/>
        <v>0</v>
      </c>
      <c r="E15" s="22">
        <v>4000</v>
      </c>
    </row>
    <row r="16" spans="1:7" ht="27" customHeight="1" x14ac:dyDescent="0.15">
      <c r="A16" s="20">
        <v>1030178</v>
      </c>
      <c r="B16" s="21" t="s">
        <v>15</v>
      </c>
      <c r="C16" s="22">
        <v>2400</v>
      </c>
      <c r="D16" s="40">
        <f t="shared" si="0"/>
        <v>0</v>
      </c>
      <c r="E16" s="22">
        <v>2400</v>
      </c>
    </row>
    <row r="17" spans="1:8" ht="27" hidden="1" customHeight="1" x14ac:dyDescent="0.15">
      <c r="A17" s="20">
        <v>1030180</v>
      </c>
      <c r="B17" s="28" t="s">
        <v>16</v>
      </c>
      <c r="C17" s="22"/>
      <c r="D17" s="19">
        <f t="shared" si="0"/>
        <v>0</v>
      </c>
      <c r="E17" s="22"/>
    </row>
    <row r="18" spans="1:8" ht="27" hidden="1" customHeight="1" x14ac:dyDescent="0.15">
      <c r="A18" s="20">
        <v>1030199</v>
      </c>
      <c r="B18" s="28" t="s">
        <v>17</v>
      </c>
      <c r="C18" s="22"/>
      <c r="D18" s="19">
        <f t="shared" si="0"/>
        <v>0</v>
      </c>
      <c r="E18" s="22"/>
    </row>
    <row r="19" spans="1:8" ht="27" customHeight="1" x14ac:dyDescent="0.15">
      <c r="A19" s="69" t="s">
        <v>26</v>
      </c>
      <c r="B19" s="70"/>
      <c r="C19" s="22">
        <f>C20</f>
        <v>623</v>
      </c>
      <c r="D19" s="40">
        <f t="shared" si="0"/>
        <v>0</v>
      </c>
      <c r="E19" s="22">
        <f>E20</f>
        <v>623</v>
      </c>
    </row>
    <row r="20" spans="1:8" ht="27" customHeight="1" x14ac:dyDescent="0.15">
      <c r="A20" s="23">
        <v>11004</v>
      </c>
      <c r="B20" s="24" t="s">
        <v>25</v>
      </c>
      <c r="C20" s="25">
        <v>623</v>
      </c>
      <c r="D20" s="39">
        <f t="shared" si="0"/>
        <v>0</v>
      </c>
      <c r="E20" s="25">
        <v>623</v>
      </c>
    </row>
    <row r="21" spans="1:8" ht="27" customHeight="1" x14ac:dyDescent="0.15">
      <c r="A21" s="69" t="s">
        <v>18</v>
      </c>
      <c r="B21" s="70"/>
      <c r="C21" s="22">
        <f>C22</f>
        <v>4725</v>
      </c>
      <c r="D21" s="40">
        <f t="shared" si="0"/>
        <v>0</v>
      </c>
      <c r="E21" s="22">
        <f>E22</f>
        <v>4725</v>
      </c>
    </row>
    <row r="22" spans="1:8" ht="27" customHeight="1" x14ac:dyDescent="0.15">
      <c r="A22" s="23">
        <v>1100802</v>
      </c>
      <c r="B22" s="24" t="s">
        <v>19</v>
      </c>
      <c r="C22" s="25">
        <v>4725</v>
      </c>
      <c r="D22" s="39">
        <f t="shared" si="0"/>
        <v>0</v>
      </c>
      <c r="E22" s="25">
        <v>4725</v>
      </c>
    </row>
    <row r="23" spans="1:8" ht="27" customHeight="1" x14ac:dyDescent="0.15">
      <c r="A23" s="69" t="s">
        <v>20</v>
      </c>
      <c r="B23" s="70"/>
      <c r="C23" s="22">
        <f>C24</f>
        <v>131350</v>
      </c>
      <c r="D23" s="40">
        <f t="shared" si="0"/>
        <v>135000</v>
      </c>
      <c r="E23" s="22">
        <f>E24</f>
        <v>266350</v>
      </c>
    </row>
    <row r="24" spans="1:8" ht="27" customHeight="1" x14ac:dyDescent="0.15">
      <c r="A24" s="23">
        <v>1101102</v>
      </c>
      <c r="B24" s="24" t="s">
        <v>21</v>
      </c>
      <c r="C24" s="25">
        <v>131350</v>
      </c>
      <c r="D24" s="39">
        <f t="shared" si="0"/>
        <v>135000</v>
      </c>
      <c r="E24" s="25">
        <v>266350</v>
      </c>
      <c r="H24" s="27"/>
    </row>
    <row r="25" spans="1:8" ht="27" customHeight="1" x14ac:dyDescent="0.15">
      <c r="A25" s="67" t="s">
        <v>22</v>
      </c>
      <c r="B25" s="68"/>
      <c r="C25" s="22">
        <f>C5+C19+C21+C23</f>
        <v>321964</v>
      </c>
      <c r="D25" s="40">
        <f t="shared" si="0"/>
        <v>135000</v>
      </c>
      <c r="E25" s="22">
        <f>E5+E19+E21+E23</f>
        <v>456964</v>
      </c>
    </row>
  </sheetData>
  <mergeCells count="6">
    <mergeCell ref="A25:B25"/>
    <mergeCell ref="A2:E2"/>
    <mergeCell ref="A5:B5"/>
    <mergeCell ref="A19:B19"/>
    <mergeCell ref="A21:B21"/>
    <mergeCell ref="A23:B2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selection activeCell="G4" sqref="G4"/>
    </sheetView>
  </sheetViews>
  <sheetFormatPr defaultRowHeight="13.5" x14ac:dyDescent="0.15"/>
  <cols>
    <col min="1" max="1" width="10.25" bestFit="1" customWidth="1"/>
    <col min="2" max="2" width="43.75" customWidth="1"/>
    <col min="3" max="3" width="12" customWidth="1"/>
    <col min="4" max="4" width="11.5" customWidth="1"/>
    <col min="5" max="5" width="11.375" customWidth="1"/>
    <col min="7" max="7" width="10.5" bestFit="1" customWidth="1"/>
  </cols>
  <sheetData>
    <row r="1" spans="1:5" ht="14.25" x14ac:dyDescent="0.15">
      <c r="A1" s="29" t="s">
        <v>141</v>
      </c>
      <c r="B1" s="12"/>
      <c r="C1" s="30"/>
      <c r="D1" s="30"/>
      <c r="E1" s="30"/>
    </row>
    <row r="2" spans="1:5" ht="27" customHeight="1" x14ac:dyDescent="0.15">
      <c r="A2" s="63" t="s">
        <v>136</v>
      </c>
      <c r="B2" s="63"/>
      <c r="C2" s="63"/>
      <c r="D2" s="63"/>
      <c r="E2" s="63"/>
    </row>
    <row r="3" spans="1:5" ht="23.25" customHeight="1" x14ac:dyDescent="0.15">
      <c r="A3" s="12"/>
      <c r="B3" s="12"/>
      <c r="C3" s="30"/>
      <c r="D3" s="30"/>
      <c r="E3" s="31" t="s">
        <v>1</v>
      </c>
    </row>
    <row r="4" spans="1:5" ht="30" customHeight="1" x14ac:dyDescent="0.15">
      <c r="A4" s="15" t="s">
        <v>2</v>
      </c>
      <c r="B4" s="15" t="s">
        <v>3</v>
      </c>
      <c r="C4" s="16" t="s">
        <v>134</v>
      </c>
      <c r="D4" s="17" t="s">
        <v>23</v>
      </c>
      <c r="E4" s="17" t="s">
        <v>24</v>
      </c>
    </row>
    <row r="5" spans="1:5" ht="27" customHeight="1" x14ac:dyDescent="0.15">
      <c r="A5" s="71" t="s">
        <v>27</v>
      </c>
      <c r="B5" s="72"/>
      <c r="C5" s="32">
        <f>C6+C10+C19+C37+C43+C62+C68+C49</f>
        <v>188489</v>
      </c>
      <c r="D5" s="40">
        <f>E5-C5</f>
        <v>135000</v>
      </c>
      <c r="E5" s="32">
        <f>E6+E10+E19+E37+E43+E62+E68+E49</f>
        <v>323489</v>
      </c>
    </row>
    <row r="6" spans="1:5" ht="26.1" hidden="1" customHeight="1" x14ac:dyDescent="0.15">
      <c r="A6" s="33">
        <v>207</v>
      </c>
      <c r="B6" s="34" t="s">
        <v>28</v>
      </c>
      <c r="C6" s="32">
        <f>C7</f>
        <v>0</v>
      </c>
      <c r="D6" s="19">
        <f t="shared" ref="D6:D69" si="0">E6-C6</f>
        <v>0</v>
      </c>
      <c r="E6" s="32">
        <f>E7</f>
        <v>0</v>
      </c>
    </row>
    <row r="7" spans="1:5" ht="26.1" hidden="1" customHeight="1" x14ac:dyDescent="0.15">
      <c r="A7" s="33">
        <v>20707</v>
      </c>
      <c r="B7" s="34" t="s">
        <v>29</v>
      </c>
      <c r="C7" s="32">
        <f>C8+C9</f>
        <v>0</v>
      </c>
      <c r="D7" s="19">
        <f t="shared" si="0"/>
        <v>0</v>
      </c>
      <c r="E7" s="32">
        <f>E8+E9</f>
        <v>0</v>
      </c>
    </row>
    <row r="8" spans="1:5" ht="26.1" hidden="1" customHeight="1" x14ac:dyDescent="0.15">
      <c r="A8" s="35">
        <v>2070702</v>
      </c>
      <c r="B8" s="36" t="s">
        <v>30</v>
      </c>
      <c r="C8" s="37"/>
      <c r="D8" s="26">
        <f t="shared" si="0"/>
        <v>0</v>
      </c>
      <c r="E8" s="37"/>
    </row>
    <row r="9" spans="1:5" ht="26.1" hidden="1" customHeight="1" x14ac:dyDescent="0.15">
      <c r="A9" s="35">
        <v>2070799</v>
      </c>
      <c r="B9" s="36" t="s">
        <v>31</v>
      </c>
      <c r="C9" s="37"/>
      <c r="D9" s="26">
        <f t="shared" si="0"/>
        <v>0</v>
      </c>
      <c r="E9" s="37"/>
    </row>
    <row r="10" spans="1:5" ht="27" customHeight="1" x14ac:dyDescent="0.15">
      <c r="A10" s="33">
        <v>208</v>
      </c>
      <c r="B10" s="34" t="s">
        <v>32</v>
      </c>
      <c r="C10" s="32">
        <f>C11+C15</f>
        <v>273</v>
      </c>
      <c r="D10" s="40">
        <f t="shared" si="0"/>
        <v>0</v>
      </c>
      <c r="E10" s="32">
        <f>E11+E15</f>
        <v>273</v>
      </c>
    </row>
    <row r="11" spans="1:5" ht="27" customHeight="1" x14ac:dyDescent="0.15">
      <c r="A11" s="33">
        <v>20822</v>
      </c>
      <c r="B11" s="34" t="s">
        <v>33</v>
      </c>
      <c r="C11" s="32">
        <f>C12+C13+C14</f>
        <v>273</v>
      </c>
      <c r="D11" s="40">
        <f t="shared" si="0"/>
        <v>0</v>
      </c>
      <c r="E11" s="32">
        <f>E12+E13+E14</f>
        <v>273</v>
      </c>
    </row>
    <row r="12" spans="1:5" ht="27" customHeight="1" x14ac:dyDescent="0.15">
      <c r="A12" s="35">
        <v>2082201</v>
      </c>
      <c r="B12" s="36" t="s">
        <v>34</v>
      </c>
      <c r="C12" s="37">
        <v>224</v>
      </c>
      <c r="D12" s="39">
        <f t="shared" si="0"/>
        <v>0</v>
      </c>
      <c r="E12" s="37">
        <v>224</v>
      </c>
    </row>
    <row r="13" spans="1:5" ht="27" customHeight="1" x14ac:dyDescent="0.15">
      <c r="A13" s="35">
        <v>2082202</v>
      </c>
      <c r="B13" s="36" t="s">
        <v>35</v>
      </c>
      <c r="C13" s="37">
        <v>49</v>
      </c>
      <c r="D13" s="39">
        <f t="shared" si="0"/>
        <v>0</v>
      </c>
      <c r="E13" s="37">
        <v>49</v>
      </c>
    </row>
    <row r="14" spans="1:5" ht="26.1" hidden="1" customHeight="1" x14ac:dyDescent="0.15">
      <c r="A14" s="35">
        <v>2082299</v>
      </c>
      <c r="B14" s="36" t="s">
        <v>36</v>
      </c>
      <c r="C14" s="37"/>
      <c r="D14" s="39">
        <f t="shared" si="0"/>
        <v>0</v>
      </c>
      <c r="E14" s="37"/>
    </row>
    <row r="15" spans="1:5" ht="26.1" hidden="1" customHeight="1" x14ac:dyDescent="0.15">
      <c r="A15" s="33">
        <v>20823</v>
      </c>
      <c r="B15" s="34" t="s">
        <v>37</v>
      </c>
      <c r="C15" s="32">
        <f>C16+C17+C18</f>
        <v>0</v>
      </c>
      <c r="D15" s="39">
        <f t="shared" si="0"/>
        <v>0</v>
      </c>
      <c r="E15" s="32">
        <f>E16+E17+E18</f>
        <v>0</v>
      </c>
    </row>
    <row r="16" spans="1:5" ht="26.1" hidden="1" customHeight="1" x14ac:dyDescent="0.15">
      <c r="A16" s="35">
        <v>2082301</v>
      </c>
      <c r="B16" s="36" t="s">
        <v>34</v>
      </c>
      <c r="C16" s="37"/>
      <c r="D16" s="39">
        <f t="shared" si="0"/>
        <v>0</v>
      </c>
      <c r="E16" s="37"/>
    </row>
    <row r="17" spans="1:7" ht="26.1" hidden="1" customHeight="1" x14ac:dyDescent="0.15">
      <c r="A17" s="35">
        <v>2082302</v>
      </c>
      <c r="B17" s="36" t="s">
        <v>38</v>
      </c>
      <c r="C17" s="37"/>
      <c r="D17" s="39">
        <f t="shared" si="0"/>
        <v>0</v>
      </c>
      <c r="E17" s="37"/>
    </row>
    <row r="18" spans="1:7" ht="26.1" hidden="1" customHeight="1" x14ac:dyDescent="0.15">
      <c r="A18" s="35">
        <v>2082399</v>
      </c>
      <c r="B18" s="36" t="s">
        <v>39</v>
      </c>
      <c r="C18" s="37"/>
      <c r="D18" s="39">
        <f t="shared" si="0"/>
        <v>0</v>
      </c>
      <c r="E18" s="37"/>
    </row>
    <row r="19" spans="1:7" ht="27" customHeight="1" x14ac:dyDescent="0.15">
      <c r="A19" s="33">
        <v>212</v>
      </c>
      <c r="B19" s="34" t="s">
        <v>40</v>
      </c>
      <c r="C19" s="32">
        <f>C20+C28+C29+C33</f>
        <v>55207</v>
      </c>
      <c r="D19" s="40">
        <f t="shared" si="0"/>
        <v>0</v>
      </c>
      <c r="E19" s="32">
        <f>E20+E28+E29+E33</f>
        <v>55207</v>
      </c>
    </row>
    <row r="20" spans="1:7" ht="27" customHeight="1" x14ac:dyDescent="0.15">
      <c r="A20" s="33">
        <v>21208</v>
      </c>
      <c r="B20" s="34" t="s">
        <v>41</v>
      </c>
      <c r="C20" s="32">
        <f>SUM(C21:C27)</f>
        <v>47390</v>
      </c>
      <c r="D20" s="40">
        <f t="shared" si="0"/>
        <v>0</v>
      </c>
      <c r="E20" s="32">
        <f>SUM(E21:E27)</f>
        <v>47390</v>
      </c>
    </row>
    <row r="21" spans="1:7" ht="27" customHeight="1" x14ac:dyDescent="0.15">
      <c r="A21" s="35">
        <v>2120801</v>
      </c>
      <c r="B21" s="36" t="s">
        <v>42</v>
      </c>
      <c r="C21" s="37">
        <v>4000</v>
      </c>
      <c r="D21" s="39">
        <f t="shared" si="0"/>
        <v>0</v>
      </c>
      <c r="E21" s="37">
        <v>4000</v>
      </c>
      <c r="G21" s="27"/>
    </row>
    <row r="22" spans="1:7" ht="26.1" hidden="1" customHeight="1" x14ac:dyDescent="0.15">
      <c r="A22" s="35">
        <v>2120802</v>
      </c>
      <c r="B22" s="36" t="s">
        <v>43</v>
      </c>
      <c r="C22" s="37">
        <v>70</v>
      </c>
      <c r="D22" s="39">
        <f t="shared" si="0"/>
        <v>0</v>
      </c>
      <c r="E22" s="37">
        <v>70</v>
      </c>
    </row>
    <row r="23" spans="1:7" ht="27" customHeight="1" x14ac:dyDescent="0.15">
      <c r="A23" s="35">
        <v>2120803</v>
      </c>
      <c r="B23" s="36" t="s">
        <v>44</v>
      </c>
      <c r="C23" s="37">
        <v>389</v>
      </c>
      <c r="D23" s="39">
        <f t="shared" si="0"/>
        <v>0</v>
      </c>
      <c r="E23" s="37">
        <v>389</v>
      </c>
    </row>
    <row r="24" spans="1:7" ht="27" customHeight="1" x14ac:dyDescent="0.15">
      <c r="A24" s="35">
        <v>2120804</v>
      </c>
      <c r="B24" s="36" t="s">
        <v>45</v>
      </c>
      <c r="C24" s="37">
        <v>4368</v>
      </c>
      <c r="D24" s="39">
        <f t="shared" si="0"/>
        <v>0</v>
      </c>
      <c r="E24" s="37">
        <v>4368</v>
      </c>
    </row>
    <row r="25" spans="1:7" ht="26.1" hidden="1" customHeight="1" x14ac:dyDescent="0.15">
      <c r="A25" s="35">
        <v>2120805</v>
      </c>
      <c r="B25" s="36" t="s">
        <v>46</v>
      </c>
      <c r="C25" s="37"/>
      <c r="D25" s="39">
        <f t="shared" si="0"/>
        <v>0</v>
      </c>
      <c r="E25" s="37"/>
    </row>
    <row r="26" spans="1:7" ht="27" customHeight="1" x14ac:dyDescent="0.15">
      <c r="A26" s="35">
        <v>2120806</v>
      </c>
      <c r="B26" s="36" t="s">
        <v>47</v>
      </c>
      <c r="C26" s="37">
        <v>3081</v>
      </c>
      <c r="D26" s="39">
        <f t="shared" si="0"/>
        <v>0</v>
      </c>
      <c r="E26" s="37">
        <v>3081</v>
      </c>
    </row>
    <row r="27" spans="1:7" ht="27" customHeight="1" x14ac:dyDescent="0.15">
      <c r="A27" s="35">
        <v>2120899</v>
      </c>
      <c r="B27" s="36" t="s">
        <v>48</v>
      </c>
      <c r="C27" s="37">
        <v>35482</v>
      </c>
      <c r="D27" s="39">
        <f t="shared" si="0"/>
        <v>0</v>
      </c>
      <c r="E27" s="37">
        <v>35482</v>
      </c>
    </row>
    <row r="28" spans="1:7" ht="27" customHeight="1" x14ac:dyDescent="0.15">
      <c r="A28" s="33">
        <v>21211</v>
      </c>
      <c r="B28" s="34" t="s">
        <v>49</v>
      </c>
      <c r="C28" s="32">
        <v>554</v>
      </c>
      <c r="D28" s="40">
        <f t="shared" si="0"/>
        <v>0</v>
      </c>
      <c r="E28" s="32">
        <v>554</v>
      </c>
    </row>
    <row r="29" spans="1:7" ht="27" customHeight="1" x14ac:dyDescent="0.15">
      <c r="A29" s="33">
        <v>21213</v>
      </c>
      <c r="B29" s="34" t="s">
        <v>50</v>
      </c>
      <c r="C29" s="32">
        <f>C30+C31+C32</f>
        <v>4627</v>
      </c>
      <c r="D29" s="40">
        <f t="shared" si="0"/>
        <v>0</v>
      </c>
      <c r="E29" s="32">
        <f>E30+E31+E32</f>
        <v>4627</v>
      </c>
    </row>
    <row r="30" spans="1:7" ht="26.1" hidden="1" customHeight="1" x14ac:dyDescent="0.15">
      <c r="A30" s="35">
        <v>2121301</v>
      </c>
      <c r="B30" s="36" t="s">
        <v>51</v>
      </c>
      <c r="C30" s="37">
        <v>0</v>
      </c>
      <c r="D30" s="39">
        <f t="shared" si="0"/>
        <v>0</v>
      </c>
      <c r="E30" s="37">
        <v>0</v>
      </c>
    </row>
    <row r="31" spans="1:7" ht="27" customHeight="1" x14ac:dyDescent="0.15">
      <c r="A31" s="35">
        <v>2121302</v>
      </c>
      <c r="B31" s="36" t="s">
        <v>52</v>
      </c>
      <c r="C31" s="37">
        <v>1824</v>
      </c>
      <c r="D31" s="39">
        <f t="shared" si="0"/>
        <v>0</v>
      </c>
      <c r="E31" s="37">
        <v>1824</v>
      </c>
    </row>
    <row r="32" spans="1:7" ht="27" customHeight="1" x14ac:dyDescent="0.15">
      <c r="A32" s="35">
        <v>2121399</v>
      </c>
      <c r="B32" s="36" t="s">
        <v>53</v>
      </c>
      <c r="C32" s="37">
        <v>2803</v>
      </c>
      <c r="D32" s="39">
        <f t="shared" si="0"/>
        <v>0</v>
      </c>
      <c r="E32" s="37">
        <v>2803</v>
      </c>
    </row>
    <row r="33" spans="1:5" ht="27" customHeight="1" x14ac:dyDescent="0.15">
      <c r="A33" s="33">
        <v>21214</v>
      </c>
      <c r="B33" s="34" t="s">
        <v>54</v>
      </c>
      <c r="C33" s="32">
        <f>C34+C35+C36</f>
        <v>2636</v>
      </c>
      <c r="D33" s="40">
        <f t="shared" si="0"/>
        <v>0</v>
      </c>
      <c r="E33" s="32">
        <f>E34+E35+E36</f>
        <v>2636</v>
      </c>
    </row>
    <row r="34" spans="1:5" ht="27" customHeight="1" x14ac:dyDescent="0.15">
      <c r="A34" s="35">
        <v>2121401</v>
      </c>
      <c r="B34" s="36" t="s">
        <v>55</v>
      </c>
      <c r="C34" s="37">
        <v>2270</v>
      </c>
      <c r="D34" s="39">
        <f t="shared" si="0"/>
        <v>0</v>
      </c>
      <c r="E34" s="37">
        <v>2270</v>
      </c>
    </row>
    <row r="35" spans="1:5" ht="27" customHeight="1" x14ac:dyDescent="0.15">
      <c r="A35" s="35">
        <v>2121402</v>
      </c>
      <c r="B35" s="36" t="s">
        <v>56</v>
      </c>
      <c r="C35" s="37">
        <v>120</v>
      </c>
      <c r="D35" s="39">
        <f t="shared" si="0"/>
        <v>0</v>
      </c>
      <c r="E35" s="37">
        <v>120</v>
      </c>
    </row>
    <row r="36" spans="1:5" ht="26.1" customHeight="1" x14ac:dyDescent="0.15">
      <c r="A36" s="35">
        <v>2121499</v>
      </c>
      <c r="B36" s="36" t="s">
        <v>57</v>
      </c>
      <c r="C36" s="37">
        <v>246</v>
      </c>
      <c r="D36" s="39">
        <f t="shared" si="0"/>
        <v>0</v>
      </c>
      <c r="E36" s="37">
        <v>246</v>
      </c>
    </row>
    <row r="37" spans="1:5" ht="27" customHeight="1" x14ac:dyDescent="0.15">
      <c r="A37" s="33">
        <v>213</v>
      </c>
      <c r="B37" s="34" t="s">
        <v>58</v>
      </c>
      <c r="C37" s="32">
        <f>C41</f>
        <v>302</v>
      </c>
      <c r="D37" s="40">
        <f t="shared" si="0"/>
        <v>0</v>
      </c>
      <c r="E37" s="32">
        <f>E41</f>
        <v>302</v>
      </c>
    </row>
    <row r="38" spans="1:5" ht="26.1" hidden="1" customHeight="1" x14ac:dyDescent="0.15">
      <c r="A38" s="33">
        <v>21366</v>
      </c>
      <c r="B38" s="34" t="s">
        <v>59</v>
      </c>
      <c r="C38" s="32">
        <v>0</v>
      </c>
      <c r="D38" s="39">
        <f t="shared" si="0"/>
        <v>0</v>
      </c>
      <c r="E38" s="32">
        <v>0</v>
      </c>
    </row>
    <row r="39" spans="1:5" ht="26.1" hidden="1" customHeight="1" x14ac:dyDescent="0.15">
      <c r="A39" s="35">
        <v>2136601</v>
      </c>
      <c r="B39" s="36" t="s">
        <v>60</v>
      </c>
      <c r="C39" s="37"/>
      <c r="D39" s="39">
        <f t="shared" si="0"/>
        <v>0</v>
      </c>
      <c r="E39" s="37"/>
    </row>
    <row r="40" spans="1:5" ht="26.1" hidden="1" customHeight="1" x14ac:dyDescent="0.15">
      <c r="A40" s="35">
        <v>2136699</v>
      </c>
      <c r="B40" s="36" t="s">
        <v>61</v>
      </c>
      <c r="C40" s="37"/>
      <c r="D40" s="39">
        <f t="shared" si="0"/>
        <v>0</v>
      </c>
      <c r="E40" s="37"/>
    </row>
    <row r="41" spans="1:5" ht="27" customHeight="1" x14ac:dyDescent="0.15">
      <c r="A41" s="33">
        <v>21369</v>
      </c>
      <c r="B41" s="34" t="s">
        <v>62</v>
      </c>
      <c r="C41" s="32">
        <f>C42</f>
        <v>302</v>
      </c>
      <c r="D41" s="39">
        <f t="shared" si="0"/>
        <v>0</v>
      </c>
      <c r="E41" s="32">
        <f>E42</f>
        <v>302</v>
      </c>
    </row>
    <row r="42" spans="1:5" ht="27" customHeight="1" x14ac:dyDescent="0.15">
      <c r="A42" s="35">
        <v>2136902</v>
      </c>
      <c r="B42" s="36" t="s">
        <v>63</v>
      </c>
      <c r="C42" s="37">
        <v>302</v>
      </c>
      <c r="D42" s="39">
        <f t="shared" si="0"/>
        <v>0</v>
      </c>
      <c r="E42" s="37">
        <v>302</v>
      </c>
    </row>
    <row r="43" spans="1:5" ht="26.1" hidden="1" customHeight="1" x14ac:dyDescent="0.15">
      <c r="A43" s="33">
        <v>214</v>
      </c>
      <c r="B43" s="34" t="s">
        <v>64</v>
      </c>
      <c r="C43" s="32">
        <f>C44+C47</f>
        <v>0</v>
      </c>
      <c r="D43" s="39">
        <f t="shared" si="0"/>
        <v>0</v>
      </c>
      <c r="E43" s="32">
        <f>E44+E47</f>
        <v>0</v>
      </c>
    </row>
    <row r="44" spans="1:5" ht="26.1" hidden="1" customHeight="1" x14ac:dyDescent="0.15">
      <c r="A44" s="33">
        <v>21462</v>
      </c>
      <c r="B44" s="34" t="s">
        <v>65</v>
      </c>
      <c r="C44" s="32">
        <f>C45</f>
        <v>0</v>
      </c>
      <c r="D44" s="39">
        <f t="shared" si="0"/>
        <v>0</v>
      </c>
      <c r="E44" s="32">
        <f>E45</f>
        <v>0</v>
      </c>
    </row>
    <row r="45" spans="1:5" ht="26.1" hidden="1" customHeight="1" x14ac:dyDescent="0.15">
      <c r="A45" s="35">
        <v>2146299</v>
      </c>
      <c r="B45" s="36" t="s">
        <v>66</v>
      </c>
      <c r="C45" s="37">
        <v>0</v>
      </c>
      <c r="D45" s="39">
        <f t="shared" si="0"/>
        <v>0</v>
      </c>
      <c r="E45" s="37">
        <v>0</v>
      </c>
    </row>
    <row r="46" spans="1:5" ht="26.1" hidden="1" customHeight="1" x14ac:dyDescent="0.15">
      <c r="A46" s="33">
        <v>21463</v>
      </c>
      <c r="B46" s="34" t="s">
        <v>67</v>
      </c>
      <c r="C46" s="32">
        <v>0</v>
      </c>
      <c r="D46" s="39">
        <f t="shared" si="0"/>
        <v>0</v>
      </c>
      <c r="E46" s="32">
        <v>0</v>
      </c>
    </row>
    <row r="47" spans="1:5" ht="26.1" hidden="1" customHeight="1" x14ac:dyDescent="0.15">
      <c r="A47" s="35">
        <v>2146303</v>
      </c>
      <c r="B47" s="36" t="s">
        <v>68</v>
      </c>
      <c r="C47" s="37">
        <f>C48</f>
        <v>0</v>
      </c>
      <c r="D47" s="39">
        <f t="shared" si="0"/>
        <v>0</v>
      </c>
      <c r="E47" s="37">
        <f>E48</f>
        <v>0</v>
      </c>
    </row>
    <row r="48" spans="1:5" ht="26.1" hidden="1" customHeight="1" x14ac:dyDescent="0.15">
      <c r="A48" s="35">
        <v>2146399</v>
      </c>
      <c r="B48" s="36" t="s">
        <v>69</v>
      </c>
      <c r="C48" s="37"/>
      <c r="D48" s="39">
        <f t="shared" si="0"/>
        <v>0</v>
      </c>
      <c r="E48" s="37"/>
    </row>
    <row r="49" spans="1:6" ht="27" customHeight="1" x14ac:dyDescent="0.15">
      <c r="A49" s="33">
        <v>229</v>
      </c>
      <c r="B49" s="34" t="s">
        <v>70</v>
      </c>
      <c r="C49" s="32">
        <f>C50+C52+C55</f>
        <v>114087</v>
      </c>
      <c r="D49" s="40">
        <f t="shared" si="0"/>
        <v>135000</v>
      </c>
      <c r="E49" s="32">
        <f>E50+E52+E55</f>
        <v>249087</v>
      </c>
    </row>
    <row r="50" spans="1:6" ht="27" customHeight="1" x14ac:dyDescent="0.15">
      <c r="A50" s="33">
        <v>22904</v>
      </c>
      <c r="B50" s="34" t="s">
        <v>71</v>
      </c>
      <c r="C50" s="40">
        <f>C51</f>
        <v>113000</v>
      </c>
      <c r="D50" s="40">
        <f t="shared" si="0"/>
        <v>135000</v>
      </c>
      <c r="E50" s="40">
        <f>E51</f>
        <v>248000</v>
      </c>
    </row>
    <row r="51" spans="1:6" ht="27" customHeight="1" x14ac:dyDescent="0.15">
      <c r="A51" s="35">
        <v>2290402</v>
      </c>
      <c r="B51" s="36" t="s">
        <v>130</v>
      </c>
      <c r="C51" s="39">
        <v>113000</v>
      </c>
      <c r="D51" s="39">
        <f t="shared" si="0"/>
        <v>135000</v>
      </c>
      <c r="E51" s="39">
        <v>248000</v>
      </c>
      <c r="F51" s="27"/>
    </row>
    <row r="52" spans="1:6" ht="27" customHeight="1" x14ac:dyDescent="0.15">
      <c r="A52" s="33">
        <v>22908</v>
      </c>
      <c r="B52" s="34" t="s">
        <v>72</v>
      </c>
      <c r="C52" s="32">
        <f>C53+C54</f>
        <v>50</v>
      </c>
      <c r="D52" s="40">
        <f t="shared" si="0"/>
        <v>0</v>
      </c>
      <c r="E52" s="32">
        <f>E53+E54</f>
        <v>50</v>
      </c>
    </row>
    <row r="53" spans="1:6" ht="26.1" customHeight="1" x14ac:dyDescent="0.15">
      <c r="A53" s="35">
        <v>2290804</v>
      </c>
      <c r="B53" s="36" t="s">
        <v>73</v>
      </c>
      <c r="C53" s="37">
        <v>32</v>
      </c>
      <c r="D53" s="39">
        <f t="shared" si="0"/>
        <v>0</v>
      </c>
      <c r="E53" s="37">
        <v>32</v>
      </c>
    </row>
    <row r="54" spans="1:6" ht="27" customHeight="1" x14ac:dyDescent="0.15">
      <c r="A54" s="35">
        <v>2290805</v>
      </c>
      <c r="B54" s="36" t="s">
        <v>74</v>
      </c>
      <c r="C54" s="37">
        <v>18</v>
      </c>
      <c r="D54" s="39">
        <f t="shared" si="0"/>
        <v>0</v>
      </c>
      <c r="E54" s="37">
        <v>18</v>
      </c>
    </row>
    <row r="55" spans="1:6" ht="27" customHeight="1" x14ac:dyDescent="0.15">
      <c r="A55" s="33">
        <v>22960</v>
      </c>
      <c r="B55" s="34" t="s">
        <v>75</v>
      </c>
      <c r="C55" s="32">
        <f>SUM(C56:C60)</f>
        <v>1037</v>
      </c>
      <c r="D55" s="40">
        <f t="shared" si="0"/>
        <v>0</v>
      </c>
      <c r="E55" s="32">
        <f>SUM(E56:E60)</f>
        <v>1037</v>
      </c>
    </row>
    <row r="56" spans="1:6" ht="27" customHeight="1" x14ac:dyDescent="0.15">
      <c r="A56" s="35">
        <v>2296002</v>
      </c>
      <c r="B56" s="36" t="s">
        <v>76</v>
      </c>
      <c r="C56" s="37">
        <v>582</v>
      </c>
      <c r="D56" s="39">
        <f t="shared" si="0"/>
        <v>0</v>
      </c>
      <c r="E56" s="37">
        <v>582</v>
      </c>
    </row>
    <row r="57" spans="1:6" ht="27" customHeight="1" x14ac:dyDescent="0.15">
      <c r="A57" s="35">
        <v>2296003</v>
      </c>
      <c r="B57" s="36" t="s">
        <v>77</v>
      </c>
      <c r="C57" s="37">
        <v>253</v>
      </c>
      <c r="D57" s="39">
        <f t="shared" si="0"/>
        <v>0</v>
      </c>
      <c r="E57" s="37">
        <v>253</v>
      </c>
    </row>
    <row r="58" spans="1:6" ht="26.1" hidden="1" customHeight="1" x14ac:dyDescent="0.15">
      <c r="A58" s="35">
        <v>2296004</v>
      </c>
      <c r="B58" s="36" t="s">
        <v>78</v>
      </c>
      <c r="C58" s="37">
        <v>0</v>
      </c>
      <c r="D58" s="39">
        <f t="shared" si="0"/>
        <v>0</v>
      </c>
      <c r="E58" s="37">
        <v>0</v>
      </c>
    </row>
    <row r="59" spans="1:6" ht="27" customHeight="1" x14ac:dyDescent="0.15">
      <c r="A59" s="35">
        <v>2296006</v>
      </c>
      <c r="B59" s="36" t="s">
        <v>79</v>
      </c>
      <c r="C59" s="37">
        <v>126</v>
      </c>
      <c r="D59" s="39">
        <f t="shared" si="0"/>
        <v>0</v>
      </c>
      <c r="E59" s="37">
        <v>126</v>
      </c>
    </row>
    <row r="60" spans="1:6" ht="27" customHeight="1" x14ac:dyDescent="0.15">
      <c r="A60" s="35">
        <v>2296013</v>
      </c>
      <c r="B60" s="36" t="s">
        <v>80</v>
      </c>
      <c r="C60" s="37">
        <v>76</v>
      </c>
      <c r="D60" s="39">
        <f t="shared" si="0"/>
        <v>0</v>
      </c>
      <c r="E60" s="37">
        <v>76</v>
      </c>
    </row>
    <row r="61" spans="1:6" ht="26.1" hidden="1" customHeight="1" x14ac:dyDescent="0.15">
      <c r="A61" s="35">
        <v>2296099</v>
      </c>
      <c r="B61" s="36" t="s">
        <v>81</v>
      </c>
      <c r="C61" s="37"/>
      <c r="D61" s="39">
        <f t="shared" si="0"/>
        <v>0</v>
      </c>
      <c r="E61" s="37"/>
    </row>
    <row r="62" spans="1:6" ht="27" customHeight="1" x14ac:dyDescent="0.15">
      <c r="A62" s="33">
        <v>232</v>
      </c>
      <c r="B62" s="34" t="s">
        <v>82</v>
      </c>
      <c r="C62" s="32">
        <f>C63</f>
        <v>18500</v>
      </c>
      <c r="D62" s="40">
        <f t="shared" si="0"/>
        <v>0</v>
      </c>
      <c r="E62" s="32">
        <f>E63</f>
        <v>18500</v>
      </c>
    </row>
    <row r="63" spans="1:6" ht="27" customHeight="1" x14ac:dyDescent="0.15">
      <c r="A63" s="33">
        <v>23204</v>
      </c>
      <c r="B63" s="34" t="s">
        <v>83</v>
      </c>
      <c r="C63" s="32">
        <f>SUM(C64:C67)</f>
        <v>18500</v>
      </c>
      <c r="D63" s="40">
        <f t="shared" si="0"/>
        <v>0</v>
      </c>
      <c r="E63" s="32">
        <f>SUM(E64:E67)</f>
        <v>18500</v>
      </c>
    </row>
    <row r="64" spans="1:6" ht="27" customHeight="1" x14ac:dyDescent="0.15">
      <c r="A64" s="35">
        <v>2320411</v>
      </c>
      <c r="B64" s="36" t="s">
        <v>84</v>
      </c>
      <c r="C64" s="37">
        <v>2300</v>
      </c>
      <c r="D64" s="39">
        <f t="shared" si="0"/>
        <v>0</v>
      </c>
      <c r="E64" s="37">
        <v>2300</v>
      </c>
    </row>
    <row r="65" spans="1:5" ht="27" customHeight="1" x14ac:dyDescent="0.15">
      <c r="A65" s="35">
        <v>2320431</v>
      </c>
      <c r="B65" s="36" t="s">
        <v>85</v>
      </c>
      <c r="C65" s="37">
        <v>1400</v>
      </c>
      <c r="D65" s="39">
        <f t="shared" si="0"/>
        <v>0</v>
      </c>
      <c r="E65" s="37">
        <v>1400</v>
      </c>
    </row>
    <row r="66" spans="1:5" ht="27" customHeight="1" x14ac:dyDescent="0.15">
      <c r="A66" s="35">
        <v>2320498</v>
      </c>
      <c r="B66" s="36" t="s">
        <v>137</v>
      </c>
      <c r="C66" s="37">
        <v>14800</v>
      </c>
      <c r="D66" s="39">
        <f t="shared" si="0"/>
        <v>0</v>
      </c>
      <c r="E66" s="37">
        <v>14800</v>
      </c>
    </row>
    <row r="67" spans="1:5" ht="27" hidden="1" customHeight="1" x14ac:dyDescent="0.15">
      <c r="A67" s="35">
        <v>2320499</v>
      </c>
      <c r="B67" s="36" t="s">
        <v>127</v>
      </c>
      <c r="C67" s="37"/>
      <c r="D67" s="39">
        <f t="shared" si="0"/>
        <v>0</v>
      </c>
      <c r="E67" s="37"/>
    </row>
    <row r="68" spans="1:5" ht="27" customHeight="1" x14ac:dyDescent="0.15">
      <c r="A68" s="33">
        <v>233</v>
      </c>
      <c r="B68" s="34" t="s">
        <v>86</v>
      </c>
      <c r="C68" s="32">
        <f>C69</f>
        <v>120</v>
      </c>
      <c r="D68" s="40">
        <f t="shared" si="0"/>
        <v>0</v>
      </c>
      <c r="E68" s="32">
        <f>E69</f>
        <v>120</v>
      </c>
    </row>
    <row r="69" spans="1:5" ht="27" customHeight="1" x14ac:dyDescent="0.15">
      <c r="A69" s="33">
        <v>23304</v>
      </c>
      <c r="B69" s="34" t="s">
        <v>87</v>
      </c>
      <c r="C69" s="32">
        <f>C70+C71</f>
        <v>120</v>
      </c>
      <c r="D69" s="40">
        <f t="shared" si="0"/>
        <v>0</v>
      </c>
      <c r="E69" s="32">
        <f>E70+E71</f>
        <v>120</v>
      </c>
    </row>
    <row r="70" spans="1:5" ht="27" customHeight="1" x14ac:dyDescent="0.15">
      <c r="A70" s="35">
        <v>2330411</v>
      </c>
      <c r="B70" s="36" t="s">
        <v>128</v>
      </c>
      <c r="C70" s="37">
        <v>10</v>
      </c>
      <c r="D70" s="39">
        <f t="shared" ref="D70:D82" si="1">E70-C70</f>
        <v>0</v>
      </c>
      <c r="E70" s="37">
        <v>10</v>
      </c>
    </row>
    <row r="71" spans="1:5" ht="27" customHeight="1" x14ac:dyDescent="0.15">
      <c r="A71" s="35">
        <v>2330498</v>
      </c>
      <c r="B71" s="36" t="s">
        <v>129</v>
      </c>
      <c r="C71" s="37">
        <v>110</v>
      </c>
      <c r="D71" s="39"/>
      <c r="E71" s="37">
        <v>110</v>
      </c>
    </row>
    <row r="72" spans="1:5" ht="27" customHeight="1" x14ac:dyDescent="0.15">
      <c r="A72" s="71" t="s">
        <v>88</v>
      </c>
      <c r="B72" s="72"/>
      <c r="C72" s="32">
        <f>C73</f>
        <v>12200</v>
      </c>
      <c r="D72" s="40">
        <f t="shared" si="1"/>
        <v>0</v>
      </c>
      <c r="E72" s="32">
        <f>E73</f>
        <v>12200</v>
      </c>
    </row>
    <row r="73" spans="1:5" ht="27" customHeight="1" x14ac:dyDescent="0.15">
      <c r="A73" s="35">
        <v>2300603</v>
      </c>
      <c r="B73" s="38" t="s">
        <v>98</v>
      </c>
      <c r="C73" s="37">
        <v>12200</v>
      </c>
      <c r="D73" s="39">
        <f t="shared" si="1"/>
        <v>0</v>
      </c>
      <c r="E73" s="37">
        <v>12200</v>
      </c>
    </row>
    <row r="74" spans="1:5" ht="27" customHeight="1" x14ac:dyDescent="0.15">
      <c r="A74" s="71" t="s">
        <v>89</v>
      </c>
      <c r="B74" s="72"/>
      <c r="C74" s="32">
        <f>SUM(C75)</f>
        <v>2500</v>
      </c>
      <c r="D74" s="40">
        <f t="shared" si="1"/>
        <v>0</v>
      </c>
      <c r="E74" s="32">
        <f>SUM(E75)</f>
        <v>2500</v>
      </c>
    </row>
    <row r="75" spans="1:5" ht="27" customHeight="1" x14ac:dyDescent="0.15">
      <c r="A75" s="35">
        <v>2300401</v>
      </c>
      <c r="B75" s="38" t="s">
        <v>90</v>
      </c>
      <c r="C75" s="37">
        <v>2500</v>
      </c>
      <c r="D75" s="39">
        <f t="shared" si="1"/>
        <v>0</v>
      </c>
      <c r="E75" s="37">
        <v>2500</v>
      </c>
    </row>
    <row r="76" spans="1:5" ht="27" customHeight="1" x14ac:dyDescent="0.15">
      <c r="A76" s="71" t="s">
        <v>91</v>
      </c>
      <c r="B76" s="72"/>
      <c r="C76" s="32">
        <f>C77</f>
        <v>18350</v>
      </c>
      <c r="D76" s="40">
        <f t="shared" si="1"/>
        <v>0</v>
      </c>
      <c r="E76" s="32">
        <f>E77</f>
        <v>18350</v>
      </c>
    </row>
    <row r="77" spans="1:5" ht="27" customHeight="1" x14ac:dyDescent="0.15">
      <c r="A77" s="35">
        <v>23104</v>
      </c>
      <c r="B77" s="38" t="s">
        <v>92</v>
      </c>
      <c r="C77" s="37">
        <v>18350</v>
      </c>
      <c r="D77" s="39">
        <f t="shared" si="1"/>
        <v>0</v>
      </c>
      <c r="E77" s="37">
        <v>18350</v>
      </c>
    </row>
    <row r="78" spans="1:5" ht="27" customHeight="1" x14ac:dyDescent="0.15">
      <c r="A78" s="71" t="s">
        <v>93</v>
      </c>
      <c r="B78" s="72"/>
      <c r="C78" s="32">
        <f>C79</f>
        <v>100425</v>
      </c>
      <c r="D78" s="40">
        <f t="shared" si="1"/>
        <v>0</v>
      </c>
      <c r="E78" s="32">
        <f>E79</f>
        <v>100425</v>
      </c>
    </row>
    <row r="79" spans="1:5" ht="27" customHeight="1" x14ac:dyDescent="0.15">
      <c r="A79" s="35">
        <v>2300802</v>
      </c>
      <c r="B79" s="36" t="s">
        <v>94</v>
      </c>
      <c r="C79" s="37">
        <v>100425</v>
      </c>
      <c r="D79" s="39">
        <f t="shared" si="1"/>
        <v>0</v>
      </c>
      <c r="E79" s="37">
        <v>100425</v>
      </c>
    </row>
    <row r="80" spans="1:5" ht="27" customHeight="1" x14ac:dyDescent="0.15">
      <c r="A80" s="71" t="s">
        <v>95</v>
      </c>
      <c r="B80" s="72"/>
      <c r="C80" s="40">
        <f>C81</f>
        <v>0</v>
      </c>
      <c r="D80" s="40">
        <f t="shared" si="1"/>
        <v>0</v>
      </c>
      <c r="E80" s="40">
        <f>E81</f>
        <v>0</v>
      </c>
    </row>
    <row r="81" spans="1:5" ht="27" customHeight="1" x14ac:dyDescent="0.15">
      <c r="A81" s="35">
        <v>2300902</v>
      </c>
      <c r="B81" s="36" t="s">
        <v>96</v>
      </c>
      <c r="C81" s="39">
        <f>C82-C78-C76-C74-C72-C5</f>
        <v>0</v>
      </c>
      <c r="D81" s="39">
        <f t="shared" si="1"/>
        <v>0</v>
      </c>
      <c r="E81" s="39">
        <f>E82-E78-E76-E74-E72-E5</f>
        <v>0</v>
      </c>
    </row>
    <row r="82" spans="1:5" ht="27" customHeight="1" x14ac:dyDescent="0.15">
      <c r="A82" s="73" t="s">
        <v>97</v>
      </c>
      <c r="B82" s="74"/>
      <c r="C82" s="32">
        <f>本级政府性基金收入!C25</f>
        <v>321964</v>
      </c>
      <c r="D82" s="40">
        <f t="shared" si="1"/>
        <v>135000</v>
      </c>
      <c r="E82" s="32">
        <f>本级政府性基金收入!E25</f>
        <v>456964</v>
      </c>
    </row>
  </sheetData>
  <mergeCells count="8">
    <mergeCell ref="A80:B80"/>
    <mergeCell ref="A82:B82"/>
    <mergeCell ref="A2:E2"/>
    <mergeCell ref="A5:B5"/>
    <mergeCell ref="A72:B72"/>
    <mergeCell ref="A74:B74"/>
    <mergeCell ref="A76:B76"/>
    <mergeCell ref="A78:B7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2022-05-20T07:28:58Z</cp:lastPrinted>
  <dcterms:created xsi:type="dcterms:W3CDTF">2021-04-26T02:10:32Z</dcterms:created>
  <dcterms:modified xsi:type="dcterms:W3CDTF">2022-05-27T02:06:31Z</dcterms:modified>
</cp:coreProperties>
</file>