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90" yWindow="15" windowWidth="13350" windowHeight="11580" activeTab="3"/>
  </bookViews>
  <sheets>
    <sheet name="封面" sheetId="1" r:id="rId1"/>
    <sheet name="总表" sheetId="4" r:id="rId2"/>
    <sheet name="本级政府性基金收入" sheetId="2" r:id="rId3"/>
    <sheet name="本级政府性基金支出" sheetId="3" r:id="rId4"/>
  </sheets>
  <definedNames>
    <definedName name="_xlnm.Print_Titles" localSheetId="3">本级政府性基金支出!$3:$4</definedName>
  </definedNames>
  <calcPr calcId="144525"/>
</workbook>
</file>

<file path=xl/calcChain.xml><?xml version="1.0" encoding="utf-8"?>
<calcChain xmlns="http://schemas.openxmlformats.org/spreadsheetml/2006/main">
  <c r="E20" i="4" l="1"/>
  <c r="E39" i="3"/>
  <c r="E40" i="3"/>
  <c r="E71" i="3"/>
  <c r="C71" i="3"/>
  <c r="C40" i="3"/>
  <c r="C39" i="3" s="1"/>
  <c r="F20" i="4" l="1"/>
  <c r="G20" i="4"/>
  <c r="N19" i="4" l="1"/>
  <c r="N12" i="4"/>
  <c r="E11" i="4"/>
  <c r="E10" i="4"/>
  <c r="E7" i="4"/>
  <c r="G11" i="4"/>
  <c r="G10" i="4"/>
  <c r="G7" i="4"/>
  <c r="D53" i="3" l="1"/>
  <c r="C24" i="2"/>
  <c r="D24" i="2" s="1"/>
  <c r="E81" i="3" l="1"/>
  <c r="N18" i="4" s="1"/>
  <c r="E79" i="3"/>
  <c r="N17" i="4" s="1"/>
  <c r="E77" i="3"/>
  <c r="N16" i="4" s="1"/>
  <c r="E75" i="3"/>
  <c r="N15" i="4" s="1"/>
  <c r="E65" i="3"/>
  <c r="E64" i="3" s="1"/>
  <c r="N13" i="4" s="1"/>
  <c r="E57" i="3"/>
  <c r="E54" i="3"/>
  <c r="E52" i="3"/>
  <c r="E49" i="3"/>
  <c r="E45" i="3" s="1"/>
  <c r="E46" i="3"/>
  <c r="E43" i="3"/>
  <c r="N10" i="4" s="1"/>
  <c r="E35" i="3"/>
  <c r="E31" i="3"/>
  <c r="E20" i="3"/>
  <c r="E15" i="3"/>
  <c r="E11" i="3"/>
  <c r="E7" i="3"/>
  <c r="E6" i="3" s="1"/>
  <c r="N7" i="4" s="1"/>
  <c r="C43" i="3"/>
  <c r="L10" i="4" s="1"/>
  <c r="C57" i="3"/>
  <c r="C54" i="3"/>
  <c r="D68" i="3"/>
  <c r="E23" i="2"/>
  <c r="G14" i="4" s="1"/>
  <c r="E21" i="2"/>
  <c r="G13" i="4" s="1"/>
  <c r="E19" i="2"/>
  <c r="G12" i="4" s="1"/>
  <c r="E12" i="2"/>
  <c r="G9" i="4" s="1"/>
  <c r="E7" i="2"/>
  <c r="G8" i="4" s="1"/>
  <c r="E10" i="3" l="1"/>
  <c r="G6" i="4"/>
  <c r="E70" i="3"/>
  <c r="N14" i="4"/>
  <c r="E51" i="3"/>
  <c r="N11" i="4" s="1"/>
  <c r="E19" i="3"/>
  <c r="E5" i="2"/>
  <c r="E25" i="2" s="1"/>
  <c r="E85" i="3" s="1"/>
  <c r="M10" i="4"/>
  <c r="J10" i="4"/>
  <c r="F11" i="4"/>
  <c r="F10" i="4"/>
  <c r="F7" i="4"/>
  <c r="C11" i="4"/>
  <c r="C10" i="4"/>
  <c r="C7" i="4"/>
  <c r="N8" i="4" l="1"/>
  <c r="E5" i="3"/>
  <c r="N9" i="4"/>
  <c r="K10" i="4"/>
  <c r="D10" i="4"/>
  <c r="D7" i="4"/>
  <c r="D11" i="4"/>
  <c r="N6" i="4" l="1"/>
  <c r="N20" i="4" s="1"/>
  <c r="E83" i="3"/>
  <c r="C65" i="3"/>
  <c r="C64" i="3" s="1"/>
  <c r="C52" i="3"/>
  <c r="C70" i="3"/>
  <c r="C75" i="3"/>
  <c r="C35" i="3"/>
  <c r="C31" i="3"/>
  <c r="C20" i="3"/>
  <c r="C15" i="3"/>
  <c r="C11" i="3"/>
  <c r="C7" i="3"/>
  <c r="C6" i="3" s="1"/>
  <c r="L7" i="4" s="1"/>
  <c r="C46" i="3"/>
  <c r="C49" i="3"/>
  <c r="J14" i="4" l="1"/>
  <c r="L14" i="4"/>
  <c r="M14" i="4" s="1"/>
  <c r="C51" i="3"/>
  <c r="L11" i="4" s="1"/>
  <c r="M11" i="4" s="1"/>
  <c r="L12" i="4"/>
  <c r="M12" i="4" s="1"/>
  <c r="J13" i="4"/>
  <c r="L13" i="4"/>
  <c r="M13" i="4" s="1"/>
  <c r="J15" i="4"/>
  <c r="L15" i="4"/>
  <c r="M15" i="4" s="1"/>
  <c r="J11" i="4"/>
  <c r="K11" i="4" s="1"/>
  <c r="J12" i="4"/>
  <c r="K12" i="4" s="1"/>
  <c r="C45" i="3"/>
  <c r="C19" i="3"/>
  <c r="C10" i="3"/>
  <c r="J8" i="4" l="1"/>
  <c r="L8" i="4"/>
  <c r="K13" i="4"/>
  <c r="K14" i="4"/>
  <c r="J9" i="4"/>
  <c r="L9" i="4"/>
  <c r="M9" i="4" s="1"/>
  <c r="K15" i="4"/>
  <c r="C5" i="3"/>
  <c r="L6" i="4" l="1"/>
  <c r="K8" i="4"/>
  <c r="K9" i="4"/>
  <c r="J6" i="4"/>
  <c r="M8" i="4"/>
  <c r="D82" i="3"/>
  <c r="C81" i="3"/>
  <c r="D80" i="3"/>
  <c r="C79" i="3"/>
  <c r="D78" i="3"/>
  <c r="C77" i="3"/>
  <c r="L16" i="4" s="1"/>
  <c r="M16" i="4" s="1"/>
  <c r="D76" i="3"/>
  <c r="D72" i="3"/>
  <c r="D70" i="3"/>
  <c r="D69" i="3"/>
  <c r="D67" i="3"/>
  <c r="D66" i="3"/>
  <c r="D65" i="3"/>
  <c r="D63" i="3"/>
  <c r="D62" i="3"/>
  <c r="D61" i="3"/>
  <c r="D60" i="3"/>
  <c r="D59" i="3"/>
  <c r="D58" i="3"/>
  <c r="D57" i="3"/>
  <c r="D56" i="3"/>
  <c r="D55" i="3"/>
  <c r="D52" i="3"/>
  <c r="D50" i="3"/>
  <c r="D48" i="3"/>
  <c r="D47" i="3"/>
  <c r="D46" i="3"/>
  <c r="D44" i="3"/>
  <c r="D43" i="3"/>
  <c r="D42" i="3"/>
  <c r="D41" i="3"/>
  <c r="D39" i="3"/>
  <c r="D38" i="3"/>
  <c r="D37" i="3"/>
  <c r="D36" i="3"/>
  <c r="D35" i="3"/>
  <c r="D34" i="3"/>
  <c r="D33" i="3"/>
  <c r="D32" i="3"/>
  <c r="D31" i="3"/>
  <c r="D30" i="3"/>
  <c r="D29" i="3"/>
  <c r="D26" i="3"/>
  <c r="D25" i="3"/>
  <c r="D24" i="3"/>
  <c r="D23" i="3"/>
  <c r="D22" i="3"/>
  <c r="D21" i="3"/>
  <c r="D19" i="3"/>
  <c r="D20" i="3"/>
  <c r="D18" i="3"/>
  <c r="D17" i="3"/>
  <c r="D16" i="3"/>
  <c r="D15" i="3"/>
  <c r="D14" i="3"/>
  <c r="D13" i="3"/>
  <c r="D12" i="3"/>
  <c r="D11" i="3"/>
  <c r="D9" i="3"/>
  <c r="D8" i="3"/>
  <c r="D6" i="3"/>
  <c r="M6" i="4" l="1"/>
  <c r="J17" i="4"/>
  <c r="K17" i="4" s="1"/>
  <c r="L17" i="4"/>
  <c r="M17" i="4" s="1"/>
  <c r="K6" i="4"/>
  <c r="J18" i="4"/>
  <c r="L18" i="4"/>
  <c r="M18" i="4" s="1"/>
  <c r="D77" i="3"/>
  <c r="J16" i="4"/>
  <c r="K16" i="4" s="1"/>
  <c r="D79" i="3"/>
  <c r="D51" i="3"/>
  <c r="D75" i="3"/>
  <c r="D64" i="3"/>
  <c r="D40" i="3"/>
  <c r="D49" i="3"/>
  <c r="D71" i="3"/>
  <c r="D81" i="3"/>
  <c r="D7" i="3"/>
  <c r="D54" i="3"/>
  <c r="K18" i="4" l="1"/>
  <c r="D10" i="3"/>
  <c r="D45" i="3"/>
  <c r="D5" i="3" l="1"/>
  <c r="C12" i="2" l="1"/>
  <c r="C7" i="2"/>
  <c r="C8" i="4" l="1"/>
  <c r="E8" i="4"/>
  <c r="F8" i="4" s="1"/>
  <c r="C9" i="4"/>
  <c r="C6" i="4" s="1"/>
  <c r="E9" i="4"/>
  <c r="F9" i="4" s="1"/>
  <c r="D8" i="4"/>
  <c r="E6" i="4"/>
  <c r="F6" i="4" s="1"/>
  <c r="C23" i="2"/>
  <c r="D22" i="2"/>
  <c r="C21" i="2"/>
  <c r="E13" i="4" s="1"/>
  <c r="D20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C5" i="2"/>
  <c r="F13" i="4" l="1"/>
  <c r="C14" i="4"/>
  <c r="E14" i="4"/>
  <c r="F14" i="4" s="1"/>
  <c r="D9" i="4"/>
  <c r="D21" i="2"/>
  <c r="C13" i="4"/>
  <c r="D6" i="4"/>
  <c r="D5" i="2"/>
  <c r="D23" i="2"/>
  <c r="C19" i="2"/>
  <c r="C25" i="2" l="1"/>
  <c r="E12" i="4"/>
  <c r="F12" i="4" s="1"/>
  <c r="D14" i="4"/>
  <c r="D13" i="4"/>
  <c r="C20" i="4"/>
  <c r="D19" i="2"/>
  <c r="C12" i="4"/>
  <c r="C85" i="3"/>
  <c r="C83" i="3" s="1"/>
  <c r="D20" i="4" l="1"/>
  <c r="J19" i="4"/>
  <c r="J20" i="4" s="1"/>
  <c r="L19" i="4"/>
  <c r="L20" i="4" s="1"/>
  <c r="D12" i="4"/>
  <c r="D85" i="3"/>
  <c r="D84" i="3"/>
  <c r="D25" i="2"/>
  <c r="D83" i="3" l="1"/>
  <c r="M19" i="4"/>
  <c r="K19" i="4" l="1"/>
  <c r="K20" i="4" l="1"/>
  <c r="M20" i="4"/>
</calcChain>
</file>

<file path=xl/sharedStrings.xml><?xml version="1.0" encoding="utf-8"?>
<sst xmlns="http://schemas.openxmlformats.org/spreadsheetml/2006/main" count="165" uniqueCount="149">
  <si>
    <t>编制单位：鹤山市财政局</t>
  </si>
  <si>
    <t>科目号</t>
    <phoneticPr fontId="4" type="noConversion"/>
  </si>
  <si>
    <t>科目名称</t>
    <phoneticPr fontId="4" type="noConversion"/>
  </si>
  <si>
    <t>一、政府性基金预算收入</t>
    <phoneticPr fontId="4" type="noConversion"/>
  </si>
  <si>
    <t>农业土地开发资金收入</t>
    <phoneticPr fontId="4" type="noConversion"/>
  </si>
  <si>
    <t>国有土地使用权出让收入</t>
    <phoneticPr fontId="4" type="noConversion"/>
  </si>
  <si>
    <t xml:space="preserve">  土地出让价款收入</t>
    <phoneticPr fontId="4" type="noConversion"/>
  </si>
  <si>
    <t xml:space="preserve">  补缴的土地价款</t>
    <phoneticPr fontId="4" type="noConversion"/>
  </si>
  <si>
    <t xml:space="preserve">  划拨土地收入</t>
    <phoneticPr fontId="4" type="noConversion"/>
  </si>
  <si>
    <t xml:space="preserve">  缴纳新增建设用地土地有偿使用费</t>
    <phoneticPr fontId="4" type="noConversion"/>
  </si>
  <si>
    <t>彩票公益金收入</t>
    <phoneticPr fontId="4" type="noConversion"/>
  </si>
  <si>
    <t xml:space="preserve">  福利彩票公益金收入</t>
    <phoneticPr fontId="4" type="noConversion"/>
  </si>
  <si>
    <t xml:space="preserve">  体育彩票公益金收入</t>
    <phoneticPr fontId="4" type="noConversion"/>
  </si>
  <si>
    <t>城市基础设施配套费收入</t>
    <phoneticPr fontId="4" type="noConversion"/>
  </si>
  <si>
    <t>污水处理费收入</t>
    <phoneticPr fontId="4" type="noConversion"/>
  </si>
  <si>
    <t>彩票发行机构和彩票销售机构的业务费用</t>
  </si>
  <si>
    <t>其他政府性基金收入</t>
  </si>
  <si>
    <t>三、上年结余收入</t>
    <phoneticPr fontId="4" type="noConversion"/>
  </si>
  <si>
    <t>政府性基金预算上年结余收入</t>
    <phoneticPr fontId="4" type="noConversion"/>
  </si>
  <si>
    <t>四、债务转贷收入</t>
    <phoneticPr fontId="4" type="noConversion"/>
  </si>
  <si>
    <t>地方政府专项债务转贷收入</t>
    <phoneticPr fontId="4" type="noConversion"/>
  </si>
  <si>
    <t>收入合计</t>
    <phoneticPr fontId="4" type="noConversion"/>
  </si>
  <si>
    <t>调整金额</t>
    <phoneticPr fontId="4" type="noConversion"/>
  </si>
  <si>
    <t>调整后
预算数</t>
  </si>
  <si>
    <t>政府性基金转移支付收入</t>
    <phoneticPr fontId="3" type="noConversion"/>
  </si>
  <si>
    <t>二、转移性收入</t>
    <phoneticPr fontId="4" type="noConversion"/>
  </si>
  <si>
    <t>一、政府性基金预算支出</t>
    <phoneticPr fontId="4" type="noConversion"/>
  </si>
  <si>
    <t>文化旅游体育与传媒支出</t>
    <phoneticPr fontId="4" type="noConversion"/>
  </si>
  <si>
    <t xml:space="preserve">  国家电影事业发展专项资金安排的支出</t>
    <phoneticPr fontId="4" type="noConversion"/>
  </si>
  <si>
    <t xml:space="preserve">    资助影院建设</t>
    <phoneticPr fontId="4" type="noConversion"/>
  </si>
  <si>
    <t xml:space="preserve">    其他国家电影事业发展专项资金支出</t>
    <phoneticPr fontId="4" type="noConversion"/>
  </si>
  <si>
    <t>社会保障和就业支出</t>
    <phoneticPr fontId="4" type="noConversion"/>
  </si>
  <si>
    <t xml:space="preserve">  大中型水库移民后期扶持基金支出</t>
    <phoneticPr fontId="4" type="noConversion"/>
  </si>
  <si>
    <r>
      <t xml:space="preserve">    </t>
    </r>
    <r>
      <rPr>
        <sz val="11.5"/>
        <rFont val="宋体"/>
        <family val="3"/>
        <charset val="134"/>
      </rPr>
      <t>移民补助</t>
    </r>
    <phoneticPr fontId="4" type="noConversion"/>
  </si>
  <si>
    <t xml:space="preserve">    基础设施建设和经济发展</t>
    <phoneticPr fontId="4" type="noConversion"/>
  </si>
  <si>
    <t xml:space="preserve">    其他大中型水库移民后期扶持基金支出</t>
    <phoneticPr fontId="4" type="noConversion"/>
  </si>
  <si>
    <t xml:space="preserve">  小型水库移民扶助基金安排的支出</t>
    <phoneticPr fontId="4" type="noConversion"/>
  </si>
  <si>
    <t xml:space="preserve">    基础设施建设和经济发展</t>
  </si>
  <si>
    <t xml:space="preserve">    其他小型水库移民扶助基金支出</t>
    <phoneticPr fontId="4" type="noConversion"/>
  </si>
  <si>
    <t>城乡社区支出</t>
    <phoneticPr fontId="4" type="noConversion"/>
  </si>
  <si>
    <t xml:space="preserve">  国有土地使用权出让收入及对应专项债务收入安排的支出</t>
    <phoneticPr fontId="4" type="noConversion"/>
  </si>
  <si>
    <t xml:space="preserve">    征地和拆迁补偿支出</t>
    <phoneticPr fontId="4" type="noConversion"/>
  </si>
  <si>
    <t xml:space="preserve">    土地开发支出</t>
    <phoneticPr fontId="4" type="noConversion"/>
  </si>
  <si>
    <t xml:space="preserve">    城市建设支出</t>
    <phoneticPr fontId="4" type="noConversion"/>
  </si>
  <si>
    <t xml:space="preserve">    农村基础设施建设支出</t>
    <phoneticPr fontId="4" type="noConversion"/>
  </si>
  <si>
    <t xml:space="preserve">    补助被征地农民支出</t>
    <phoneticPr fontId="4" type="noConversion"/>
  </si>
  <si>
    <t xml:space="preserve">    土地出让业务支出</t>
    <phoneticPr fontId="4" type="noConversion"/>
  </si>
  <si>
    <t xml:space="preserve">    其他国有土地使用权出让收入安排的支出</t>
    <phoneticPr fontId="4" type="noConversion"/>
  </si>
  <si>
    <t xml:space="preserve">  农业土地开发资金安排的支出</t>
    <phoneticPr fontId="4" type="noConversion"/>
  </si>
  <si>
    <t xml:space="preserve">  城市基础设施配套费安排的支出</t>
    <phoneticPr fontId="4" type="noConversion"/>
  </si>
  <si>
    <t xml:space="preserve">    城市公共设施</t>
    <phoneticPr fontId="4" type="noConversion"/>
  </si>
  <si>
    <t xml:space="preserve">    城市环境卫生</t>
    <phoneticPr fontId="4" type="noConversion"/>
  </si>
  <si>
    <t xml:space="preserve">    其他城市基础设施配套费安排的支出</t>
    <phoneticPr fontId="4" type="noConversion"/>
  </si>
  <si>
    <t xml:space="preserve">  污水处理费安排的支出</t>
    <phoneticPr fontId="4" type="noConversion"/>
  </si>
  <si>
    <t xml:space="preserve">    污水处理设施建设和运营</t>
    <phoneticPr fontId="4" type="noConversion"/>
  </si>
  <si>
    <t xml:space="preserve">    代征手续费</t>
    <phoneticPr fontId="4" type="noConversion"/>
  </si>
  <si>
    <t xml:space="preserve">    其他污水处理费安排的支出</t>
    <phoneticPr fontId="4" type="noConversion"/>
  </si>
  <si>
    <t>农林水支出</t>
    <phoneticPr fontId="4" type="noConversion"/>
  </si>
  <si>
    <t xml:space="preserve">  大中型水库库区基金安排的支出</t>
    <phoneticPr fontId="4" type="noConversion"/>
  </si>
  <si>
    <t xml:space="preserve">    基础设施建设和经济发展</t>
    <phoneticPr fontId="4" type="noConversion"/>
  </si>
  <si>
    <t xml:space="preserve">    其他大中型水库库区基金支出</t>
    <phoneticPr fontId="4" type="noConversion"/>
  </si>
  <si>
    <t xml:space="preserve">  国家重大水利工程建设基金收入</t>
  </si>
  <si>
    <t xml:space="preserve">    三峡工程后续工作</t>
  </si>
  <si>
    <t>交通运输支出</t>
  </si>
  <si>
    <t xml:space="preserve">  车辆通行费安排的支出</t>
  </si>
  <si>
    <t xml:space="preserve">    其他车辆通行费安排的支出</t>
  </si>
  <si>
    <t xml:space="preserve">  港口建设费安排的支出</t>
    <phoneticPr fontId="4" type="noConversion"/>
  </si>
  <si>
    <t xml:space="preserve">    航运保障系统建设</t>
    <phoneticPr fontId="4" type="noConversion"/>
  </si>
  <si>
    <t xml:space="preserve">    其他港口建设费安排的支出</t>
  </si>
  <si>
    <t>其他支出</t>
    <phoneticPr fontId="4" type="noConversion"/>
  </si>
  <si>
    <t xml:space="preserve">  其他政府性基金安排的支出</t>
    <phoneticPr fontId="4" type="noConversion"/>
  </si>
  <si>
    <t xml:space="preserve">  彩票发行销售机构业务费安排的支出</t>
    <phoneticPr fontId="4" type="noConversion"/>
  </si>
  <si>
    <t xml:space="preserve">    福利彩票销售机构的业务费支出</t>
    <phoneticPr fontId="4" type="noConversion"/>
  </si>
  <si>
    <t xml:space="preserve">    体育彩票销售机构的业务费支出</t>
  </si>
  <si>
    <t xml:space="preserve">  彩票公益金安排的支出</t>
    <phoneticPr fontId="4" type="noConversion"/>
  </si>
  <si>
    <t xml:space="preserve">    用于社会福利的彩票公益金支出</t>
    <phoneticPr fontId="4" type="noConversion"/>
  </si>
  <si>
    <t xml:space="preserve">    用于体育事业的彩票公益金支出</t>
    <phoneticPr fontId="4" type="noConversion"/>
  </si>
  <si>
    <t xml:space="preserve">    用于教育事业的彩票公益金支出</t>
    <phoneticPr fontId="4" type="noConversion"/>
  </si>
  <si>
    <t xml:space="preserve">    用于残疾人事业的彩票公益金支出</t>
    <phoneticPr fontId="4" type="noConversion"/>
  </si>
  <si>
    <t xml:space="preserve">    用于城乡医疗救助的彩票公益金支出</t>
  </si>
  <si>
    <t xml:space="preserve">    用于其他社会公益事业的彩票公益金支出</t>
  </si>
  <si>
    <t>债务付息支出</t>
    <phoneticPr fontId="4" type="noConversion"/>
  </si>
  <si>
    <t xml:space="preserve">  地方政府专项债务付息支出</t>
    <phoneticPr fontId="4" type="noConversion"/>
  </si>
  <si>
    <t xml:space="preserve">    国有土地使用权出让金债务付息支出</t>
    <phoneticPr fontId="4" type="noConversion"/>
  </si>
  <si>
    <t xml:space="preserve">    土地储备专项债券付息支出</t>
  </si>
  <si>
    <t>债务发行费用支出</t>
    <phoneticPr fontId="4" type="noConversion"/>
  </si>
  <si>
    <t xml:space="preserve">  地方政府专项债务发行费用支出</t>
    <phoneticPr fontId="4" type="noConversion"/>
  </si>
  <si>
    <t>二、上解上级支出</t>
    <phoneticPr fontId="4" type="noConversion"/>
  </si>
  <si>
    <t>三、县对镇的补助支出</t>
    <phoneticPr fontId="4" type="noConversion"/>
  </si>
  <si>
    <t xml:space="preserve">    政府性基金补助支出</t>
    <phoneticPr fontId="4" type="noConversion"/>
  </si>
  <si>
    <t>四、债务还本支出</t>
    <phoneticPr fontId="4" type="noConversion"/>
  </si>
  <si>
    <t xml:space="preserve">  地方政府专项债务还本支出</t>
    <phoneticPr fontId="4" type="noConversion"/>
  </si>
  <si>
    <t>五、调出资金</t>
    <phoneticPr fontId="4" type="noConversion"/>
  </si>
  <si>
    <t xml:space="preserve">    政府性基金预算调出资金</t>
    <phoneticPr fontId="4" type="noConversion"/>
  </si>
  <si>
    <t>六、年终结余</t>
    <phoneticPr fontId="4" type="noConversion"/>
  </si>
  <si>
    <t xml:space="preserve">   政府性基金年终结余</t>
    <phoneticPr fontId="4" type="noConversion"/>
  </si>
  <si>
    <t>支出合计</t>
    <phoneticPr fontId="4" type="noConversion"/>
  </si>
  <si>
    <t xml:space="preserve">    政府性基金上解支出</t>
  </si>
  <si>
    <t>单位：万元</t>
    <phoneticPr fontId="4" type="noConversion"/>
  </si>
  <si>
    <t>收入项目</t>
    <phoneticPr fontId="4" type="noConversion"/>
  </si>
  <si>
    <t>支出项目</t>
    <phoneticPr fontId="4" type="noConversion"/>
  </si>
  <si>
    <t>科目号</t>
    <phoneticPr fontId="4" type="noConversion"/>
  </si>
  <si>
    <t>科目名称</t>
    <phoneticPr fontId="4" type="noConversion"/>
  </si>
  <si>
    <t>一、政府性基金预算收入</t>
    <phoneticPr fontId="4" type="noConversion"/>
  </si>
  <si>
    <t>一、政府性基金预算支出</t>
    <phoneticPr fontId="4" type="noConversion"/>
  </si>
  <si>
    <t>农业土地开发资金收入</t>
    <phoneticPr fontId="4" type="noConversion"/>
  </si>
  <si>
    <t>国有土地使用权出让收入</t>
    <phoneticPr fontId="4" type="noConversion"/>
  </si>
  <si>
    <t>社会保障和就业支出</t>
    <phoneticPr fontId="4" type="noConversion"/>
  </si>
  <si>
    <t>彩票公益金收入</t>
    <phoneticPr fontId="4" type="noConversion"/>
  </si>
  <si>
    <t>城乡社区支出</t>
    <phoneticPr fontId="4" type="noConversion"/>
  </si>
  <si>
    <t>城市基础设施配套费收入</t>
    <phoneticPr fontId="4" type="noConversion"/>
  </si>
  <si>
    <t>污水处理费收入</t>
    <phoneticPr fontId="4" type="noConversion"/>
  </si>
  <si>
    <t>农林水支出</t>
    <phoneticPr fontId="4" type="noConversion"/>
  </si>
  <si>
    <t>三、上年结余收入</t>
    <phoneticPr fontId="4" type="noConversion"/>
  </si>
  <si>
    <t>其他支出</t>
    <phoneticPr fontId="4" type="noConversion"/>
  </si>
  <si>
    <t>四、债务转贷收入</t>
    <phoneticPr fontId="4" type="noConversion"/>
  </si>
  <si>
    <t xml:space="preserve">  其他政府性基金及对应专项债务收入安排的支出</t>
  </si>
  <si>
    <t>债务付息支出</t>
    <phoneticPr fontId="4" type="noConversion"/>
  </si>
  <si>
    <t>债务发行费用支出</t>
    <phoneticPr fontId="4" type="noConversion"/>
  </si>
  <si>
    <t>二、上解上级支出</t>
    <phoneticPr fontId="4" type="noConversion"/>
  </si>
  <si>
    <t>三、县对镇的补助支出</t>
  </si>
  <si>
    <t>四、债务还本支出</t>
    <phoneticPr fontId="4" type="noConversion"/>
  </si>
  <si>
    <t>五、调出资金</t>
    <phoneticPr fontId="4" type="noConversion"/>
  </si>
  <si>
    <t>六、年终结余</t>
    <phoneticPr fontId="4" type="noConversion"/>
  </si>
  <si>
    <t>收入合计</t>
    <phoneticPr fontId="4" type="noConversion"/>
  </si>
  <si>
    <t>支出合计</t>
    <phoneticPr fontId="4" type="noConversion"/>
  </si>
  <si>
    <t xml:space="preserve">    其他政府性基金债务付息支出</t>
    <phoneticPr fontId="3" type="noConversion"/>
  </si>
  <si>
    <t xml:space="preserve">    国有土地使用权出让金债务发行费用支出</t>
    <phoneticPr fontId="4" type="noConversion"/>
  </si>
  <si>
    <t xml:space="preserve">    其他地方自行试点项目收益专项债券发行费用支出</t>
    <phoneticPr fontId="3" type="noConversion"/>
  </si>
  <si>
    <t xml:space="preserve">   其他地方自行试点项目收益专项债券收入安排的支出</t>
    <phoneticPr fontId="3" type="noConversion"/>
  </si>
  <si>
    <t>2022年预算</t>
  </si>
  <si>
    <t xml:space="preserve">    其他地方自行试点项目收益专项债券付息支出</t>
    <phoneticPr fontId="20" type="noConversion"/>
  </si>
  <si>
    <t>第一次</t>
    <phoneticPr fontId="4" type="noConversion"/>
  </si>
  <si>
    <t>调整金额</t>
    <phoneticPr fontId="4" type="noConversion"/>
  </si>
  <si>
    <t>2023年鹤山市本级政府性预算调整情况表</t>
    <phoneticPr fontId="4" type="noConversion"/>
  </si>
  <si>
    <t>2023年鹤山市本级政府性基金预算
调整表</t>
    <phoneticPr fontId="4" type="noConversion"/>
  </si>
  <si>
    <t>2023年鹤山市本级政府性基金预算收入调整表</t>
    <phoneticPr fontId="3" type="noConversion"/>
  </si>
  <si>
    <t>2023年鹤山市本级政府性基金预算支出调整表</t>
    <phoneticPr fontId="3" type="noConversion"/>
  </si>
  <si>
    <t>2023年预算</t>
    <phoneticPr fontId="4" type="noConversion"/>
  </si>
  <si>
    <t>2023年预算</t>
    <phoneticPr fontId="3" type="noConversion"/>
  </si>
  <si>
    <t>2023年
预算</t>
    <phoneticPr fontId="3" type="noConversion"/>
  </si>
  <si>
    <t>单位：万元</t>
    <phoneticPr fontId="3" type="noConversion"/>
  </si>
  <si>
    <t>单位：万元</t>
    <phoneticPr fontId="3" type="noConversion"/>
  </si>
  <si>
    <t xml:space="preserve">    农业生产发展支出</t>
    <phoneticPr fontId="3" type="noConversion"/>
  </si>
  <si>
    <t xml:space="preserve">    农业农村生态环境支出</t>
    <phoneticPr fontId="3" type="noConversion"/>
  </si>
  <si>
    <t xml:space="preserve">    土地储备专项债券发行费用支出</t>
    <phoneticPr fontId="3" type="noConversion"/>
  </si>
  <si>
    <t>文化旅游体育与传媒支出</t>
    <phoneticPr fontId="4" type="noConversion"/>
  </si>
  <si>
    <t>编制日期：2023年 月   日</t>
    <phoneticPr fontId="4" type="noConversion"/>
  </si>
  <si>
    <t>附件2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</si>
</sst>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_ * #,##0_ ;_ * \-#,##0_ ;_ * &quot;-&quot;??_ ;_ @_ "/>
  </numFmts>
  <fonts count="27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name val="Times New Roman"/>
      <family val="1"/>
    </font>
    <font>
      <b/>
      <sz val="26"/>
      <name val="黑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1.5"/>
      <name val="宋体"/>
      <family val="3"/>
      <charset val="134"/>
    </font>
    <font>
      <b/>
      <sz val="11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.5"/>
      <name val="黑体"/>
      <family val="3"/>
      <charset val="134"/>
    </font>
    <font>
      <b/>
      <sz val="11.5"/>
      <name val="宋体"/>
      <family val="3"/>
      <charset val="134"/>
      <scheme val="minor"/>
    </font>
    <font>
      <sz val="11.5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.5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26"/>
      <name val="方正小标宋简体"/>
      <family val="4"/>
      <charset val="134"/>
    </font>
    <font>
      <sz val="11"/>
      <color theme="1"/>
      <name val="方正黑体_GBK"/>
      <family val="4"/>
      <charset val="134"/>
    </font>
    <font>
      <sz val="20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87">
    <xf numFmtId="0" fontId="0" fillId="0" borderId="0" xfId="0">
      <alignment vertical="center"/>
    </xf>
    <xf numFmtId="49" fontId="6" fillId="0" borderId="0" xfId="3" applyNumberFormat="1" applyFont="1" applyAlignment="1">
      <alignment horizontal="center" vertical="center" wrapText="1"/>
    </xf>
    <xf numFmtId="49" fontId="6" fillId="0" borderId="0" xfId="3" applyNumberFormat="1" applyFont="1" applyAlignment="1">
      <alignment vertical="center" wrapText="1"/>
    </xf>
    <xf numFmtId="0" fontId="5" fillId="0" borderId="0" xfId="3" applyAlignment="1">
      <alignment vertical="center"/>
    </xf>
    <xf numFmtId="0" fontId="2" fillId="0" borderId="0" xfId="3" applyFont="1" applyAlignment="1">
      <alignment horizontal="left" vertical="center"/>
    </xf>
    <xf numFmtId="49" fontId="7" fillId="0" borderId="0" xfId="3" applyNumberFormat="1" applyFont="1" applyAlignment="1">
      <alignment horizontal="center" vertical="center" wrapText="1"/>
    </xf>
    <xf numFmtId="0" fontId="8" fillId="0" borderId="0" xfId="3" applyFont="1" applyAlignment="1">
      <alignment vertical="center" wrapText="1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left" vertical="center" shrinkToFit="1"/>
    </xf>
    <xf numFmtId="0" fontId="10" fillId="0" borderId="0" xfId="3" applyFont="1" applyAlignment="1">
      <alignment horizontal="right" vertical="center"/>
    </xf>
    <xf numFmtId="0" fontId="0" fillId="0" borderId="0" xfId="0" applyAlignment="1">
      <alignment vertical="center"/>
    </xf>
    <xf numFmtId="176" fontId="11" fillId="0" borderId="0" xfId="0" applyNumberFormat="1" applyFont="1" applyFill="1" applyAlignment="1">
      <alignment horizontal="right" vertical="center"/>
    </xf>
    <xf numFmtId="176" fontId="12" fillId="0" borderId="2" xfId="1" applyNumberFormat="1" applyFont="1" applyFill="1" applyBorder="1" applyAlignment="1">
      <alignment horizontal="right" vertical="center" wrapText="1"/>
    </xf>
    <xf numFmtId="176" fontId="13" fillId="0" borderId="1" xfId="0" applyNumberFormat="1" applyFont="1" applyBorder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176" fontId="12" fillId="0" borderId="1" xfId="1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176" fontId="11" fillId="0" borderId="1" xfId="1" applyNumberFormat="1" applyFont="1" applyFill="1" applyBorder="1" applyAlignment="1">
      <alignment horizontal="right" vertical="center" wrapText="1"/>
    </xf>
    <xf numFmtId="176" fontId="0" fillId="0" borderId="0" xfId="0" applyNumberFormat="1">
      <alignment vertical="center"/>
    </xf>
    <xf numFmtId="0" fontId="12" fillId="0" borderId="1" xfId="0" applyFont="1" applyBorder="1" applyAlignment="1">
      <alignment vertical="center" wrapText="1"/>
    </xf>
    <xf numFmtId="176" fontId="0" fillId="0" borderId="0" xfId="0" applyNumberFormat="1" applyFill="1" applyAlignment="1">
      <alignment horizontal="right" vertical="center"/>
    </xf>
    <xf numFmtId="10" fontId="0" fillId="0" borderId="0" xfId="0" applyNumberFormat="1" applyFill="1" applyAlignment="1">
      <alignment horizontal="right" vertical="center"/>
    </xf>
    <xf numFmtId="176" fontId="15" fillId="0" borderId="1" xfId="1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 wrapText="1"/>
    </xf>
    <xf numFmtId="176" fontId="16" fillId="0" borderId="1" xfId="1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 wrapText="1"/>
    </xf>
    <xf numFmtId="41" fontId="0" fillId="0" borderId="1" xfId="0" applyNumberFormat="1" applyBorder="1">
      <alignment vertical="center"/>
    </xf>
    <xf numFmtId="41" fontId="13" fillId="0" borderId="1" xfId="0" applyNumberFormat="1" applyFont="1" applyBorder="1">
      <alignment vertical="center"/>
    </xf>
    <xf numFmtId="176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Alignment="1"/>
    <xf numFmtId="176" fontId="12" fillId="0" borderId="1" xfId="0" applyNumberFormat="1" applyFont="1" applyBorder="1" applyAlignment="1">
      <alignment vertical="center"/>
    </xf>
    <xf numFmtId="177" fontId="18" fillId="0" borderId="1" xfId="1" applyNumberFormat="1" applyFont="1" applyBorder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 wrapText="1"/>
    </xf>
    <xf numFmtId="176" fontId="12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177" fontId="19" fillId="0" borderId="1" xfId="1" applyNumberFormat="1" applyFont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 wrapText="1"/>
    </xf>
    <xf numFmtId="176" fontId="16" fillId="0" borderId="1" xfId="1" applyNumberFormat="1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/>
    <xf numFmtId="0" fontId="12" fillId="0" borderId="1" xfId="0" applyFont="1" applyFill="1" applyBorder="1" applyAlignment="1">
      <alignment horizontal="center" vertical="center" wrapText="1"/>
    </xf>
    <xf numFmtId="41" fontId="21" fillId="0" borderId="1" xfId="0" applyNumberFormat="1" applyFont="1" applyBorder="1">
      <alignment vertical="center"/>
    </xf>
    <xf numFmtId="41" fontId="22" fillId="0" borderId="1" xfId="0" applyNumberFormat="1" applyFont="1" applyBorder="1">
      <alignment vertical="center"/>
    </xf>
    <xf numFmtId="10" fontId="23" fillId="0" borderId="0" xfId="2" applyNumberFormat="1" applyFont="1" applyFill="1" applyAlignment="1">
      <alignment horizontal="right" vertical="center"/>
    </xf>
    <xf numFmtId="41" fontId="11" fillId="0" borderId="1" xfId="1" applyNumberFormat="1" applyFont="1" applyFill="1" applyBorder="1" applyAlignment="1">
      <alignment horizontal="right" vertical="center" wrapText="1"/>
    </xf>
    <xf numFmtId="41" fontId="16" fillId="0" borderId="1" xfId="0" applyNumberFormat="1" applyFont="1" applyBorder="1">
      <alignment vertical="center"/>
    </xf>
    <xf numFmtId="176" fontId="12" fillId="0" borderId="1" xfId="1" applyNumberFormat="1" applyFont="1" applyFill="1" applyBorder="1" applyAlignment="1">
      <alignment horizontal="center" vertical="center" wrapText="1"/>
    </xf>
    <xf numFmtId="41" fontId="21" fillId="0" borderId="1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41" fontId="22" fillId="0" borderId="1" xfId="0" applyNumberFormat="1" applyFont="1" applyBorder="1" applyAlignment="1">
      <alignment horizontal="center" vertical="center"/>
    </xf>
    <xf numFmtId="176" fontId="16" fillId="0" borderId="1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4" fillId="0" borderId="0" xfId="3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</cellXfs>
  <cellStyles count="4">
    <cellStyle name="百分比" xfId="2" builtinId="5"/>
    <cellStyle name="常规" xfId="0" builtinId="0"/>
    <cellStyle name="常规 2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3" sqref="B3"/>
    </sheetView>
  </sheetViews>
  <sheetFormatPr defaultRowHeight="13.5"/>
  <cols>
    <col min="1" max="1" width="9" style="3"/>
    <col min="2" max="2" width="10.375" style="3" customWidth="1"/>
    <col min="3" max="3" width="9.625" style="3" customWidth="1"/>
    <col min="4" max="11" width="9" style="3"/>
    <col min="12" max="12" width="10" style="3" customWidth="1"/>
    <col min="13" max="257" width="9" style="3"/>
    <col min="258" max="258" width="10.375" style="3" customWidth="1"/>
    <col min="259" max="259" width="9.625" style="3" customWidth="1"/>
    <col min="260" max="267" width="9" style="3"/>
    <col min="268" max="268" width="10" style="3" customWidth="1"/>
    <col min="269" max="513" width="9" style="3"/>
    <col min="514" max="514" width="10.375" style="3" customWidth="1"/>
    <col min="515" max="515" width="9.625" style="3" customWidth="1"/>
    <col min="516" max="523" width="9" style="3"/>
    <col min="524" max="524" width="10" style="3" customWidth="1"/>
    <col min="525" max="769" width="9" style="3"/>
    <col min="770" max="770" width="10.375" style="3" customWidth="1"/>
    <col min="771" max="771" width="9.625" style="3" customWidth="1"/>
    <col min="772" max="779" width="9" style="3"/>
    <col min="780" max="780" width="10" style="3" customWidth="1"/>
    <col min="781" max="1025" width="9" style="3"/>
    <col min="1026" max="1026" width="10.375" style="3" customWidth="1"/>
    <col min="1027" max="1027" width="9.625" style="3" customWidth="1"/>
    <col min="1028" max="1035" width="9" style="3"/>
    <col min="1036" max="1036" width="10" style="3" customWidth="1"/>
    <col min="1037" max="1281" width="9" style="3"/>
    <col min="1282" max="1282" width="10.375" style="3" customWidth="1"/>
    <col min="1283" max="1283" width="9.625" style="3" customWidth="1"/>
    <col min="1284" max="1291" width="9" style="3"/>
    <col min="1292" max="1292" width="10" style="3" customWidth="1"/>
    <col min="1293" max="1537" width="9" style="3"/>
    <col min="1538" max="1538" width="10.375" style="3" customWidth="1"/>
    <col min="1539" max="1539" width="9.625" style="3" customWidth="1"/>
    <col min="1540" max="1547" width="9" style="3"/>
    <col min="1548" max="1548" width="10" style="3" customWidth="1"/>
    <col min="1549" max="1793" width="9" style="3"/>
    <col min="1794" max="1794" width="10.375" style="3" customWidth="1"/>
    <col min="1795" max="1795" width="9.625" style="3" customWidth="1"/>
    <col min="1796" max="1803" width="9" style="3"/>
    <col min="1804" max="1804" width="10" style="3" customWidth="1"/>
    <col min="1805" max="2049" width="9" style="3"/>
    <col min="2050" max="2050" width="10.375" style="3" customWidth="1"/>
    <col min="2051" max="2051" width="9.625" style="3" customWidth="1"/>
    <col min="2052" max="2059" width="9" style="3"/>
    <col min="2060" max="2060" width="10" style="3" customWidth="1"/>
    <col min="2061" max="2305" width="9" style="3"/>
    <col min="2306" max="2306" width="10.375" style="3" customWidth="1"/>
    <col min="2307" max="2307" width="9.625" style="3" customWidth="1"/>
    <col min="2308" max="2315" width="9" style="3"/>
    <col min="2316" max="2316" width="10" style="3" customWidth="1"/>
    <col min="2317" max="2561" width="9" style="3"/>
    <col min="2562" max="2562" width="10.375" style="3" customWidth="1"/>
    <col min="2563" max="2563" width="9.625" style="3" customWidth="1"/>
    <col min="2564" max="2571" width="9" style="3"/>
    <col min="2572" max="2572" width="10" style="3" customWidth="1"/>
    <col min="2573" max="2817" width="9" style="3"/>
    <col min="2818" max="2818" width="10.375" style="3" customWidth="1"/>
    <col min="2819" max="2819" width="9.625" style="3" customWidth="1"/>
    <col min="2820" max="2827" width="9" style="3"/>
    <col min="2828" max="2828" width="10" style="3" customWidth="1"/>
    <col min="2829" max="3073" width="9" style="3"/>
    <col min="3074" max="3074" width="10.375" style="3" customWidth="1"/>
    <col min="3075" max="3075" width="9.625" style="3" customWidth="1"/>
    <col min="3076" max="3083" width="9" style="3"/>
    <col min="3084" max="3084" width="10" style="3" customWidth="1"/>
    <col min="3085" max="3329" width="9" style="3"/>
    <col min="3330" max="3330" width="10.375" style="3" customWidth="1"/>
    <col min="3331" max="3331" width="9.625" style="3" customWidth="1"/>
    <col min="3332" max="3339" width="9" style="3"/>
    <col min="3340" max="3340" width="10" style="3" customWidth="1"/>
    <col min="3341" max="3585" width="9" style="3"/>
    <col min="3586" max="3586" width="10.375" style="3" customWidth="1"/>
    <col min="3587" max="3587" width="9.625" style="3" customWidth="1"/>
    <col min="3588" max="3595" width="9" style="3"/>
    <col min="3596" max="3596" width="10" style="3" customWidth="1"/>
    <col min="3597" max="3841" width="9" style="3"/>
    <col min="3842" max="3842" width="10.375" style="3" customWidth="1"/>
    <col min="3843" max="3843" width="9.625" style="3" customWidth="1"/>
    <col min="3844" max="3851" width="9" style="3"/>
    <col min="3852" max="3852" width="10" style="3" customWidth="1"/>
    <col min="3853" max="4097" width="9" style="3"/>
    <col min="4098" max="4098" width="10.375" style="3" customWidth="1"/>
    <col min="4099" max="4099" width="9.625" style="3" customWidth="1"/>
    <col min="4100" max="4107" width="9" style="3"/>
    <col min="4108" max="4108" width="10" style="3" customWidth="1"/>
    <col min="4109" max="4353" width="9" style="3"/>
    <col min="4354" max="4354" width="10.375" style="3" customWidth="1"/>
    <col min="4355" max="4355" width="9.625" style="3" customWidth="1"/>
    <col min="4356" max="4363" width="9" style="3"/>
    <col min="4364" max="4364" width="10" style="3" customWidth="1"/>
    <col min="4365" max="4609" width="9" style="3"/>
    <col min="4610" max="4610" width="10.375" style="3" customWidth="1"/>
    <col min="4611" max="4611" width="9.625" style="3" customWidth="1"/>
    <col min="4612" max="4619" width="9" style="3"/>
    <col min="4620" max="4620" width="10" style="3" customWidth="1"/>
    <col min="4621" max="4865" width="9" style="3"/>
    <col min="4866" max="4866" width="10.375" style="3" customWidth="1"/>
    <col min="4867" max="4867" width="9.625" style="3" customWidth="1"/>
    <col min="4868" max="4875" width="9" style="3"/>
    <col min="4876" max="4876" width="10" style="3" customWidth="1"/>
    <col min="4877" max="5121" width="9" style="3"/>
    <col min="5122" max="5122" width="10.375" style="3" customWidth="1"/>
    <col min="5123" max="5123" width="9.625" style="3" customWidth="1"/>
    <col min="5124" max="5131" width="9" style="3"/>
    <col min="5132" max="5132" width="10" style="3" customWidth="1"/>
    <col min="5133" max="5377" width="9" style="3"/>
    <col min="5378" max="5378" width="10.375" style="3" customWidth="1"/>
    <col min="5379" max="5379" width="9.625" style="3" customWidth="1"/>
    <col min="5380" max="5387" width="9" style="3"/>
    <col min="5388" max="5388" width="10" style="3" customWidth="1"/>
    <col min="5389" max="5633" width="9" style="3"/>
    <col min="5634" max="5634" width="10.375" style="3" customWidth="1"/>
    <col min="5635" max="5635" width="9.625" style="3" customWidth="1"/>
    <col min="5636" max="5643" width="9" style="3"/>
    <col min="5644" max="5644" width="10" style="3" customWidth="1"/>
    <col min="5645" max="5889" width="9" style="3"/>
    <col min="5890" max="5890" width="10.375" style="3" customWidth="1"/>
    <col min="5891" max="5891" width="9.625" style="3" customWidth="1"/>
    <col min="5892" max="5899" width="9" style="3"/>
    <col min="5900" max="5900" width="10" style="3" customWidth="1"/>
    <col min="5901" max="6145" width="9" style="3"/>
    <col min="6146" max="6146" width="10.375" style="3" customWidth="1"/>
    <col min="6147" max="6147" width="9.625" style="3" customWidth="1"/>
    <col min="6148" max="6155" width="9" style="3"/>
    <col min="6156" max="6156" width="10" style="3" customWidth="1"/>
    <col min="6157" max="6401" width="9" style="3"/>
    <col min="6402" max="6402" width="10.375" style="3" customWidth="1"/>
    <col min="6403" max="6403" width="9.625" style="3" customWidth="1"/>
    <col min="6404" max="6411" width="9" style="3"/>
    <col min="6412" max="6412" width="10" style="3" customWidth="1"/>
    <col min="6413" max="6657" width="9" style="3"/>
    <col min="6658" max="6658" width="10.375" style="3" customWidth="1"/>
    <col min="6659" max="6659" width="9.625" style="3" customWidth="1"/>
    <col min="6660" max="6667" width="9" style="3"/>
    <col min="6668" max="6668" width="10" style="3" customWidth="1"/>
    <col min="6669" max="6913" width="9" style="3"/>
    <col min="6914" max="6914" width="10.375" style="3" customWidth="1"/>
    <col min="6915" max="6915" width="9.625" style="3" customWidth="1"/>
    <col min="6916" max="6923" width="9" style="3"/>
    <col min="6924" max="6924" width="10" style="3" customWidth="1"/>
    <col min="6925" max="7169" width="9" style="3"/>
    <col min="7170" max="7170" width="10.375" style="3" customWidth="1"/>
    <col min="7171" max="7171" width="9.625" style="3" customWidth="1"/>
    <col min="7172" max="7179" width="9" style="3"/>
    <col min="7180" max="7180" width="10" style="3" customWidth="1"/>
    <col min="7181" max="7425" width="9" style="3"/>
    <col min="7426" max="7426" width="10.375" style="3" customWidth="1"/>
    <col min="7427" max="7427" width="9.625" style="3" customWidth="1"/>
    <col min="7428" max="7435" width="9" style="3"/>
    <col min="7436" max="7436" width="10" style="3" customWidth="1"/>
    <col min="7437" max="7681" width="9" style="3"/>
    <col min="7682" max="7682" width="10.375" style="3" customWidth="1"/>
    <col min="7683" max="7683" width="9.625" style="3" customWidth="1"/>
    <col min="7684" max="7691" width="9" style="3"/>
    <col min="7692" max="7692" width="10" style="3" customWidth="1"/>
    <col min="7693" max="7937" width="9" style="3"/>
    <col min="7938" max="7938" width="10.375" style="3" customWidth="1"/>
    <col min="7939" max="7939" width="9.625" style="3" customWidth="1"/>
    <col min="7940" max="7947" width="9" style="3"/>
    <col min="7948" max="7948" width="10" style="3" customWidth="1"/>
    <col min="7949" max="8193" width="9" style="3"/>
    <col min="8194" max="8194" width="10.375" style="3" customWidth="1"/>
    <col min="8195" max="8195" width="9.625" style="3" customWidth="1"/>
    <col min="8196" max="8203" width="9" style="3"/>
    <col min="8204" max="8204" width="10" style="3" customWidth="1"/>
    <col min="8205" max="8449" width="9" style="3"/>
    <col min="8450" max="8450" width="10.375" style="3" customWidth="1"/>
    <col min="8451" max="8451" width="9.625" style="3" customWidth="1"/>
    <col min="8452" max="8459" width="9" style="3"/>
    <col min="8460" max="8460" width="10" style="3" customWidth="1"/>
    <col min="8461" max="8705" width="9" style="3"/>
    <col min="8706" max="8706" width="10.375" style="3" customWidth="1"/>
    <col min="8707" max="8707" width="9.625" style="3" customWidth="1"/>
    <col min="8708" max="8715" width="9" style="3"/>
    <col min="8716" max="8716" width="10" style="3" customWidth="1"/>
    <col min="8717" max="8961" width="9" style="3"/>
    <col min="8962" max="8962" width="10.375" style="3" customWidth="1"/>
    <col min="8963" max="8963" width="9.625" style="3" customWidth="1"/>
    <col min="8964" max="8971" width="9" style="3"/>
    <col min="8972" max="8972" width="10" style="3" customWidth="1"/>
    <col min="8973" max="9217" width="9" style="3"/>
    <col min="9218" max="9218" width="10.375" style="3" customWidth="1"/>
    <col min="9219" max="9219" width="9.625" style="3" customWidth="1"/>
    <col min="9220" max="9227" width="9" style="3"/>
    <col min="9228" max="9228" width="10" style="3" customWidth="1"/>
    <col min="9229" max="9473" width="9" style="3"/>
    <col min="9474" max="9474" width="10.375" style="3" customWidth="1"/>
    <col min="9475" max="9475" width="9.625" style="3" customWidth="1"/>
    <col min="9476" max="9483" width="9" style="3"/>
    <col min="9484" max="9484" width="10" style="3" customWidth="1"/>
    <col min="9485" max="9729" width="9" style="3"/>
    <col min="9730" max="9730" width="10.375" style="3" customWidth="1"/>
    <col min="9731" max="9731" width="9.625" style="3" customWidth="1"/>
    <col min="9732" max="9739" width="9" style="3"/>
    <col min="9740" max="9740" width="10" style="3" customWidth="1"/>
    <col min="9741" max="9985" width="9" style="3"/>
    <col min="9986" max="9986" width="10.375" style="3" customWidth="1"/>
    <col min="9987" max="9987" width="9.625" style="3" customWidth="1"/>
    <col min="9988" max="9995" width="9" style="3"/>
    <col min="9996" max="9996" width="10" style="3" customWidth="1"/>
    <col min="9997" max="10241" width="9" style="3"/>
    <col min="10242" max="10242" width="10.375" style="3" customWidth="1"/>
    <col min="10243" max="10243" width="9.625" style="3" customWidth="1"/>
    <col min="10244" max="10251" width="9" style="3"/>
    <col min="10252" max="10252" width="10" style="3" customWidth="1"/>
    <col min="10253" max="10497" width="9" style="3"/>
    <col min="10498" max="10498" width="10.375" style="3" customWidth="1"/>
    <col min="10499" max="10499" width="9.625" style="3" customWidth="1"/>
    <col min="10500" max="10507" width="9" style="3"/>
    <col min="10508" max="10508" width="10" style="3" customWidth="1"/>
    <col min="10509" max="10753" width="9" style="3"/>
    <col min="10754" max="10754" width="10.375" style="3" customWidth="1"/>
    <col min="10755" max="10755" width="9.625" style="3" customWidth="1"/>
    <col min="10756" max="10763" width="9" style="3"/>
    <col min="10764" max="10764" width="10" style="3" customWidth="1"/>
    <col min="10765" max="11009" width="9" style="3"/>
    <col min="11010" max="11010" width="10.375" style="3" customWidth="1"/>
    <col min="11011" max="11011" width="9.625" style="3" customWidth="1"/>
    <col min="11012" max="11019" width="9" style="3"/>
    <col min="11020" max="11020" width="10" style="3" customWidth="1"/>
    <col min="11021" max="11265" width="9" style="3"/>
    <col min="11266" max="11266" width="10.375" style="3" customWidth="1"/>
    <col min="11267" max="11267" width="9.625" style="3" customWidth="1"/>
    <col min="11268" max="11275" width="9" style="3"/>
    <col min="11276" max="11276" width="10" style="3" customWidth="1"/>
    <col min="11277" max="11521" width="9" style="3"/>
    <col min="11522" max="11522" width="10.375" style="3" customWidth="1"/>
    <col min="11523" max="11523" width="9.625" style="3" customWidth="1"/>
    <col min="11524" max="11531" width="9" style="3"/>
    <col min="11532" max="11532" width="10" style="3" customWidth="1"/>
    <col min="11533" max="11777" width="9" style="3"/>
    <col min="11778" max="11778" width="10.375" style="3" customWidth="1"/>
    <col min="11779" max="11779" width="9.625" style="3" customWidth="1"/>
    <col min="11780" max="11787" width="9" style="3"/>
    <col min="11788" max="11788" width="10" style="3" customWidth="1"/>
    <col min="11789" max="12033" width="9" style="3"/>
    <col min="12034" max="12034" width="10.375" style="3" customWidth="1"/>
    <col min="12035" max="12035" width="9.625" style="3" customWidth="1"/>
    <col min="12036" max="12043" width="9" style="3"/>
    <col min="12044" max="12044" width="10" style="3" customWidth="1"/>
    <col min="12045" max="12289" width="9" style="3"/>
    <col min="12290" max="12290" width="10.375" style="3" customWidth="1"/>
    <col min="12291" max="12291" width="9.625" style="3" customWidth="1"/>
    <col min="12292" max="12299" width="9" style="3"/>
    <col min="12300" max="12300" width="10" style="3" customWidth="1"/>
    <col min="12301" max="12545" width="9" style="3"/>
    <col min="12546" max="12546" width="10.375" style="3" customWidth="1"/>
    <col min="12547" max="12547" width="9.625" style="3" customWidth="1"/>
    <col min="12548" max="12555" width="9" style="3"/>
    <col min="12556" max="12556" width="10" style="3" customWidth="1"/>
    <col min="12557" max="12801" width="9" style="3"/>
    <col min="12802" max="12802" width="10.375" style="3" customWidth="1"/>
    <col min="12803" max="12803" width="9.625" style="3" customWidth="1"/>
    <col min="12804" max="12811" width="9" style="3"/>
    <col min="12812" max="12812" width="10" style="3" customWidth="1"/>
    <col min="12813" max="13057" width="9" style="3"/>
    <col min="13058" max="13058" width="10.375" style="3" customWidth="1"/>
    <col min="13059" max="13059" width="9.625" style="3" customWidth="1"/>
    <col min="13060" max="13067" width="9" style="3"/>
    <col min="13068" max="13068" width="10" style="3" customWidth="1"/>
    <col min="13069" max="13313" width="9" style="3"/>
    <col min="13314" max="13314" width="10.375" style="3" customWidth="1"/>
    <col min="13315" max="13315" width="9.625" style="3" customWidth="1"/>
    <col min="13316" max="13323" width="9" style="3"/>
    <col min="13324" max="13324" width="10" style="3" customWidth="1"/>
    <col min="13325" max="13569" width="9" style="3"/>
    <col min="13570" max="13570" width="10.375" style="3" customWidth="1"/>
    <col min="13571" max="13571" width="9.625" style="3" customWidth="1"/>
    <col min="13572" max="13579" width="9" style="3"/>
    <col min="13580" max="13580" width="10" style="3" customWidth="1"/>
    <col min="13581" max="13825" width="9" style="3"/>
    <col min="13826" max="13826" width="10.375" style="3" customWidth="1"/>
    <col min="13827" max="13827" width="9.625" style="3" customWidth="1"/>
    <col min="13828" max="13835" width="9" style="3"/>
    <col min="13836" max="13836" width="10" style="3" customWidth="1"/>
    <col min="13837" max="14081" width="9" style="3"/>
    <col min="14082" max="14082" width="10.375" style="3" customWidth="1"/>
    <col min="14083" max="14083" width="9.625" style="3" customWidth="1"/>
    <col min="14084" max="14091" width="9" style="3"/>
    <col min="14092" max="14092" width="10" style="3" customWidth="1"/>
    <col min="14093" max="14337" width="9" style="3"/>
    <col min="14338" max="14338" width="10.375" style="3" customWidth="1"/>
    <col min="14339" max="14339" width="9.625" style="3" customWidth="1"/>
    <col min="14340" max="14347" width="9" style="3"/>
    <col min="14348" max="14348" width="10" style="3" customWidth="1"/>
    <col min="14349" max="14593" width="9" style="3"/>
    <col min="14594" max="14594" width="10.375" style="3" customWidth="1"/>
    <col min="14595" max="14595" width="9.625" style="3" customWidth="1"/>
    <col min="14596" max="14603" width="9" style="3"/>
    <col min="14604" max="14604" width="10" style="3" customWidth="1"/>
    <col min="14605" max="14849" width="9" style="3"/>
    <col min="14850" max="14850" width="10.375" style="3" customWidth="1"/>
    <col min="14851" max="14851" width="9.625" style="3" customWidth="1"/>
    <col min="14852" max="14859" width="9" style="3"/>
    <col min="14860" max="14860" width="10" style="3" customWidth="1"/>
    <col min="14861" max="15105" width="9" style="3"/>
    <col min="15106" max="15106" width="10.375" style="3" customWidth="1"/>
    <col min="15107" max="15107" width="9.625" style="3" customWidth="1"/>
    <col min="15108" max="15115" width="9" style="3"/>
    <col min="15116" max="15116" width="10" style="3" customWidth="1"/>
    <col min="15117" max="15361" width="9" style="3"/>
    <col min="15362" max="15362" width="10.375" style="3" customWidth="1"/>
    <col min="15363" max="15363" width="9.625" style="3" customWidth="1"/>
    <col min="15364" max="15371" width="9" style="3"/>
    <col min="15372" max="15372" width="10" style="3" customWidth="1"/>
    <col min="15373" max="15617" width="9" style="3"/>
    <col min="15618" max="15618" width="10.375" style="3" customWidth="1"/>
    <col min="15619" max="15619" width="9.625" style="3" customWidth="1"/>
    <col min="15620" max="15627" width="9" style="3"/>
    <col min="15628" max="15628" width="10" style="3" customWidth="1"/>
    <col min="15629" max="15873" width="9" style="3"/>
    <col min="15874" max="15874" width="10.375" style="3" customWidth="1"/>
    <col min="15875" max="15875" width="9.625" style="3" customWidth="1"/>
    <col min="15876" max="15883" width="9" style="3"/>
    <col min="15884" max="15884" width="10" style="3" customWidth="1"/>
    <col min="15885" max="16129" width="9" style="3"/>
    <col min="16130" max="16130" width="10.375" style="3" customWidth="1"/>
    <col min="16131" max="16131" width="9.625" style="3" customWidth="1"/>
    <col min="16132" max="16139" width="9" style="3"/>
    <col min="16140" max="16140" width="10" style="3" customWidth="1"/>
    <col min="16141" max="16384" width="9" style="3"/>
  </cols>
  <sheetData>
    <row r="1" spans="1:14" ht="17.25" customHeight="1">
      <c r="A1" s="63" t="s">
        <v>148</v>
      </c>
      <c r="B1" s="1"/>
      <c r="C1" s="1"/>
      <c r="D1" s="2"/>
      <c r="E1" s="1"/>
      <c r="F1" s="1"/>
    </row>
    <row r="2" spans="1:14" ht="14.25">
      <c r="A2" s="2"/>
      <c r="D2" s="2"/>
    </row>
    <row r="3" spans="1:14" ht="14.25">
      <c r="A3" s="4"/>
      <c r="B3" s="4"/>
      <c r="C3" s="4"/>
      <c r="D3" s="2"/>
    </row>
    <row r="4" spans="1:14" ht="14.25">
      <c r="A4" s="4"/>
      <c r="B4" s="4"/>
      <c r="C4" s="4"/>
      <c r="D4" s="2"/>
    </row>
    <row r="5" spans="1:14" ht="14.25">
      <c r="A5" s="4"/>
      <c r="B5" s="4"/>
      <c r="C5" s="4"/>
      <c r="D5" s="2"/>
    </row>
    <row r="6" spans="1:14" ht="15.75">
      <c r="A6" s="5"/>
      <c r="B6" s="5"/>
      <c r="C6" s="5"/>
    </row>
    <row r="7" spans="1:14" ht="15.75">
      <c r="A7" s="63"/>
      <c r="B7" s="5"/>
      <c r="C7" s="5"/>
    </row>
    <row r="8" spans="1:14" ht="15.75">
      <c r="A8" s="5"/>
      <c r="B8" s="5"/>
      <c r="C8" s="5"/>
    </row>
    <row r="9" spans="1:14" ht="73.5" customHeight="1">
      <c r="A9" s="64" t="s">
        <v>135</v>
      </c>
      <c r="B9" s="64"/>
      <c r="C9" s="64"/>
      <c r="D9" s="64"/>
      <c r="E9" s="64"/>
      <c r="F9" s="64"/>
      <c r="G9" s="64"/>
      <c r="H9" s="64"/>
      <c r="I9" s="64"/>
      <c r="J9" s="6"/>
      <c r="K9" s="6"/>
      <c r="L9" s="6"/>
      <c r="M9" s="6"/>
      <c r="N9" s="6"/>
    </row>
    <row r="17" spans="1:13" ht="18.7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18.7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ht="18.75">
      <c r="A19" s="7"/>
      <c r="B19" s="7"/>
      <c r="C19" s="7"/>
      <c r="D19" s="7"/>
      <c r="E19" s="8"/>
      <c r="F19" s="7"/>
      <c r="G19" s="9"/>
      <c r="H19" s="9"/>
      <c r="I19" s="9"/>
      <c r="J19" s="7"/>
      <c r="K19" s="7"/>
      <c r="L19" s="7"/>
      <c r="M19" s="7"/>
    </row>
    <row r="20" spans="1:13" ht="18.75">
      <c r="A20" s="7"/>
      <c r="B20" s="7"/>
      <c r="C20" s="7"/>
      <c r="D20" s="7"/>
      <c r="E20" s="8"/>
      <c r="F20" s="7"/>
      <c r="G20" s="9"/>
      <c r="H20" s="9"/>
      <c r="I20" s="9"/>
      <c r="J20" s="7"/>
      <c r="K20" s="7"/>
      <c r="L20" s="7"/>
      <c r="M20" s="7"/>
    </row>
    <row r="21" spans="1:13" ht="18.75">
      <c r="A21" s="8" t="s">
        <v>0</v>
      </c>
      <c r="B21" s="8"/>
      <c r="C21" s="7"/>
      <c r="D21" s="7"/>
      <c r="F21" s="7"/>
      <c r="G21" s="7"/>
      <c r="H21" s="10"/>
      <c r="I21" s="10" t="s">
        <v>147</v>
      </c>
      <c r="J21" s="10"/>
      <c r="K21" s="7"/>
      <c r="L21" s="7"/>
      <c r="M21" s="10"/>
    </row>
    <row r="22" spans="1:13" ht="18.7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ht="18.7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ht="18.7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ht="18.7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t="18.75">
      <c r="A26" s="7"/>
      <c r="C26" s="7"/>
      <c r="E26" s="7"/>
      <c r="F26" s="7"/>
      <c r="G26" s="7"/>
      <c r="H26" s="7"/>
      <c r="I26" s="7"/>
      <c r="J26" s="7"/>
      <c r="K26" s="7"/>
      <c r="L26" s="10"/>
      <c r="M26" s="7"/>
    </row>
  </sheetData>
  <mergeCells count="1">
    <mergeCell ref="A9:I9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E18" sqref="E18"/>
    </sheetView>
  </sheetViews>
  <sheetFormatPr defaultColWidth="8.75" defaultRowHeight="13.5"/>
  <cols>
    <col min="1" max="1" width="9.125" style="11" customWidth="1"/>
    <col min="2" max="2" width="24.375" style="11" customWidth="1"/>
    <col min="3" max="3" width="11.5" style="34" hidden="1" customWidth="1"/>
    <col min="4" max="4" width="11.5" style="35" hidden="1" customWidth="1"/>
    <col min="5" max="5" width="11.5" style="35" customWidth="1"/>
    <col min="6" max="6" width="12.375" style="35" customWidth="1"/>
    <col min="7" max="7" width="13.125" style="35" customWidth="1"/>
    <col min="8" max="8" width="9.125" style="35" customWidth="1"/>
    <col min="9" max="9" width="24.375" style="35" customWidth="1"/>
    <col min="10" max="10" width="11.5" style="36" hidden="1" customWidth="1"/>
    <col min="11" max="11" width="11.5" style="11" hidden="1" customWidth="1"/>
    <col min="12" max="12" width="11.5" style="37" customWidth="1"/>
    <col min="13" max="13" width="12.5" style="11" customWidth="1"/>
    <col min="14" max="14" width="10.625" style="11" customWidth="1"/>
    <col min="15" max="256" width="8.75" style="11"/>
    <col min="257" max="257" width="8" style="11" customWidth="1"/>
    <col min="258" max="258" width="25.5" style="11" customWidth="1"/>
    <col min="259" max="260" width="13.375" style="11" bestFit="1" customWidth="1"/>
    <col min="261" max="261" width="13.375" style="11" customWidth="1"/>
    <col min="262" max="262" width="9.25" style="11" customWidth="1"/>
    <col min="263" max="263" width="37" style="11" customWidth="1"/>
    <col min="264" max="264" width="12.375" style="11" customWidth="1"/>
    <col min="265" max="265" width="12.75" style="11" customWidth="1"/>
    <col min="266" max="266" width="13.5" style="11" customWidth="1"/>
    <col min="267" max="267" width="8.75" style="11"/>
    <col min="268" max="268" width="9" style="11" customWidth="1"/>
    <col min="269" max="512" width="8.75" style="11"/>
    <col min="513" max="513" width="8" style="11" customWidth="1"/>
    <col min="514" max="514" width="25.5" style="11" customWidth="1"/>
    <col min="515" max="516" width="13.375" style="11" bestFit="1" customWidth="1"/>
    <col min="517" max="517" width="13.375" style="11" customWidth="1"/>
    <col min="518" max="518" width="9.25" style="11" customWidth="1"/>
    <col min="519" max="519" width="37" style="11" customWidth="1"/>
    <col min="520" max="520" width="12.375" style="11" customWidth="1"/>
    <col min="521" max="521" width="12.75" style="11" customWidth="1"/>
    <col min="522" max="522" width="13.5" style="11" customWidth="1"/>
    <col min="523" max="523" width="8.75" style="11"/>
    <col min="524" max="524" width="9" style="11" customWidth="1"/>
    <col min="525" max="768" width="8.75" style="11"/>
    <col min="769" max="769" width="8" style="11" customWidth="1"/>
    <col min="770" max="770" width="25.5" style="11" customWidth="1"/>
    <col min="771" max="772" width="13.375" style="11" bestFit="1" customWidth="1"/>
    <col min="773" max="773" width="13.375" style="11" customWidth="1"/>
    <col min="774" max="774" width="9.25" style="11" customWidth="1"/>
    <col min="775" max="775" width="37" style="11" customWidth="1"/>
    <col min="776" max="776" width="12.375" style="11" customWidth="1"/>
    <col min="777" max="777" width="12.75" style="11" customWidth="1"/>
    <col min="778" max="778" width="13.5" style="11" customWidth="1"/>
    <col min="779" max="779" width="8.75" style="11"/>
    <col min="780" max="780" width="9" style="11" customWidth="1"/>
    <col min="781" max="1024" width="8.75" style="11"/>
    <col min="1025" max="1025" width="8" style="11" customWidth="1"/>
    <col min="1026" max="1026" width="25.5" style="11" customWidth="1"/>
    <col min="1027" max="1028" width="13.375" style="11" bestFit="1" customWidth="1"/>
    <col min="1029" max="1029" width="13.375" style="11" customWidth="1"/>
    <col min="1030" max="1030" width="9.25" style="11" customWidth="1"/>
    <col min="1031" max="1031" width="37" style="11" customWidth="1"/>
    <col min="1032" max="1032" width="12.375" style="11" customWidth="1"/>
    <col min="1033" max="1033" width="12.75" style="11" customWidth="1"/>
    <col min="1034" max="1034" width="13.5" style="11" customWidth="1"/>
    <col min="1035" max="1035" width="8.75" style="11"/>
    <col min="1036" max="1036" width="9" style="11" customWidth="1"/>
    <col min="1037" max="1280" width="8.75" style="11"/>
    <col min="1281" max="1281" width="8" style="11" customWidth="1"/>
    <col min="1282" max="1282" width="25.5" style="11" customWidth="1"/>
    <col min="1283" max="1284" width="13.375" style="11" bestFit="1" customWidth="1"/>
    <col min="1285" max="1285" width="13.375" style="11" customWidth="1"/>
    <col min="1286" max="1286" width="9.25" style="11" customWidth="1"/>
    <col min="1287" max="1287" width="37" style="11" customWidth="1"/>
    <col min="1288" max="1288" width="12.375" style="11" customWidth="1"/>
    <col min="1289" max="1289" width="12.75" style="11" customWidth="1"/>
    <col min="1290" max="1290" width="13.5" style="11" customWidth="1"/>
    <col min="1291" max="1291" width="8.75" style="11"/>
    <col min="1292" max="1292" width="9" style="11" customWidth="1"/>
    <col min="1293" max="1536" width="8.75" style="11"/>
    <col min="1537" max="1537" width="8" style="11" customWidth="1"/>
    <col min="1538" max="1538" width="25.5" style="11" customWidth="1"/>
    <col min="1539" max="1540" width="13.375" style="11" bestFit="1" customWidth="1"/>
    <col min="1541" max="1541" width="13.375" style="11" customWidth="1"/>
    <col min="1542" max="1542" width="9.25" style="11" customWidth="1"/>
    <col min="1543" max="1543" width="37" style="11" customWidth="1"/>
    <col min="1544" max="1544" width="12.375" style="11" customWidth="1"/>
    <col min="1545" max="1545" width="12.75" style="11" customWidth="1"/>
    <col min="1546" max="1546" width="13.5" style="11" customWidth="1"/>
    <col min="1547" max="1547" width="8.75" style="11"/>
    <col min="1548" max="1548" width="9" style="11" customWidth="1"/>
    <col min="1549" max="1792" width="8.75" style="11"/>
    <col min="1793" max="1793" width="8" style="11" customWidth="1"/>
    <col min="1794" max="1794" width="25.5" style="11" customWidth="1"/>
    <col min="1795" max="1796" width="13.375" style="11" bestFit="1" customWidth="1"/>
    <col min="1797" max="1797" width="13.375" style="11" customWidth="1"/>
    <col min="1798" max="1798" width="9.25" style="11" customWidth="1"/>
    <col min="1799" max="1799" width="37" style="11" customWidth="1"/>
    <col min="1800" max="1800" width="12.375" style="11" customWidth="1"/>
    <col min="1801" max="1801" width="12.75" style="11" customWidth="1"/>
    <col min="1802" max="1802" width="13.5" style="11" customWidth="1"/>
    <col min="1803" max="1803" width="8.75" style="11"/>
    <col min="1804" max="1804" width="9" style="11" customWidth="1"/>
    <col min="1805" max="2048" width="8.75" style="11"/>
    <col min="2049" max="2049" width="8" style="11" customWidth="1"/>
    <col min="2050" max="2050" width="25.5" style="11" customWidth="1"/>
    <col min="2051" max="2052" width="13.375" style="11" bestFit="1" customWidth="1"/>
    <col min="2053" max="2053" width="13.375" style="11" customWidth="1"/>
    <col min="2054" max="2054" width="9.25" style="11" customWidth="1"/>
    <col min="2055" max="2055" width="37" style="11" customWidth="1"/>
    <col min="2056" max="2056" width="12.375" style="11" customWidth="1"/>
    <col min="2057" max="2057" width="12.75" style="11" customWidth="1"/>
    <col min="2058" max="2058" width="13.5" style="11" customWidth="1"/>
    <col min="2059" max="2059" width="8.75" style="11"/>
    <col min="2060" max="2060" width="9" style="11" customWidth="1"/>
    <col min="2061" max="2304" width="8.75" style="11"/>
    <col min="2305" max="2305" width="8" style="11" customWidth="1"/>
    <col min="2306" max="2306" width="25.5" style="11" customWidth="1"/>
    <col min="2307" max="2308" width="13.375" style="11" bestFit="1" customWidth="1"/>
    <col min="2309" max="2309" width="13.375" style="11" customWidth="1"/>
    <col min="2310" max="2310" width="9.25" style="11" customWidth="1"/>
    <col min="2311" max="2311" width="37" style="11" customWidth="1"/>
    <col min="2312" max="2312" width="12.375" style="11" customWidth="1"/>
    <col min="2313" max="2313" width="12.75" style="11" customWidth="1"/>
    <col min="2314" max="2314" width="13.5" style="11" customWidth="1"/>
    <col min="2315" max="2315" width="8.75" style="11"/>
    <col min="2316" max="2316" width="9" style="11" customWidth="1"/>
    <col min="2317" max="2560" width="8.75" style="11"/>
    <col min="2561" max="2561" width="8" style="11" customWidth="1"/>
    <col min="2562" max="2562" width="25.5" style="11" customWidth="1"/>
    <col min="2563" max="2564" width="13.375" style="11" bestFit="1" customWidth="1"/>
    <col min="2565" max="2565" width="13.375" style="11" customWidth="1"/>
    <col min="2566" max="2566" width="9.25" style="11" customWidth="1"/>
    <col min="2567" max="2567" width="37" style="11" customWidth="1"/>
    <col min="2568" max="2568" width="12.375" style="11" customWidth="1"/>
    <col min="2569" max="2569" width="12.75" style="11" customWidth="1"/>
    <col min="2570" max="2570" width="13.5" style="11" customWidth="1"/>
    <col min="2571" max="2571" width="8.75" style="11"/>
    <col min="2572" max="2572" width="9" style="11" customWidth="1"/>
    <col min="2573" max="2816" width="8.75" style="11"/>
    <col min="2817" max="2817" width="8" style="11" customWidth="1"/>
    <col min="2818" max="2818" width="25.5" style="11" customWidth="1"/>
    <col min="2819" max="2820" width="13.375" style="11" bestFit="1" customWidth="1"/>
    <col min="2821" max="2821" width="13.375" style="11" customWidth="1"/>
    <col min="2822" max="2822" width="9.25" style="11" customWidth="1"/>
    <col min="2823" max="2823" width="37" style="11" customWidth="1"/>
    <col min="2824" max="2824" width="12.375" style="11" customWidth="1"/>
    <col min="2825" max="2825" width="12.75" style="11" customWidth="1"/>
    <col min="2826" max="2826" width="13.5" style="11" customWidth="1"/>
    <col min="2827" max="2827" width="8.75" style="11"/>
    <col min="2828" max="2828" width="9" style="11" customWidth="1"/>
    <col min="2829" max="3072" width="8.75" style="11"/>
    <col min="3073" max="3073" width="8" style="11" customWidth="1"/>
    <col min="3074" max="3074" width="25.5" style="11" customWidth="1"/>
    <col min="3075" max="3076" width="13.375" style="11" bestFit="1" customWidth="1"/>
    <col min="3077" max="3077" width="13.375" style="11" customWidth="1"/>
    <col min="3078" max="3078" width="9.25" style="11" customWidth="1"/>
    <col min="3079" max="3079" width="37" style="11" customWidth="1"/>
    <col min="3080" max="3080" width="12.375" style="11" customWidth="1"/>
    <col min="3081" max="3081" width="12.75" style="11" customWidth="1"/>
    <col min="3082" max="3082" width="13.5" style="11" customWidth="1"/>
    <col min="3083" max="3083" width="8.75" style="11"/>
    <col min="3084" max="3084" width="9" style="11" customWidth="1"/>
    <col min="3085" max="3328" width="8.75" style="11"/>
    <col min="3329" max="3329" width="8" style="11" customWidth="1"/>
    <col min="3330" max="3330" width="25.5" style="11" customWidth="1"/>
    <col min="3331" max="3332" width="13.375" style="11" bestFit="1" customWidth="1"/>
    <col min="3333" max="3333" width="13.375" style="11" customWidth="1"/>
    <col min="3334" max="3334" width="9.25" style="11" customWidth="1"/>
    <col min="3335" max="3335" width="37" style="11" customWidth="1"/>
    <col min="3336" max="3336" width="12.375" style="11" customWidth="1"/>
    <col min="3337" max="3337" width="12.75" style="11" customWidth="1"/>
    <col min="3338" max="3338" width="13.5" style="11" customWidth="1"/>
    <col min="3339" max="3339" width="8.75" style="11"/>
    <col min="3340" max="3340" width="9" style="11" customWidth="1"/>
    <col min="3341" max="3584" width="8.75" style="11"/>
    <col min="3585" max="3585" width="8" style="11" customWidth="1"/>
    <col min="3586" max="3586" width="25.5" style="11" customWidth="1"/>
    <col min="3587" max="3588" width="13.375" style="11" bestFit="1" customWidth="1"/>
    <col min="3589" max="3589" width="13.375" style="11" customWidth="1"/>
    <col min="3590" max="3590" width="9.25" style="11" customWidth="1"/>
    <col min="3591" max="3591" width="37" style="11" customWidth="1"/>
    <col min="3592" max="3592" width="12.375" style="11" customWidth="1"/>
    <col min="3593" max="3593" width="12.75" style="11" customWidth="1"/>
    <col min="3594" max="3594" width="13.5" style="11" customWidth="1"/>
    <col min="3595" max="3595" width="8.75" style="11"/>
    <col min="3596" max="3596" width="9" style="11" customWidth="1"/>
    <col min="3597" max="3840" width="8.75" style="11"/>
    <col min="3841" max="3841" width="8" style="11" customWidth="1"/>
    <col min="3842" max="3842" width="25.5" style="11" customWidth="1"/>
    <col min="3843" max="3844" width="13.375" style="11" bestFit="1" customWidth="1"/>
    <col min="3845" max="3845" width="13.375" style="11" customWidth="1"/>
    <col min="3846" max="3846" width="9.25" style="11" customWidth="1"/>
    <col min="3847" max="3847" width="37" style="11" customWidth="1"/>
    <col min="3848" max="3848" width="12.375" style="11" customWidth="1"/>
    <col min="3849" max="3849" width="12.75" style="11" customWidth="1"/>
    <col min="3850" max="3850" width="13.5" style="11" customWidth="1"/>
    <col min="3851" max="3851" width="8.75" style="11"/>
    <col min="3852" max="3852" width="9" style="11" customWidth="1"/>
    <col min="3853" max="4096" width="8.75" style="11"/>
    <col min="4097" max="4097" width="8" style="11" customWidth="1"/>
    <col min="4098" max="4098" width="25.5" style="11" customWidth="1"/>
    <col min="4099" max="4100" width="13.375" style="11" bestFit="1" customWidth="1"/>
    <col min="4101" max="4101" width="13.375" style="11" customWidth="1"/>
    <col min="4102" max="4102" width="9.25" style="11" customWidth="1"/>
    <col min="4103" max="4103" width="37" style="11" customWidth="1"/>
    <col min="4104" max="4104" width="12.375" style="11" customWidth="1"/>
    <col min="4105" max="4105" width="12.75" style="11" customWidth="1"/>
    <col min="4106" max="4106" width="13.5" style="11" customWidth="1"/>
    <col min="4107" max="4107" width="8.75" style="11"/>
    <col min="4108" max="4108" width="9" style="11" customWidth="1"/>
    <col min="4109" max="4352" width="8.75" style="11"/>
    <col min="4353" max="4353" width="8" style="11" customWidth="1"/>
    <col min="4354" max="4354" width="25.5" style="11" customWidth="1"/>
    <col min="4355" max="4356" width="13.375" style="11" bestFit="1" customWidth="1"/>
    <col min="4357" max="4357" width="13.375" style="11" customWidth="1"/>
    <col min="4358" max="4358" width="9.25" style="11" customWidth="1"/>
    <col min="4359" max="4359" width="37" style="11" customWidth="1"/>
    <col min="4360" max="4360" width="12.375" style="11" customWidth="1"/>
    <col min="4361" max="4361" width="12.75" style="11" customWidth="1"/>
    <col min="4362" max="4362" width="13.5" style="11" customWidth="1"/>
    <col min="4363" max="4363" width="8.75" style="11"/>
    <col min="4364" max="4364" width="9" style="11" customWidth="1"/>
    <col min="4365" max="4608" width="8.75" style="11"/>
    <col min="4609" max="4609" width="8" style="11" customWidth="1"/>
    <col min="4610" max="4610" width="25.5" style="11" customWidth="1"/>
    <col min="4611" max="4612" width="13.375" style="11" bestFit="1" customWidth="1"/>
    <col min="4613" max="4613" width="13.375" style="11" customWidth="1"/>
    <col min="4614" max="4614" width="9.25" style="11" customWidth="1"/>
    <col min="4615" max="4615" width="37" style="11" customWidth="1"/>
    <col min="4616" max="4616" width="12.375" style="11" customWidth="1"/>
    <col min="4617" max="4617" width="12.75" style="11" customWidth="1"/>
    <col min="4618" max="4618" width="13.5" style="11" customWidth="1"/>
    <col min="4619" max="4619" width="8.75" style="11"/>
    <col min="4620" max="4620" width="9" style="11" customWidth="1"/>
    <col min="4621" max="4864" width="8.75" style="11"/>
    <col min="4865" max="4865" width="8" style="11" customWidth="1"/>
    <col min="4866" max="4866" width="25.5" style="11" customWidth="1"/>
    <col min="4867" max="4868" width="13.375" style="11" bestFit="1" customWidth="1"/>
    <col min="4869" max="4869" width="13.375" style="11" customWidth="1"/>
    <col min="4870" max="4870" width="9.25" style="11" customWidth="1"/>
    <col min="4871" max="4871" width="37" style="11" customWidth="1"/>
    <col min="4872" max="4872" width="12.375" style="11" customWidth="1"/>
    <col min="4873" max="4873" width="12.75" style="11" customWidth="1"/>
    <col min="4874" max="4874" width="13.5" style="11" customWidth="1"/>
    <col min="4875" max="4875" width="8.75" style="11"/>
    <col min="4876" max="4876" width="9" style="11" customWidth="1"/>
    <col min="4877" max="5120" width="8.75" style="11"/>
    <col min="5121" max="5121" width="8" style="11" customWidth="1"/>
    <col min="5122" max="5122" width="25.5" style="11" customWidth="1"/>
    <col min="5123" max="5124" width="13.375" style="11" bestFit="1" customWidth="1"/>
    <col min="5125" max="5125" width="13.375" style="11" customWidth="1"/>
    <col min="5126" max="5126" width="9.25" style="11" customWidth="1"/>
    <col min="5127" max="5127" width="37" style="11" customWidth="1"/>
    <col min="5128" max="5128" width="12.375" style="11" customWidth="1"/>
    <col min="5129" max="5129" width="12.75" style="11" customWidth="1"/>
    <col min="5130" max="5130" width="13.5" style="11" customWidth="1"/>
    <col min="5131" max="5131" width="8.75" style="11"/>
    <col min="5132" max="5132" width="9" style="11" customWidth="1"/>
    <col min="5133" max="5376" width="8.75" style="11"/>
    <col min="5377" max="5377" width="8" style="11" customWidth="1"/>
    <col min="5378" max="5378" width="25.5" style="11" customWidth="1"/>
    <col min="5379" max="5380" width="13.375" style="11" bestFit="1" customWidth="1"/>
    <col min="5381" max="5381" width="13.375" style="11" customWidth="1"/>
    <col min="5382" max="5382" width="9.25" style="11" customWidth="1"/>
    <col min="5383" max="5383" width="37" style="11" customWidth="1"/>
    <col min="5384" max="5384" width="12.375" style="11" customWidth="1"/>
    <col min="5385" max="5385" width="12.75" style="11" customWidth="1"/>
    <col min="5386" max="5386" width="13.5" style="11" customWidth="1"/>
    <col min="5387" max="5387" width="8.75" style="11"/>
    <col min="5388" max="5388" width="9" style="11" customWidth="1"/>
    <col min="5389" max="5632" width="8.75" style="11"/>
    <col min="5633" max="5633" width="8" style="11" customWidth="1"/>
    <col min="5634" max="5634" width="25.5" style="11" customWidth="1"/>
    <col min="5635" max="5636" width="13.375" style="11" bestFit="1" customWidth="1"/>
    <col min="5637" max="5637" width="13.375" style="11" customWidth="1"/>
    <col min="5638" max="5638" width="9.25" style="11" customWidth="1"/>
    <col min="5639" max="5639" width="37" style="11" customWidth="1"/>
    <col min="5640" max="5640" width="12.375" style="11" customWidth="1"/>
    <col min="5641" max="5641" width="12.75" style="11" customWidth="1"/>
    <col min="5642" max="5642" width="13.5" style="11" customWidth="1"/>
    <col min="5643" max="5643" width="8.75" style="11"/>
    <col min="5644" max="5644" width="9" style="11" customWidth="1"/>
    <col min="5645" max="5888" width="8.75" style="11"/>
    <col min="5889" max="5889" width="8" style="11" customWidth="1"/>
    <col min="5890" max="5890" width="25.5" style="11" customWidth="1"/>
    <col min="5891" max="5892" width="13.375" style="11" bestFit="1" customWidth="1"/>
    <col min="5893" max="5893" width="13.375" style="11" customWidth="1"/>
    <col min="5894" max="5894" width="9.25" style="11" customWidth="1"/>
    <col min="5895" max="5895" width="37" style="11" customWidth="1"/>
    <col min="5896" max="5896" width="12.375" style="11" customWidth="1"/>
    <col min="5897" max="5897" width="12.75" style="11" customWidth="1"/>
    <col min="5898" max="5898" width="13.5" style="11" customWidth="1"/>
    <col min="5899" max="5899" width="8.75" style="11"/>
    <col min="5900" max="5900" width="9" style="11" customWidth="1"/>
    <col min="5901" max="6144" width="8.75" style="11"/>
    <col min="6145" max="6145" width="8" style="11" customWidth="1"/>
    <col min="6146" max="6146" width="25.5" style="11" customWidth="1"/>
    <col min="6147" max="6148" width="13.375" style="11" bestFit="1" customWidth="1"/>
    <col min="6149" max="6149" width="13.375" style="11" customWidth="1"/>
    <col min="6150" max="6150" width="9.25" style="11" customWidth="1"/>
    <col min="6151" max="6151" width="37" style="11" customWidth="1"/>
    <col min="6152" max="6152" width="12.375" style="11" customWidth="1"/>
    <col min="6153" max="6153" width="12.75" style="11" customWidth="1"/>
    <col min="6154" max="6154" width="13.5" style="11" customWidth="1"/>
    <col min="6155" max="6155" width="8.75" style="11"/>
    <col min="6156" max="6156" width="9" style="11" customWidth="1"/>
    <col min="6157" max="6400" width="8.75" style="11"/>
    <col min="6401" max="6401" width="8" style="11" customWidth="1"/>
    <col min="6402" max="6402" width="25.5" style="11" customWidth="1"/>
    <col min="6403" max="6404" width="13.375" style="11" bestFit="1" customWidth="1"/>
    <col min="6405" max="6405" width="13.375" style="11" customWidth="1"/>
    <col min="6406" max="6406" width="9.25" style="11" customWidth="1"/>
    <col min="6407" max="6407" width="37" style="11" customWidth="1"/>
    <col min="6408" max="6408" width="12.375" style="11" customWidth="1"/>
    <col min="6409" max="6409" width="12.75" style="11" customWidth="1"/>
    <col min="6410" max="6410" width="13.5" style="11" customWidth="1"/>
    <col min="6411" max="6411" width="8.75" style="11"/>
    <col min="6412" max="6412" width="9" style="11" customWidth="1"/>
    <col min="6413" max="6656" width="8.75" style="11"/>
    <col min="6657" max="6657" width="8" style="11" customWidth="1"/>
    <col min="6658" max="6658" width="25.5" style="11" customWidth="1"/>
    <col min="6659" max="6660" width="13.375" style="11" bestFit="1" customWidth="1"/>
    <col min="6661" max="6661" width="13.375" style="11" customWidth="1"/>
    <col min="6662" max="6662" width="9.25" style="11" customWidth="1"/>
    <col min="6663" max="6663" width="37" style="11" customWidth="1"/>
    <col min="6664" max="6664" width="12.375" style="11" customWidth="1"/>
    <col min="6665" max="6665" width="12.75" style="11" customWidth="1"/>
    <col min="6666" max="6666" width="13.5" style="11" customWidth="1"/>
    <col min="6667" max="6667" width="8.75" style="11"/>
    <col min="6668" max="6668" width="9" style="11" customWidth="1"/>
    <col min="6669" max="6912" width="8.75" style="11"/>
    <col min="6913" max="6913" width="8" style="11" customWidth="1"/>
    <col min="6914" max="6914" width="25.5" style="11" customWidth="1"/>
    <col min="6915" max="6916" width="13.375" style="11" bestFit="1" customWidth="1"/>
    <col min="6917" max="6917" width="13.375" style="11" customWidth="1"/>
    <col min="6918" max="6918" width="9.25" style="11" customWidth="1"/>
    <col min="6919" max="6919" width="37" style="11" customWidth="1"/>
    <col min="6920" max="6920" width="12.375" style="11" customWidth="1"/>
    <col min="6921" max="6921" width="12.75" style="11" customWidth="1"/>
    <col min="6922" max="6922" width="13.5" style="11" customWidth="1"/>
    <col min="6923" max="6923" width="8.75" style="11"/>
    <col min="6924" max="6924" width="9" style="11" customWidth="1"/>
    <col min="6925" max="7168" width="8.75" style="11"/>
    <col min="7169" max="7169" width="8" style="11" customWidth="1"/>
    <col min="7170" max="7170" width="25.5" style="11" customWidth="1"/>
    <col min="7171" max="7172" width="13.375" style="11" bestFit="1" customWidth="1"/>
    <col min="7173" max="7173" width="13.375" style="11" customWidth="1"/>
    <col min="7174" max="7174" width="9.25" style="11" customWidth="1"/>
    <col min="7175" max="7175" width="37" style="11" customWidth="1"/>
    <col min="7176" max="7176" width="12.375" style="11" customWidth="1"/>
    <col min="7177" max="7177" width="12.75" style="11" customWidth="1"/>
    <col min="7178" max="7178" width="13.5" style="11" customWidth="1"/>
    <col min="7179" max="7179" width="8.75" style="11"/>
    <col min="7180" max="7180" width="9" style="11" customWidth="1"/>
    <col min="7181" max="7424" width="8.75" style="11"/>
    <col min="7425" max="7425" width="8" style="11" customWidth="1"/>
    <col min="7426" max="7426" width="25.5" style="11" customWidth="1"/>
    <col min="7427" max="7428" width="13.375" style="11" bestFit="1" customWidth="1"/>
    <col min="7429" max="7429" width="13.375" style="11" customWidth="1"/>
    <col min="7430" max="7430" width="9.25" style="11" customWidth="1"/>
    <col min="7431" max="7431" width="37" style="11" customWidth="1"/>
    <col min="7432" max="7432" width="12.375" style="11" customWidth="1"/>
    <col min="7433" max="7433" width="12.75" style="11" customWidth="1"/>
    <col min="7434" max="7434" width="13.5" style="11" customWidth="1"/>
    <col min="7435" max="7435" width="8.75" style="11"/>
    <col min="7436" max="7436" width="9" style="11" customWidth="1"/>
    <col min="7437" max="7680" width="8.75" style="11"/>
    <col min="7681" max="7681" width="8" style="11" customWidth="1"/>
    <col min="7682" max="7682" width="25.5" style="11" customWidth="1"/>
    <col min="7683" max="7684" width="13.375" style="11" bestFit="1" customWidth="1"/>
    <col min="7685" max="7685" width="13.375" style="11" customWidth="1"/>
    <col min="7686" max="7686" width="9.25" style="11" customWidth="1"/>
    <col min="7687" max="7687" width="37" style="11" customWidth="1"/>
    <col min="7688" max="7688" width="12.375" style="11" customWidth="1"/>
    <col min="7689" max="7689" width="12.75" style="11" customWidth="1"/>
    <col min="7690" max="7690" width="13.5" style="11" customWidth="1"/>
    <col min="7691" max="7691" width="8.75" style="11"/>
    <col min="7692" max="7692" width="9" style="11" customWidth="1"/>
    <col min="7693" max="7936" width="8.75" style="11"/>
    <col min="7937" max="7937" width="8" style="11" customWidth="1"/>
    <col min="7938" max="7938" width="25.5" style="11" customWidth="1"/>
    <col min="7939" max="7940" width="13.375" style="11" bestFit="1" customWidth="1"/>
    <col min="7941" max="7941" width="13.375" style="11" customWidth="1"/>
    <col min="7942" max="7942" width="9.25" style="11" customWidth="1"/>
    <col min="7943" max="7943" width="37" style="11" customWidth="1"/>
    <col min="7944" max="7944" width="12.375" style="11" customWidth="1"/>
    <col min="7945" max="7945" width="12.75" style="11" customWidth="1"/>
    <col min="7946" max="7946" width="13.5" style="11" customWidth="1"/>
    <col min="7947" max="7947" width="8.75" style="11"/>
    <col min="7948" max="7948" width="9" style="11" customWidth="1"/>
    <col min="7949" max="8192" width="8.75" style="11"/>
    <col min="8193" max="8193" width="8" style="11" customWidth="1"/>
    <col min="8194" max="8194" width="25.5" style="11" customWidth="1"/>
    <col min="8195" max="8196" width="13.375" style="11" bestFit="1" customWidth="1"/>
    <col min="8197" max="8197" width="13.375" style="11" customWidth="1"/>
    <col min="8198" max="8198" width="9.25" style="11" customWidth="1"/>
    <col min="8199" max="8199" width="37" style="11" customWidth="1"/>
    <col min="8200" max="8200" width="12.375" style="11" customWidth="1"/>
    <col min="8201" max="8201" width="12.75" style="11" customWidth="1"/>
    <col min="8202" max="8202" width="13.5" style="11" customWidth="1"/>
    <col min="8203" max="8203" width="8.75" style="11"/>
    <col min="8204" max="8204" width="9" style="11" customWidth="1"/>
    <col min="8205" max="8448" width="8.75" style="11"/>
    <col min="8449" max="8449" width="8" style="11" customWidth="1"/>
    <col min="8450" max="8450" width="25.5" style="11" customWidth="1"/>
    <col min="8451" max="8452" width="13.375" style="11" bestFit="1" customWidth="1"/>
    <col min="8453" max="8453" width="13.375" style="11" customWidth="1"/>
    <col min="8454" max="8454" width="9.25" style="11" customWidth="1"/>
    <col min="8455" max="8455" width="37" style="11" customWidth="1"/>
    <col min="8456" max="8456" width="12.375" style="11" customWidth="1"/>
    <col min="8457" max="8457" width="12.75" style="11" customWidth="1"/>
    <col min="8458" max="8458" width="13.5" style="11" customWidth="1"/>
    <col min="8459" max="8459" width="8.75" style="11"/>
    <col min="8460" max="8460" width="9" style="11" customWidth="1"/>
    <col min="8461" max="8704" width="8.75" style="11"/>
    <col min="8705" max="8705" width="8" style="11" customWidth="1"/>
    <col min="8706" max="8706" width="25.5" style="11" customWidth="1"/>
    <col min="8707" max="8708" width="13.375" style="11" bestFit="1" customWidth="1"/>
    <col min="8709" max="8709" width="13.375" style="11" customWidth="1"/>
    <col min="8710" max="8710" width="9.25" style="11" customWidth="1"/>
    <col min="8711" max="8711" width="37" style="11" customWidth="1"/>
    <col min="8712" max="8712" width="12.375" style="11" customWidth="1"/>
    <col min="8713" max="8713" width="12.75" style="11" customWidth="1"/>
    <col min="8714" max="8714" width="13.5" style="11" customWidth="1"/>
    <col min="8715" max="8715" width="8.75" style="11"/>
    <col min="8716" max="8716" width="9" style="11" customWidth="1"/>
    <col min="8717" max="8960" width="8.75" style="11"/>
    <col min="8961" max="8961" width="8" style="11" customWidth="1"/>
    <col min="8962" max="8962" width="25.5" style="11" customWidth="1"/>
    <col min="8963" max="8964" width="13.375" style="11" bestFit="1" customWidth="1"/>
    <col min="8965" max="8965" width="13.375" style="11" customWidth="1"/>
    <col min="8966" max="8966" width="9.25" style="11" customWidth="1"/>
    <col min="8967" max="8967" width="37" style="11" customWidth="1"/>
    <col min="8968" max="8968" width="12.375" style="11" customWidth="1"/>
    <col min="8969" max="8969" width="12.75" style="11" customWidth="1"/>
    <col min="8970" max="8970" width="13.5" style="11" customWidth="1"/>
    <col min="8971" max="8971" width="8.75" style="11"/>
    <col min="8972" max="8972" width="9" style="11" customWidth="1"/>
    <col min="8973" max="9216" width="8.75" style="11"/>
    <col min="9217" max="9217" width="8" style="11" customWidth="1"/>
    <col min="9218" max="9218" width="25.5" style="11" customWidth="1"/>
    <col min="9219" max="9220" width="13.375" style="11" bestFit="1" customWidth="1"/>
    <col min="9221" max="9221" width="13.375" style="11" customWidth="1"/>
    <col min="9222" max="9222" width="9.25" style="11" customWidth="1"/>
    <col min="9223" max="9223" width="37" style="11" customWidth="1"/>
    <col min="9224" max="9224" width="12.375" style="11" customWidth="1"/>
    <col min="9225" max="9225" width="12.75" style="11" customWidth="1"/>
    <col min="9226" max="9226" width="13.5" style="11" customWidth="1"/>
    <col min="9227" max="9227" width="8.75" style="11"/>
    <col min="9228" max="9228" width="9" style="11" customWidth="1"/>
    <col min="9229" max="9472" width="8.75" style="11"/>
    <col min="9473" max="9473" width="8" style="11" customWidth="1"/>
    <col min="9474" max="9474" width="25.5" style="11" customWidth="1"/>
    <col min="9475" max="9476" width="13.375" style="11" bestFit="1" customWidth="1"/>
    <col min="9477" max="9477" width="13.375" style="11" customWidth="1"/>
    <col min="9478" max="9478" width="9.25" style="11" customWidth="1"/>
    <col min="9479" max="9479" width="37" style="11" customWidth="1"/>
    <col min="9480" max="9480" width="12.375" style="11" customWidth="1"/>
    <col min="9481" max="9481" width="12.75" style="11" customWidth="1"/>
    <col min="9482" max="9482" width="13.5" style="11" customWidth="1"/>
    <col min="9483" max="9483" width="8.75" style="11"/>
    <col min="9484" max="9484" width="9" style="11" customWidth="1"/>
    <col min="9485" max="9728" width="8.75" style="11"/>
    <col min="9729" max="9729" width="8" style="11" customWidth="1"/>
    <col min="9730" max="9730" width="25.5" style="11" customWidth="1"/>
    <col min="9731" max="9732" width="13.375" style="11" bestFit="1" customWidth="1"/>
    <col min="9733" max="9733" width="13.375" style="11" customWidth="1"/>
    <col min="9734" max="9734" width="9.25" style="11" customWidth="1"/>
    <col min="9735" max="9735" width="37" style="11" customWidth="1"/>
    <col min="9736" max="9736" width="12.375" style="11" customWidth="1"/>
    <col min="9737" max="9737" width="12.75" style="11" customWidth="1"/>
    <col min="9738" max="9738" width="13.5" style="11" customWidth="1"/>
    <col min="9739" max="9739" width="8.75" style="11"/>
    <col min="9740" max="9740" width="9" style="11" customWidth="1"/>
    <col min="9741" max="9984" width="8.75" style="11"/>
    <col min="9985" max="9985" width="8" style="11" customWidth="1"/>
    <col min="9986" max="9986" width="25.5" style="11" customWidth="1"/>
    <col min="9987" max="9988" width="13.375" style="11" bestFit="1" customWidth="1"/>
    <col min="9989" max="9989" width="13.375" style="11" customWidth="1"/>
    <col min="9990" max="9990" width="9.25" style="11" customWidth="1"/>
    <col min="9991" max="9991" width="37" style="11" customWidth="1"/>
    <col min="9992" max="9992" width="12.375" style="11" customWidth="1"/>
    <col min="9993" max="9993" width="12.75" style="11" customWidth="1"/>
    <col min="9994" max="9994" width="13.5" style="11" customWidth="1"/>
    <col min="9995" max="9995" width="8.75" style="11"/>
    <col min="9996" max="9996" width="9" style="11" customWidth="1"/>
    <col min="9997" max="10240" width="8.75" style="11"/>
    <col min="10241" max="10241" width="8" style="11" customWidth="1"/>
    <col min="10242" max="10242" width="25.5" style="11" customWidth="1"/>
    <col min="10243" max="10244" width="13.375" style="11" bestFit="1" customWidth="1"/>
    <col min="10245" max="10245" width="13.375" style="11" customWidth="1"/>
    <col min="10246" max="10246" width="9.25" style="11" customWidth="1"/>
    <col min="10247" max="10247" width="37" style="11" customWidth="1"/>
    <col min="10248" max="10248" width="12.375" style="11" customWidth="1"/>
    <col min="10249" max="10249" width="12.75" style="11" customWidth="1"/>
    <col min="10250" max="10250" width="13.5" style="11" customWidth="1"/>
    <col min="10251" max="10251" width="8.75" style="11"/>
    <col min="10252" max="10252" width="9" style="11" customWidth="1"/>
    <col min="10253" max="10496" width="8.75" style="11"/>
    <col min="10497" max="10497" width="8" style="11" customWidth="1"/>
    <col min="10498" max="10498" width="25.5" style="11" customWidth="1"/>
    <col min="10499" max="10500" width="13.375" style="11" bestFit="1" customWidth="1"/>
    <col min="10501" max="10501" width="13.375" style="11" customWidth="1"/>
    <col min="10502" max="10502" width="9.25" style="11" customWidth="1"/>
    <col min="10503" max="10503" width="37" style="11" customWidth="1"/>
    <col min="10504" max="10504" width="12.375" style="11" customWidth="1"/>
    <col min="10505" max="10505" width="12.75" style="11" customWidth="1"/>
    <col min="10506" max="10506" width="13.5" style="11" customWidth="1"/>
    <col min="10507" max="10507" width="8.75" style="11"/>
    <col min="10508" max="10508" width="9" style="11" customWidth="1"/>
    <col min="10509" max="10752" width="8.75" style="11"/>
    <col min="10753" max="10753" width="8" style="11" customWidth="1"/>
    <col min="10754" max="10754" width="25.5" style="11" customWidth="1"/>
    <col min="10755" max="10756" width="13.375" style="11" bestFit="1" customWidth="1"/>
    <col min="10757" max="10757" width="13.375" style="11" customWidth="1"/>
    <col min="10758" max="10758" width="9.25" style="11" customWidth="1"/>
    <col min="10759" max="10759" width="37" style="11" customWidth="1"/>
    <col min="10760" max="10760" width="12.375" style="11" customWidth="1"/>
    <col min="10761" max="10761" width="12.75" style="11" customWidth="1"/>
    <col min="10762" max="10762" width="13.5" style="11" customWidth="1"/>
    <col min="10763" max="10763" width="8.75" style="11"/>
    <col min="10764" max="10764" width="9" style="11" customWidth="1"/>
    <col min="10765" max="11008" width="8.75" style="11"/>
    <col min="11009" max="11009" width="8" style="11" customWidth="1"/>
    <col min="11010" max="11010" width="25.5" style="11" customWidth="1"/>
    <col min="11011" max="11012" width="13.375" style="11" bestFit="1" customWidth="1"/>
    <col min="11013" max="11013" width="13.375" style="11" customWidth="1"/>
    <col min="11014" max="11014" width="9.25" style="11" customWidth="1"/>
    <col min="11015" max="11015" width="37" style="11" customWidth="1"/>
    <col min="11016" max="11016" width="12.375" style="11" customWidth="1"/>
    <col min="11017" max="11017" width="12.75" style="11" customWidth="1"/>
    <col min="11018" max="11018" width="13.5" style="11" customWidth="1"/>
    <col min="11019" max="11019" width="8.75" style="11"/>
    <col min="11020" max="11020" width="9" style="11" customWidth="1"/>
    <col min="11021" max="11264" width="8.75" style="11"/>
    <col min="11265" max="11265" width="8" style="11" customWidth="1"/>
    <col min="11266" max="11266" width="25.5" style="11" customWidth="1"/>
    <col min="11267" max="11268" width="13.375" style="11" bestFit="1" customWidth="1"/>
    <col min="11269" max="11269" width="13.375" style="11" customWidth="1"/>
    <col min="11270" max="11270" width="9.25" style="11" customWidth="1"/>
    <col min="11271" max="11271" width="37" style="11" customWidth="1"/>
    <col min="11272" max="11272" width="12.375" style="11" customWidth="1"/>
    <col min="11273" max="11273" width="12.75" style="11" customWidth="1"/>
    <col min="11274" max="11274" width="13.5" style="11" customWidth="1"/>
    <col min="11275" max="11275" width="8.75" style="11"/>
    <col min="11276" max="11276" width="9" style="11" customWidth="1"/>
    <col min="11277" max="11520" width="8.75" style="11"/>
    <col min="11521" max="11521" width="8" style="11" customWidth="1"/>
    <col min="11522" max="11522" width="25.5" style="11" customWidth="1"/>
    <col min="11523" max="11524" width="13.375" style="11" bestFit="1" customWidth="1"/>
    <col min="11525" max="11525" width="13.375" style="11" customWidth="1"/>
    <col min="11526" max="11526" width="9.25" style="11" customWidth="1"/>
    <col min="11527" max="11527" width="37" style="11" customWidth="1"/>
    <col min="11528" max="11528" width="12.375" style="11" customWidth="1"/>
    <col min="11529" max="11529" width="12.75" style="11" customWidth="1"/>
    <col min="11530" max="11530" width="13.5" style="11" customWidth="1"/>
    <col min="11531" max="11531" width="8.75" style="11"/>
    <col min="11532" max="11532" width="9" style="11" customWidth="1"/>
    <col min="11533" max="11776" width="8.75" style="11"/>
    <col min="11777" max="11777" width="8" style="11" customWidth="1"/>
    <col min="11778" max="11778" width="25.5" style="11" customWidth="1"/>
    <col min="11779" max="11780" width="13.375" style="11" bestFit="1" customWidth="1"/>
    <col min="11781" max="11781" width="13.375" style="11" customWidth="1"/>
    <col min="11782" max="11782" width="9.25" style="11" customWidth="1"/>
    <col min="11783" max="11783" width="37" style="11" customWidth="1"/>
    <col min="11784" max="11784" width="12.375" style="11" customWidth="1"/>
    <col min="11785" max="11785" width="12.75" style="11" customWidth="1"/>
    <col min="11786" max="11786" width="13.5" style="11" customWidth="1"/>
    <col min="11787" max="11787" width="8.75" style="11"/>
    <col min="11788" max="11788" width="9" style="11" customWidth="1"/>
    <col min="11789" max="12032" width="8.75" style="11"/>
    <col min="12033" max="12033" width="8" style="11" customWidth="1"/>
    <col min="12034" max="12034" width="25.5" style="11" customWidth="1"/>
    <col min="12035" max="12036" width="13.375" style="11" bestFit="1" customWidth="1"/>
    <col min="12037" max="12037" width="13.375" style="11" customWidth="1"/>
    <col min="12038" max="12038" width="9.25" style="11" customWidth="1"/>
    <col min="12039" max="12039" width="37" style="11" customWidth="1"/>
    <col min="12040" max="12040" width="12.375" style="11" customWidth="1"/>
    <col min="12041" max="12041" width="12.75" style="11" customWidth="1"/>
    <col min="12042" max="12042" width="13.5" style="11" customWidth="1"/>
    <col min="12043" max="12043" width="8.75" style="11"/>
    <col min="12044" max="12044" width="9" style="11" customWidth="1"/>
    <col min="12045" max="12288" width="8.75" style="11"/>
    <col min="12289" max="12289" width="8" style="11" customWidth="1"/>
    <col min="12290" max="12290" width="25.5" style="11" customWidth="1"/>
    <col min="12291" max="12292" width="13.375" style="11" bestFit="1" customWidth="1"/>
    <col min="12293" max="12293" width="13.375" style="11" customWidth="1"/>
    <col min="12294" max="12294" width="9.25" style="11" customWidth="1"/>
    <col min="12295" max="12295" width="37" style="11" customWidth="1"/>
    <col min="12296" max="12296" width="12.375" style="11" customWidth="1"/>
    <col min="12297" max="12297" width="12.75" style="11" customWidth="1"/>
    <col min="12298" max="12298" width="13.5" style="11" customWidth="1"/>
    <col min="12299" max="12299" width="8.75" style="11"/>
    <col min="12300" max="12300" width="9" style="11" customWidth="1"/>
    <col min="12301" max="12544" width="8.75" style="11"/>
    <col min="12545" max="12545" width="8" style="11" customWidth="1"/>
    <col min="12546" max="12546" width="25.5" style="11" customWidth="1"/>
    <col min="12547" max="12548" width="13.375" style="11" bestFit="1" customWidth="1"/>
    <col min="12549" max="12549" width="13.375" style="11" customWidth="1"/>
    <col min="12550" max="12550" width="9.25" style="11" customWidth="1"/>
    <col min="12551" max="12551" width="37" style="11" customWidth="1"/>
    <col min="12552" max="12552" width="12.375" style="11" customWidth="1"/>
    <col min="12553" max="12553" width="12.75" style="11" customWidth="1"/>
    <col min="12554" max="12554" width="13.5" style="11" customWidth="1"/>
    <col min="12555" max="12555" width="8.75" style="11"/>
    <col min="12556" max="12556" width="9" style="11" customWidth="1"/>
    <col min="12557" max="12800" width="8.75" style="11"/>
    <col min="12801" max="12801" width="8" style="11" customWidth="1"/>
    <col min="12802" max="12802" width="25.5" style="11" customWidth="1"/>
    <col min="12803" max="12804" width="13.375" style="11" bestFit="1" customWidth="1"/>
    <col min="12805" max="12805" width="13.375" style="11" customWidth="1"/>
    <col min="12806" max="12806" width="9.25" style="11" customWidth="1"/>
    <col min="12807" max="12807" width="37" style="11" customWidth="1"/>
    <col min="12808" max="12808" width="12.375" style="11" customWidth="1"/>
    <col min="12809" max="12809" width="12.75" style="11" customWidth="1"/>
    <col min="12810" max="12810" width="13.5" style="11" customWidth="1"/>
    <col min="12811" max="12811" width="8.75" style="11"/>
    <col min="12812" max="12812" width="9" style="11" customWidth="1"/>
    <col min="12813" max="13056" width="8.75" style="11"/>
    <col min="13057" max="13057" width="8" style="11" customWidth="1"/>
    <col min="13058" max="13058" width="25.5" style="11" customWidth="1"/>
    <col min="13059" max="13060" width="13.375" style="11" bestFit="1" customWidth="1"/>
    <col min="13061" max="13061" width="13.375" style="11" customWidth="1"/>
    <col min="13062" max="13062" width="9.25" style="11" customWidth="1"/>
    <col min="13063" max="13063" width="37" style="11" customWidth="1"/>
    <col min="13064" max="13064" width="12.375" style="11" customWidth="1"/>
    <col min="13065" max="13065" width="12.75" style="11" customWidth="1"/>
    <col min="13066" max="13066" width="13.5" style="11" customWidth="1"/>
    <col min="13067" max="13067" width="8.75" style="11"/>
    <col min="13068" max="13068" width="9" style="11" customWidth="1"/>
    <col min="13069" max="13312" width="8.75" style="11"/>
    <col min="13313" max="13313" width="8" style="11" customWidth="1"/>
    <col min="13314" max="13314" width="25.5" style="11" customWidth="1"/>
    <col min="13315" max="13316" width="13.375" style="11" bestFit="1" customWidth="1"/>
    <col min="13317" max="13317" width="13.375" style="11" customWidth="1"/>
    <col min="13318" max="13318" width="9.25" style="11" customWidth="1"/>
    <col min="13319" max="13319" width="37" style="11" customWidth="1"/>
    <col min="13320" max="13320" width="12.375" style="11" customWidth="1"/>
    <col min="13321" max="13321" width="12.75" style="11" customWidth="1"/>
    <col min="13322" max="13322" width="13.5" style="11" customWidth="1"/>
    <col min="13323" max="13323" width="8.75" style="11"/>
    <col min="13324" max="13324" width="9" style="11" customWidth="1"/>
    <col min="13325" max="13568" width="8.75" style="11"/>
    <col min="13569" max="13569" width="8" style="11" customWidth="1"/>
    <col min="13570" max="13570" width="25.5" style="11" customWidth="1"/>
    <col min="13571" max="13572" width="13.375" style="11" bestFit="1" customWidth="1"/>
    <col min="13573" max="13573" width="13.375" style="11" customWidth="1"/>
    <col min="13574" max="13574" width="9.25" style="11" customWidth="1"/>
    <col min="13575" max="13575" width="37" style="11" customWidth="1"/>
    <col min="13576" max="13576" width="12.375" style="11" customWidth="1"/>
    <col min="13577" max="13577" width="12.75" style="11" customWidth="1"/>
    <col min="13578" max="13578" width="13.5" style="11" customWidth="1"/>
    <col min="13579" max="13579" width="8.75" style="11"/>
    <col min="13580" max="13580" width="9" style="11" customWidth="1"/>
    <col min="13581" max="13824" width="8.75" style="11"/>
    <col min="13825" max="13825" width="8" style="11" customWidth="1"/>
    <col min="13826" max="13826" width="25.5" style="11" customWidth="1"/>
    <col min="13827" max="13828" width="13.375" style="11" bestFit="1" customWidth="1"/>
    <col min="13829" max="13829" width="13.375" style="11" customWidth="1"/>
    <col min="13830" max="13830" width="9.25" style="11" customWidth="1"/>
    <col min="13831" max="13831" width="37" style="11" customWidth="1"/>
    <col min="13832" max="13832" width="12.375" style="11" customWidth="1"/>
    <col min="13833" max="13833" width="12.75" style="11" customWidth="1"/>
    <col min="13834" max="13834" width="13.5" style="11" customWidth="1"/>
    <col min="13835" max="13835" width="8.75" style="11"/>
    <col min="13836" max="13836" width="9" style="11" customWidth="1"/>
    <col min="13837" max="14080" width="8.75" style="11"/>
    <col min="14081" max="14081" width="8" style="11" customWidth="1"/>
    <col min="14082" max="14082" width="25.5" style="11" customWidth="1"/>
    <col min="14083" max="14084" width="13.375" style="11" bestFit="1" customWidth="1"/>
    <col min="14085" max="14085" width="13.375" style="11" customWidth="1"/>
    <col min="14086" max="14086" width="9.25" style="11" customWidth="1"/>
    <col min="14087" max="14087" width="37" style="11" customWidth="1"/>
    <col min="14088" max="14088" width="12.375" style="11" customWidth="1"/>
    <col min="14089" max="14089" width="12.75" style="11" customWidth="1"/>
    <col min="14090" max="14090" width="13.5" style="11" customWidth="1"/>
    <col min="14091" max="14091" width="8.75" style="11"/>
    <col min="14092" max="14092" width="9" style="11" customWidth="1"/>
    <col min="14093" max="14336" width="8.75" style="11"/>
    <col min="14337" max="14337" width="8" style="11" customWidth="1"/>
    <col min="14338" max="14338" width="25.5" style="11" customWidth="1"/>
    <col min="14339" max="14340" width="13.375" style="11" bestFit="1" customWidth="1"/>
    <col min="14341" max="14341" width="13.375" style="11" customWidth="1"/>
    <col min="14342" max="14342" width="9.25" style="11" customWidth="1"/>
    <col min="14343" max="14343" width="37" style="11" customWidth="1"/>
    <col min="14344" max="14344" width="12.375" style="11" customWidth="1"/>
    <col min="14345" max="14345" width="12.75" style="11" customWidth="1"/>
    <col min="14346" max="14346" width="13.5" style="11" customWidth="1"/>
    <col min="14347" max="14347" width="8.75" style="11"/>
    <col min="14348" max="14348" width="9" style="11" customWidth="1"/>
    <col min="14349" max="14592" width="8.75" style="11"/>
    <col min="14593" max="14593" width="8" style="11" customWidth="1"/>
    <col min="14594" max="14594" width="25.5" style="11" customWidth="1"/>
    <col min="14595" max="14596" width="13.375" style="11" bestFit="1" customWidth="1"/>
    <col min="14597" max="14597" width="13.375" style="11" customWidth="1"/>
    <col min="14598" max="14598" width="9.25" style="11" customWidth="1"/>
    <col min="14599" max="14599" width="37" style="11" customWidth="1"/>
    <col min="14600" max="14600" width="12.375" style="11" customWidth="1"/>
    <col min="14601" max="14601" width="12.75" style="11" customWidth="1"/>
    <col min="14602" max="14602" width="13.5" style="11" customWidth="1"/>
    <col min="14603" max="14603" width="8.75" style="11"/>
    <col min="14604" max="14604" width="9" style="11" customWidth="1"/>
    <col min="14605" max="14848" width="8.75" style="11"/>
    <col min="14849" max="14849" width="8" style="11" customWidth="1"/>
    <col min="14850" max="14850" width="25.5" style="11" customWidth="1"/>
    <col min="14851" max="14852" width="13.375" style="11" bestFit="1" customWidth="1"/>
    <col min="14853" max="14853" width="13.375" style="11" customWidth="1"/>
    <col min="14854" max="14854" width="9.25" style="11" customWidth="1"/>
    <col min="14855" max="14855" width="37" style="11" customWidth="1"/>
    <col min="14856" max="14856" width="12.375" style="11" customWidth="1"/>
    <col min="14857" max="14857" width="12.75" style="11" customWidth="1"/>
    <col min="14858" max="14858" width="13.5" style="11" customWidth="1"/>
    <col min="14859" max="14859" width="8.75" style="11"/>
    <col min="14860" max="14860" width="9" style="11" customWidth="1"/>
    <col min="14861" max="15104" width="8.75" style="11"/>
    <col min="15105" max="15105" width="8" style="11" customWidth="1"/>
    <col min="15106" max="15106" width="25.5" style="11" customWidth="1"/>
    <col min="15107" max="15108" width="13.375" style="11" bestFit="1" customWidth="1"/>
    <col min="15109" max="15109" width="13.375" style="11" customWidth="1"/>
    <col min="15110" max="15110" width="9.25" style="11" customWidth="1"/>
    <col min="15111" max="15111" width="37" style="11" customWidth="1"/>
    <col min="15112" max="15112" width="12.375" style="11" customWidth="1"/>
    <col min="15113" max="15113" width="12.75" style="11" customWidth="1"/>
    <col min="15114" max="15114" width="13.5" style="11" customWidth="1"/>
    <col min="15115" max="15115" width="8.75" style="11"/>
    <col min="15116" max="15116" width="9" style="11" customWidth="1"/>
    <col min="15117" max="15360" width="8.75" style="11"/>
    <col min="15361" max="15361" width="8" style="11" customWidth="1"/>
    <col min="15362" max="15362" width="25.5" style="11" customWidth="1"/>
    <col min="15363" max="15364" width="13.375" style="11" bestFit="1" customWidth="1"/>
    <col min="15365" max="15365" width="13.375" style="11" customWidth="1"/>
    <col min="15366" max="15366" width="9.25" style="11" customWidth="1"/>
    <col min="15367" max="15367" width="37" style="11" customWidth="1"/>
    <col min="15368" max="15368" width="12.375" style="11" customWidth="1"/>
    <col min="15369" max="15369" width="12.75" style="11" customWidth="1"/>
    <col min="15370" max="15370" width="13.5" style="11" customWidth="1"/>
    <col min="15371" max="15371" width="8.75" style="11"/>
    <col min="15372" max="15372" width="9" style="11" customWidth="1"/>
    <col min="15373" max="15616" width="8.75" style="11"/>
    <col min="15617" max="15617" width="8" style="11" customWidth="1"/>
    <col min="15618" max="15618" width="25.5" style="11" customWidth="1"/>
    <col min="15619" max="15620" width="13.375" style="11" bestFit="1" customWidth="1"/>
    <col min="15621" max="15621" width="13.375" style="11" customWidth="1"/>
    <col min="15622" max="15622" width="9.25" style="11" customWidth="1"/>
    <col min="15623" max="15623" width="37" style="11" customWidth="1"/>
    <col min="15624" max="15624" width="12.375" style="11" customWidth="1"/>
    <col min="15625" max="15625" width="12.75" style="11" customWidth="1"/>
    <col min="15626" max="15626" width="13.5" style="11" customWidth="1"/>
    <col min="15627" max="15627" width="8.75" style="11"/>
    <col min="15628" max="15628" width="9" style="11" customWidth="1"/>
    <col min="15629" max="15872" width="8.75" style="11"/>
    <col min="15873" max="15873" width="8" style="11" customWidth="1"/>
    <col min="15874" max="15874" width="25.5" style="11" customWidth="1"/>
    <col min="15875" max="15876" width="13.375" style="11" bestFit="1" customWidth="1"/>
    <col min="15877" max="15877" width="13.375" style="11" customWidth="1"/>
    <col min="15878" max="15878" width="9.25" style="11" customWidth="1"/>
    <col min="15879" max="15879" width="37" style="11" customWidth="1"/>
    <col min="15880" max="15880" width="12.375" style="11" customWidth="1"/>
    <col min="15881" max="15881" width="12.75" style="11" customWidth="1"/>
    <col min="15882" max="15882" width="13.5" style="11" customWidth="1"/>
    <col min="15883" max="15883" width="8.75" style="11"/>
    <col min="15884" max="15884" width="9" style="11" customWidth="1"/>
    <col min="15885" max="16128" width="8.75" style="11"/>
    <col min="16129" max="16129" width="8" style="11" customWidth="1"/>
    <col min="16130" max="16130" width="25.5" style="11" customWidth="1"/>
    <col min="16131" max="16132" width="13.375" style="11" bestFit="1" customWidth="1"/>
    <col min="16133" max="16133" width="13.375" style="11" customWidth="1"/>
    <col min="16134" max="16134" width="9.25" style="11" customWidth="1"/>
    <col min="16135" max="16135" width="37" style="11" customWidth="1"/>
    <col min="16136" max="16136" width="12.375" style="11" customWidth="1"/>
    <col min="16137" max="16137" width="12.75" style="11" customWidth="1"/>
    <col min="16138" max="16138" width="13.5" style="11" customWidth="1"/>
    <col min="16139" max="16139" width="8.75" style="11"/>
    <col min="16140" max="16140" width="9" style="11" customWidth="1"/>
    <col min="16141" max="16384" width="8.75" style="11"/>
  </cols>
  <sheetData>
    <row r="1" spans="1:14" ht="27" customHeight="1">
      <c r="A1" s="72" t="s">
        <v>134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0.25" customHeight="1">
      <c r="C2" s="36"/>
      <c r="L2" s="35"/>
      <c r="N2" s="35" t="s">
        <v>98</v>
      </c>
    </row>
    <row r="3" spans="1:14" s="35" customFormat="1" ht="27" customHeight="1">
      <c r="A3" s="71" t="s">
        <v>99</v>
      </c>
      <c r="B3" s="71"/>
      <c r="C3" s="71"/>
      <c r="D3" s="71"/>
      <c r="E3" s="71"/>
      <c r="F3" s="71"/>
      <c r="G3" s="71"/>
      <c r="H3" s="71" t="s">
        <v>100</v>
      </c>
      <c r="I3" s="71"/>
      <c r="J3" s="71"/>
      <c r="K3" s="71"/>
      <c r="L3" s="71"/>
      <c r="M3" s="71"/>
      <c r="N3" s="71"/>
    </row>
    <row r="4" spans="1:14" ht="27" customHeight="1">
      <c r="A4" s="66" t="s">
        <v>101</v>
      </c>
      <c r="B4" s="66" t="s">
        <v>102</v>
      </c>
      <c r="C4" s="67" t="s">
        <v>130</v>
      </c>
      <c r="D4" s="52" t="s">
        <v>132</v>
      </c>
      <c r="E4" s="67" t="s">
        <v>138</v>
      </c>
      <c r="F4" s="69" t="s">
        <v>133</v>
      </c>
      <c r="G4" s="69" t="s">
        <v>23</v>
      </c>
      <c r="H4" s="66" t="s">
        <v>101</v>
      </c>
      <c r="I4" s="68" t="s">
        <v>102</v>
      </c>
      <c r="J4" s="67" t="s">
        <v>130</v>
      </c>
      <c r="K4" s="52" t="s">
        <v>132</v>
      </c>
      <c r="L4" s="67" t="s">
        <v>139</v>
      </c>
      <c r="M4" s="69" t="s">
        <v>133</v>
      </c>
      <c r="N4" s="69" t="s">
        <v>23</v>
      </c>
    </row>
    <row r="5" spans="1:14" ht="11.25" customHeight="1">
      <c r="A5" s="66"/>
      <c r="B5" s="66"/>
      <c r="C5" s="67"/>
      <c r="D5" s="52" t="s">
        <v>22</v>
      </c>
      <c r="E5" s="67"/>
      <c r="F5" s="70"/>
      <c r="G5" s="70"/>
      <c r="H5" s="66"/>
      <c r="I5" s="68"/>
      <c r="J5" s="67"/>
      <c r="K5" s="52" t="s">
        <v>22</v>
      </c>
      <c r="L5" s="67"/>
      <c r="M5" s="70"/>
      <c r="N5" s="70"/>
    </row>
    <row r="6" spans="1:14" ht="27" customHeight="1">
      <c r="A6" s="16" t="s">
        <v>103</v>
      </c>
      <c r="B6" s="19"/>
      <c r="C6" s="38">
        <f>SUM(C7:C11)</f>
        <v>165586</v>
      </c>
      <c r="D6" s="39">
        <f>E6-C6</f>
        <v>0</v>
      </c>
      <c r="E6" s="38">
        <f>SUM(E7:E11)</f>
        <v>165586</v>
      </c>
      <c r="F6" s="39">
        <f>G6-E6</f>
        <v>0</v>
      </c>
      <c r="G6" s="38">
        <f>SUM(G7:G11)</f>
        <v>165586</v>
      </c>
      <c r="H6" s="40" t="s">
        <v>104</v>
      </c>
      <c r="I6" s="41"/>
      <c r="J6" s="42">
        <f>SUM(J8:J11)+SUM(J13:J14)</f>
        <v>311108</v>
      </c>
      <c r="K6" s="42">
        <f>L6-J6</f>
        <v>38</v>
      </c>
      <c r="L6" s="42">
        <f>SUM(L8:L11)+SUM(L13:L14)+L7</f>
        <v>311146</v>
      </c>
      <c r="M6" s="42">
        <f>N6-L6</f>
        <v>20000</v>
      </c>
      <c r="N6" s="42">
        <f>SUM(N8:N11)+SUM(N13:N14)+N7</f>
        <v>331146</v>
      </c>
    </row>
    <row r="7" spans="1:14" ht="27" customHeight="1">
      <c r="A7" s="18">
        <v>1030147</v>
      </c>
      <c r="B7" s="19" t="s">
        <v>105</v>
      </c>
      <c r="C7" s="43">
        <f>本级政府性基金收入!C6</f>
        <v>250</v>
      </c>
      <c r="D7" s="44">
        <f t="shared" ref="D7:D14" si="0">E7-C7</f>
        <v>0</v>
      </c>
      <c r="E7" s="43">
        <f>本级政府性基金收入!C6</f>
        <v>250</v>
      </c>
      <c r="F7" s="44">
        <f t="shared" ref="F7:F14" si="1">G7-E7</f>
        <v>0</v>
      </c>
      <c r="G7" s="43">
        <f>本级政府性基金收入!E6</f>
        <v>250</v>
      </c>
      <c r="H7" s="45">
        <v>207</v>
      </c>
      <c r="I7" s="46" t="s">
        <v>146</v>
      </c>
      <c r="J7" s="42"/>
      <c r="K7" s="42"/>
      <c r="L7" s="43">
        <f>本级政府性基金支出!C6</f>
        <v>38</v>
      </c>
      <c r="M7" s="43"/>
      <c r="N7" s="43">
        <f>本级政府性基金支出!E6</f>
        <v>38</v>
      </c>
    </row>
    <row r="8" spans="1:14" ht="27" customHeight="1">
      <c r="A8" s="18">
        <v>1030148</v>
      </c>
      <c r="B8" s="19" t="s">
        <v>106</v>
      </c>
      <c r="C8" s="43">
        <f>本级政府性基金收入!C7</f>
        <v>158400</v>
      </c>
      <c r="D8" s="44">
        <f t="shared" si="0"/>
        <v>0</v>
      </c>
      <c r="E8" s="43">
        <f>本级政府性基金收入!C7</f>
        <v>158400</v>
      </c>
      <c r="F8" s="44">
        <f t="shared" si="1"/>
        <v>0</v>
      </c>
      <c r="G8" s="43">
        <f>本级政府性基金收入!E7</f>
        <v>158400</v>
      </c>
      <c r="H8" s="45">
        <v>208</v>
      </c>
      <c r="I8" s="46" t="s">
        <v>107</v>
      </c>
      <c r="J8" s="47">
        <f>本级政府性基金支出!C10</f>
        <v>553</v>
      </c>
      <c r="K8" s="44">
        <f t="shared" ref="K8:K20" si="2">L8-J8</f>
        <v>0</v>
      </c>
      <c r="L8" s="47">
        <f>本级政府性基金支出!C10</f>
        <v>553</v>
      </c>
      <c r="M8" s="44">
        <f t="shared" ref="M8:M20" si="3">N8-L8</f>
        <v>0</v>
      </c>
      <c r="N8" s="47">
        <f>本级政府性基金支出!E10</f>
        <v>553</v>
      </c>
    </row>
    <row r="9" spans="1:14" ht="27" customHeight="1">
      <c r="A9" s="18">
        <v>1030155</v>
      </c>
      <c r="B9" s="19" t="s">
        <v>108</v>
      </c>
      <c r="C9" s="43">
        <f>本级政府性基金收入!C12</f>
        <v>826</v>
      </c>
      <c r="D9" s="44">
        <f t="shared" si="0"/>
        <v>0</v>
      </c>
      <c r="E9" s="43">
        <f>本级政府性基金收入!C12</f>
        <v>826</v>
      </c>
      <c r="F9" s="44">
        <f t="shared" si="1"/>
        <v>0</v>
      </c>
      <c r="G9" s="43">
        <f>本级政府性基金收入!E12</f>
        <v>826</v>
      </c>
      <c r="H9" s="45">
        <v>212</v>
      </c>
      <c r="I9" s="46" t="s">
        <v>109</v>
      </c>
      <c r="J9" s="47">
        <f>本级政府性基金支出!C19</f>
        <v>56928</v>
      </c>
      <c r="K9" s="44">
        <f t="shared" si="2"/>
        <v>0</v>
      </c>
      <c r="L9" s="47">
        <f>本级政府性基金支出!C19</f>
        <v>56928</v>
      </c>
      <c r="M9" s="44">
        <f t="shared" si="3"/>
        <v>0</v>
      </c>
      <c r="N9" s="47">
        <f>本级政府性基金支出!E19</f>
        <v>56928</v>
      </c>
    </row>
    <row r="10" spans="1:14" ht="27" customHeight="1">
      <c r="A10" s="18">
        <v>1030156</v>
      </c>
      <c r="B10" s="19" t="s">
        <v>110</v>
      </c>
      <c r="C10" s="43">
        <f>本级政府性基金收入!C15</f>
        <v>4000</v>
      </c>
      <c r="D10" s="44">
        <f t="shared" si="0"/>
        <v>0</v>
      </c>
      <c r="E10" s="43">
        <f>本级政府性基金收入!C15</f>
        <v>4000</v>
      </c>
      <c r="F10" s="44">
        <f t="shared" si="1"/>
        <v>0</v>
      </c>
      <c r="G10" s="43">
        <f>本级政府性基金收入!E15</f>
        <v>4000</v>
      </c>
      <c r="H10" s="45">
        <v>213</v>
      </c>
      <c r="I10" s="46" t="s">
        <v>112</v>
      </c>
      <c r="J10" s="47">
        <f>本级政府性基金支出!C39</f>
        <v>316</v>
      </c>
      <c r="K10" s="44">
        <f t="shared" si="2"/>
        <v>0</v>
      </c>
      <c r="L10" s="47">
        <f>本级政府性基金支出!C39</f>
        <v>316</v>
      </c>
      <c r="M10" s="44">
        <f t="shared" si="3"/>
        <v>0</v>
      </c>
      <c r="N10" s="47">
        <f>本级政府性基金支出!E39</f>
        <v>316</v>
      </c>
    </row>
    <row r="11" spans="1:14" ht="27" customHeight="1">
      <c r="A11" s="18">
        <v>1030178</v>
      </c>
      <c r="B11" s="19" t="s">
        <v>111</v>
      </c>
      <c r="C11" s="43">
        <f>本级政府性基金收入!C16</f>
        <v>2110</v>
      </c>
      <c r="D11" s="44">
        <f t="shared" si="0"/>
        <v>0</v>
      </c>
      <c r="E11" s="43">
        <f>本级政府性基金收入!C16</f>
        <v>2110</v>
      </c>
      <c r="F11" s="44">
        <f t="shared" si="1"/>
        <v>0</v>
      </c>
      <c r="G11" s="43">
        <f>本级政府性基金收入!E16</f>
        <v>2110</v>
      </c>
      <c r="H11" s="45">
        <v>229</v>
      </c>
      <c r="I11" s="46" t="s">
        <v>114</v>
      </c>
      <c r="J11" s="47">
        <f>本级政府性基金支出!C51</f>
        <v>226548</v>
      </c>
      <c r="K11" s="43">
        <f t="shared" si="2"/>
        <v>0</v>
      </c>
      <c r="L11" s="47">
        <f>本级政府性基金支出!C51</f>
        <v>226548</v>
      </c>
      <c r="M11" s="43">
        <f t="shared" si="3"/>
        <v>20000</v>
      </c>
      <c r="N11" s="47">
        <f>本级政府性基金支出!E51</f>
        <v>246548</v>
      </c>
    </row>
    <row r="12" spans="1:14" ht="33.75" customHeight="1">
      <c r="A12" s="16" t="s">
        <v>25</v>
      </c>
      <c r="B12" s="16"/>
      <c r="C12" s="38">
        <f>本级政府性基金收入!C19</f>
        <v>1807</v>
      </c>
      <c r="D12" s="39">
        <f t="shared" si="0"/>
        <v>0</v>
      </c>
      <c r="E12" s="38">
        <f>本级政府性基金收入!C19</f>
        <v>1807</v>
      </c>
      <c r="F12" s="39">
        <f t="shared" si="1"/>
        <v>0</v>
      </c>
      <c r="G12" s="43">
        <f>本级政府性基金收入!E19</f>
        <v>1807</v>
      </c>
      <c r="H12" s="45">
        <v>22904</v>
      </c>
      <c r="I12" s="46" t="s">
        <v>116</v>
      </c>
      <c r="J12" s="44">
        <f>本级政府性基金支出!C52</f>
        <v>225000</v>
      </c>
      <c r="K12" s="43">
        <f t="shared" si="2"/>
        <v>0</v>
      </c>
      <c r="L12" s="44">
        <f>本级政府性基金支出!C52</f>
        <v>225000</v>
      </c>
      <c r="M12" s="43">
        <f t="shared" si="3"/>
        <v>20000</v>
      </c>
      <c r="N12" s="44">
        <f>本级政府性基金支出!E53</f>
        <v>245000</v>
      </c>
    </row>
    <row r="13" spans="1:14" ht="27" customHeight="1">
      <c r="A13" s="15" t="s">
        <v>113</v>
      </c>
      <c r="B13" s="15"/>
      <c r="C13" s="38">
        <f>本级政府性基金收入!C21</f>
        <v>5576</v>
      </c>
      <c r="D13" s="39">
        <f t="shared" si="0"/>
        <v>0</v>
      </c>
      <c r="E13" s="38">
        <f>本级政府性基金收入!C21</f>
        <v>5576</v>
      </c>
      <c r="F13" s="39">
        <f t="shared" si="1"/>
        <v>0</v>
      </c>
      <c r="G13" s="43">
        <f>本级政府性基金收入!E21</f>
        <v>5576</v>
      </c>
      <c r="H13" s="45">
        <v>232</v>
      </c>
      <c r="I13" s="46" t="s">
        <v>117</v>
      </c>
      <c r="J13" s="47">
        <f>本级政府性基金支出!C64</f>
        <v>26448</v>
      </c>
      <c r="K13" s="44">
        <f t="shared" si="2"/>
        <v>0</v>
      </c>
      <c r="L13" s="47">
        <f>本级政府性基金支出!C64</f>
        <v>26448</v>
      </c>
      <c r="M13" s="44">
        <f t="shared" si="3"/>
        <v>0</v>
      </c>
      <c r="N13" s="47">
        <f>本级政府性基金支出!E64</f>
        <v>26448</v>
      </c>
    </row>
    <row r="14" spans="1:14" ht="27" customHeight="1">
      <c r="A14" s="15" t="s">
        <v>115</v>
      </c>
      <c r="B14" s="16"/>
      <c r="C14" s="38">
        <f>本级政府性基金收入!C23</f>
        <v>248000</v>
      </c>
      <c r="D14" s="39">
        <f t="shared" si="0"/>
        <v>0</v>
      </c>
      <c r="E14" s="38">
        <f>本级政府性基金收入!C23</f>
        <v>248000</v>
      </c>
      <c r="F14" s="39">
        <f t="shared" si="1"/>
        <v>20000</v>
      </c>
      <c r="G14" s="42">
        <f>本级政府性基金收入!E23</f>
        <v>268000</v>
      </c>
      <c r="H14" s="45">
        <v>233</v>
      </c>
      <c r="I14" s="46" t="s">
        <v>118</v>
      </c>
      <c r="J14" s="43">
        <f>本级政府性基金支出!C70</f>
        <v>315</v>
      </c>
      <c r="K14" s="44">
        <f t="shared" si="2"/>
        <v>0</v>
      </c>
      <c r="L14" s="43">
        <f>本级政府性基金支出!C70</f>
        <v>315</v>
      </c>
      <c r="M14" s="44">
        <f t="shared" si="3"/>
        <v>0</v>
      </c>
      <c r="N14" s="43">
        <f>本级政府性基金支出!E71</f>
        <v>315</v>
      </c>
    </row>
    <row r="15" spans="1:14" ht="27" customHeight="1">
      <c r="A15" s="15"/>
      <c r="B15" s="16"/>
      <c r="C15" s="38"/>
      <c r="D15" s="42"/>
      <c r="E15" s="38"/>
      <c r="F15" s="38"/>
      <c r="G15" s="38"/>
      <c r="H15" s="40" t="s">
        <v>119</v>
      </c>
      <c r="I15" s="41"/>
      <c r="J15" s="39">
        <f>本级政府性基金支出!C75</f>
        <v>4000</v>
      </c>
      <c r="K15" s="39">
        <f t="shared" si="2"/>
        <v>0</v>
      </c>
      <c r="L15" s="39">
        <f>本级政府性基金支出!C75</f>
        <v>4000</v>
      </c>
      <c r="M15" s="39">
        <f t="shared" si="3"/>
        <v>0</v>
      </c>
      <c r="N15" s="39">
        <f>本级政府性基金支出!E75</f>
        <v>4000</v>
      </c>
    </row>
    <row r="16" spans="1:14" ht="27" customHeight="1">
      <c r="A16" s="15"/>
      <c r="B16" s="16"/>
      <c r="C16" s="38"/>
      <c r="D16" s="42"/>
      <c r="E16" s="38"/>
      <c r="F16" s="38"/>
      <c r="G16" s="38"/>
      <c r="H16" s="40" t="s">
        <v>120</v>
      </c>
      <c r="I16" s="49"/>
      <c r="J16" s="39">
        <f>本级政府性基金支出!C77</f>
        <v>0</v>
      </c>
      <c r="K16" s="39">
        <f t="shared" si="2"/>
        <v>0</v>
      </c>
      <c r="L16" s="39">
        <f>本级政府性基金支出!C77</f>
        <v>0</v>
      </c>
      <c r="M16" s="39">
        <f t="shared" si="3"/>
        <v>0</v>
      </c>
      <c r="N16" s="39">
        <f>本级政府性基金支出!E77</f>
        <v>0</v>
      </c>
    </row>
    <row r="17" spans="1:14" ht="27" customHeight="1">
      <c r="A17" s="48"/>
      <c r="B17" s="48"/>
      <c r="C17" s="38"/>
      <c r="D17" s="42"/>
      <c r="E17" s="38"/>
      <c r="F17" s="38"/>
      <c r="G17" s="38"/>
      <c r="H17" s="40" t="s">
        <v>121</v>
      </c>
      <c r="I17" s="49"/>
      <c r="J17" s="39">
        <f>本级政府性基金支出!C79</f>
        <v>23000</v>
      </c>
      <c r="K17" s="39">
        <f t="shared" si="2"/>
        <v>0</v>
      </c>
      <c r="L17" s="39">
        <f>本级政府性基金支出!C79</f>
        <v>23000</v>
      </c>
      <c r="M17" s="39">
        <f t="shared" si="3"/>
        <v>0</v>
      </c>
      <c r="N17" s="39">
        <f>本级政府性基金支出!E79</f>
        <v>23000</v>
      </c>
    </row>
    <row r="18" spans="1:14" ht="27" customHeight="1">
      <c r="A18" s="48"/>
      <c r="B18" s="48"/>
      <c r="C18" s="38"/>
      <c r="D18" s="42"/>
      <c r="E18" s="38"/>
      <c r="F18" s="38"/>
      <c r="G18" s="38"/>
      <c r="H18" s="40" t="s">
        <v>122</v>
      </c>
      <c r="I18" s="49"/>
      <c r="J18" s="42">
        <f>本级政府性基金支出!C81</f>
        <v>82823</v>
      </c>
      <c r="K18" s="39">
        <f t="shared" si="2"/>
        <v>0</v>
      </c>
      <c r="L18" s="42">
        <f>本级政府性基金支出!C81</f>
        <v>82823</v>
      </c>
      <c r="M18" s="39">
        <f t="shared" si="3"/>
        <v>0</v>
      </c>
      <c r="N18" s="42">
        <f>本级政府性基金支出!E81</f>
        <v>82823</v>
      </c>
    </row>
    <row r="19" spans="1:14" ht="27" customHeight="1">
      <c r="A19" s="48"/>
      <c r="B19" s="48"/>
      <c r="C19" s="38"/>
      <c r="D19" s="42"/>
      <c r="E19" s="38"/>
      <c r="F19" s="38"/>
      <c r="G19" s="38"/>
      <c r="H19" s="40" t="s">
        <v>123</v>
      </c>
      <c r="I19" s="49"/>
      <c r="J19" s="39">
        <f>本级政府性基金支出!C83</f>
        <v>0</v>
      </c>
      <c r="K19" s="39">
        <f t="shared" si="2"/>
        <v>0</v>
      </c>
      <c r="L19" s="39">
        <f>本级政府性基金支出!C83</f>
        <v>0</v>
      </c>
      <c r="M19" s="39">
        <f t="shared" si="3"/>
        <v>0</v>
      </c>
      <c r="N19" s="39">
        <f>本级政府性基金支出!E84</f>
        <v>0</v>
      </c>
    </row>
    <row r="20" spans="1:14" ht="27" customHeight="1">
      <c r="A20" s="65" t="s">
        <v>124</v>
      </c>
      <c r="B20" s="65"/>
      <c r="C20" s="38">
        <f>C7+C13+C14+C15+C16</f>
        <v>253826</v>
      </c>
      <c r="D20" s="39">
        <f t="shared" ref="D20" si="4">E20-C20</f>
        <v>167143</v>
      </c>
      <c r="E20" s="38">
        <f>E6+E12+E13+E14</f>
        <v>420969</v>
      </c>
      <c r="F20" s="38">
        <f t="shared" ref="F20" si="5">F6+F12+F13+F14</f>
        <v>20000</v>
      </c>
      <c r="G20" s="38">
        <f>G6+G12+G13+G14</f>
        <v>440969</v>
      </c>
      <c r="H20" s="65" t="s">
        <v>125</v>
      </c>
      <c r="I20" s="65"/>
      <c r="J20" s="42">
        <f>J6+J15+J16+J17+J18+J19</f>
        <v>420931</v>
      </c>
      <c r="K20" s="42">
        <f t="shared" si="2"/>
        <v>38</v>
      </c>
      <c r="L20" s="42">
        <f>L6+L15+L16+L17+L18+L19</f>
        <v>420969</v>
      </c>
      <c r="M20" s="42">
        <f t="shared" si="3"/>
        <v>20000</v>
      </c>
      <c r="N20" s="42">
        <f>N6+N15+N17+N18</f>
        <v>440969</v>
      </c>
    </row>
    <row r="22" spans="1:14" ht="14.25">
      <c r="K22" s="50"/>
      <c r="L22" s="51"/>
    </row>
    <row r="23" spans="1:14" ht="14.25">
      <c r="K23" s="50"/>
      <c r="L23" s="51"/>
    </row>
    <row r="24" spans="1:14" ht="14.25">
      <c r="K24" s="50"/>
      <c r="L24" s="51"/>
    </row>
    <row r="25" spans="1:14" ht="14.25">
      <c r="K25" s="50"/>
      <c r="L25" s="51"/>
    </row>
    <row r="26" spans="1:14" ht="14.25">
      <c r="K26" s="50"/>
      <c r="L26" s="51"/>
    </row>
    <row r="32" spans="1:14" s="50" customFormat="1" ht="14.25">
      <c r="A32" s="11"/>
      <c r="B32" s="11"/>
      <c r="C32" s="34"/>
      <c r="D32" s="35"/>
      <c r="E32" s="35"/>
      <c r="F32" s="35"/>
      <c r="G32" s="35"/>
      <c r="H32" s="35"/>
      <c r="I32" s="35"/>
      <c r="J32" s="36"/>
      <c r="K32" s="11"/>
      <c r="L32" s="37"/>
    </row>
    <row r="33" spans="1:12" s="50" customFormat="1" ht="14.25">
      <c r="A33" s="11"/>
      <c r="B33" s="11"/>
      <c r="C33" s="34"/>
      <c r="D33" s="35"/>
      <c r="E33" s="35"/>
      <c r="F33" s="35"/>
      <c r="G33" s="35"/>
      <c r="H33" s="35"/>
      <c r="I33" s="35"/>
      <c r="J33" s="36"/>
      <c r="K33" s="11"/>
      <c r="L33" s="37"/>
    </row>
    <row r="34" spans="1:12" s="50" customFormat="1" ht="14.25">
      <c r="A34" s="11"/>
      <c r="B34" s="11"/>
      <c r="C34" s="34"/>
      <c r="D34" s="35"/>
      <c r="E34" s="35"/>
      <c r="F34" s="35"/>
      <c r="G34" s="35"/>
      <c r="H34" s="35"/>
      <c r="I34" s="35"/>
      <c r="J34" s="36"/>
      <c r="K34" s="11"/>
      <c r="L34" s="37"/>
    </row>
    <row r="35" spans="1:12" s="50" customFormat="1" ht="14.25">
      <c r="A35" s="11"/>
      <c r="B35" s="11"/>
      <c r="C35" s="34"/>
      <c r="D35" s="35"/>
      <c r="E35" s="35"/>
      <c r="F35" s="35"/>
      <c r="G35" s="35"/>
      <c r="H35" s="35"/>
      <c r="I35" s="35"/>
      <c r="J35" s="36"/>
      <c r="K35" s="11"/>
      <c r="L35" s="37"/>
    </row>
    <row r="36" spans="1:12" s="50" customFormat="1" ht="14.25">
      <c r="A36" s="11"/>
      <c r="B36" s="11"/>
      <c r="C36" s="34"/>
      <c r="D36" s="35"/>
      <c r="E36" s="35"/>
      <c r="F36" s="35"/>
      <c r="G36" s="35"/>
      <c r="H36" s="35"/>
      <c r="I36" s="35"/>
      <c r="J36" s="36"/>
      <c r="K36" s="11"/>
      <c r="L36" s="37"/>
    </row>
  </sheetData>
  <mergeCells count="17">
    <mergeCell ref="M4:M5"/>
    <mergeCell ref="N4:N5"/>
    <mergeCell ref="H3:N3"/>
    <mergeCell ref="A1:N1"/>
    <mergeCell ref="A3:G3"/>
    <mergeCell ref="J4:J5"/>
    <mergeCell ref="L4:L5"/>
    <mergeCell ref="H20:I20"/>
    <mergeCell ref="A4:A5"/>
    <mergeCell ref="B4:B5"/>
    <mergeCell ref="C4:C5"/>
    <mergeCell ref="E4:E5"/>
    <mergeCell ref="H4:H5"/>
    <mergeCell ref="I4:I5"/>
    <mergeCell ref="F4:F5"/>
    <mergeCell ref="G4:G5"/>
    <mergeCell ref="A20:B20"/>
  </mergeCells>
  <phoneticPr fontId="3" type="noConversion"/>
  <pageMargins left="0.70866141732283472" right="0.70866141732283472" top="0.55118110236220474" bottom="0.35433070866141736" header="0.31496062992125984" footer="0.31496062992125984"/>
  <pageSetup paperSize="9" scale="9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opLeftCell="A13" workbookViewId="0">
      <selection activeCell="C23" sqref="C23"/>
    </sheetView>
  </sheetViews>
  <sheetFormatPr defaultRowHeight="13.5"/>
  <cols>
    <col min="1" max="1" width="10.5" bestFit="1" customWidth="1"/>
    <col min="2" max="2" width="34.875" customWidth="1"/>
    <col min="3" max="5" width="11.625" customWidth="1"/>
    <col min="6" max="6" width="9.5" bestFit="1" customWidth="1"/>
    <col min="8" max="8" width="9.5" bestFit="1" customWidth="1"/>
  </cols>
  <sheetData>
    <row r="1" spans="1:5" ht="27" customHeight="1">
      <c r="A1" s="72" t="s">
        <v>136</v>
      </c>
      <c r="B1" s="72"/>
      <c r="C1" s="72"/>
      <c r="D1" s="72"/>
      <c r="E1" s="72"/>
    </row>
    <row r="2" spans="1:5" ht="23.25" customHeight="1">
      <c r="A2" s="11"/>
      <c r="B2" s="11"/>
      <c r="C2" s="12"/>
      <c r="D2" s="12"/>
      <c r="E2" s="55" t="s">
        <v>141</v>
      </c>
    </row>
    <row r="3" spans="1:5" ht="30" customHeight="1">
      <c r="A3" s="77" t="s">
        <v>1</v>
      </c>
      <c r="B3" s="79" t="s">
        <v>2</v>
      </c>
      <c r="C3" s="81" t="s">
        <v>140</v>
      </c>
      <c r="D3" s="69" t="s">
        <v>133</v>
      </c>
      <c r="E3" s="69" t="s">
        <v>23</v>
      </c>
    </row>
    <row r="4" spans="1:5" ht="30" customHeight="1">
      <c r="A4" s="78"/>
      <c r="B4" s="80"/>
      <c r="C4" s="82"/>
      <c r="D4" s="70"/>
      <c r="E4" s="70"/>
    </row>
    <row r="5" spans="1:5" ht="27" customHeight="1">
      <c r="A5" s="75" t="s">
        <v>3</v>
      </c>
      <c r="B5" s="76"/>
      <c r="C5" s="13">
        <f>C6+C7+C12+C15+C16+C17+C18</f>
        <v>165586</v>
      </c>
      <c r="D5" s="33">
        <f>E5-C5</f>
        <v>0</v>
      </c>
      <c r="E5" s="13">
        <f>E6+E7+E12+E15+E16+E17+E18</f>
        <v>165586</v>
      </c>
    </row>
    <row r="6" spans="1:5" ht="27" customHeight="1">
      <c r="A6" s="15">
        <v>1030147</v>
      </c>
      <c r="B6" s="16" t="s">
        <v>4</v>
      </c>
      <c r="C6" s="17">
        <v>250</v>
      </c>
      <c r="D6" s="33">
        <f t="shared" ref="D6:D25" si="0">E6-C6</f>
        <v>0</v>
      </c>
      <c r="E6" s="17">
        <v>250</v>
      </c>
    </row>
    <row r="7" spans="1:5" ht="27" customHeight="1">
      <c r="A7" s="15">
        <v>1030148</v>
      </c>
      <c r="B7" s="16" t="s">
        <v>5</v>
      </c>
      <c r="C7" s="17">
        <f>SUM(C8:C11)</f>
        <v>158400</v>
      </c>
      <c r="D7" s="33">
        <f t="shared" si="0"/>
        <v>0</v>
      </c>
      <c r="E7" s="17">
        <f>SUM(E8:E11)</f>
        <v>158400</v>
      </c>
    </row>
    <row r="8" spans="1:5" ht="27" customHeight="1">
      <c r="A8" s="18">
        <v>103014801</v>
      </c>
      <c r="B8" s="19" t="s">
        <v>6</v>
      </c>
      <c r="C8" s="20">
        <v>154405</v>
      </c>
      <c r="D8" s="32">
        <f t="shared" si="0"/>
        <v>0</v>
      </c>
      <c r="E8" s="20">
        <v>154405</v>
      </c>
    </row>
    <row r="9" spans="1:5" ht="27" hidden="1" customHeight="1">
      <c r="A9" s="18">
        <v>103014802</v>
      </c>
      <c r="B9" s="19" t="s">
        <v>7</v>
      </c>
      <c r="C9" s="20"/>
      <c r="D9" s="32">
        <f t="shared" si="0"/>
        <v>0</v>
      </c>
      <c r="E9" s="20"/>
    </row>
    <row r="10" spans="1:5" ht="27" customHeight="1">
      <c r="A10" s="18">
        <v>103014803</v>
      </c>
      <c r="B10" s="19" t="s">
        <v>8</v>
      </c>
      <c r="C10" s="56">
        <v>9595</v>
      </c>
      <c r="D10" s="32">
        <f t="shared" si="0"/>
        <v>0</v>
      </c>
      <c r="E10" s="20">
        <v>9595</v>
      </c>
    </row>
    <row r="11" spans="1:5" ht="27" customHeight="1">
      <c r="A11" s="18">
        <v>103014898</v>
      </c>
      <c r="B11" s="19" t="s">
        <v>9</v>
      </c>
      <c r="C11" s="20">
        <v>-5600</v>
      </c>
      <c r="D11" s="32">
        <f t="shared" si="0"/>
        <v>0</v>
      </c>
      <c r="E11" s="20">
        <v>-5600</v>
      </c>
    </row>
    <row r="12" spans="1:5" ht="27" customHeight="1">
      <c r="A12" s="15">
        <v>1030155</v>
      </c>
      <c r="B12" s="16" t="s">
        <v>10</v>
      </c>
      <c r="C12" s="17">
        <f>C13+C14</f>
        <v>826</v>
      </c>
      <c r="D12" s="33">
        <f t="shared" si="0"/>
        <v>0</v>
      </c>
      <c r="E12" s="17">
        <f>E13+E14</f>
        <v>826</v>
      </c>
    </row>
    <row r="13" spans="1:5" ht="27" customHeight="1">
      <c r="A13" s="18">
        <v>103015501</v>
      </c>
      <c r="B13" s="19" t="s">
        <v>11</v>
      </c>
      <c r="C13" s="20">
        <v>600</v>
      </c>
      <c r="D13" s="32">
        <f t="shared" si="0"/>
        <v>0</v>
      </c>
      <c r="E13" s="20">
        <v>600</v>
      </c>
    </row>
    <row r="14" spans="1:5" ht="27" customHeight="1">
      <c r="A14" s="18">
        <v>103015502</v>
      </c>
      <c r="B14" s="19" t="s">
        <v>12</v>
      </c>
      <c r="C14" s="20">
        <v>226</v>
      </c>
      <c r="D14" s="32">
        <f t="shared" si="0"/>
        <v>0</v>
      </c>
      <c r="E14" s="20">
        <v>226</v>
      </c>
    </row>
    <row r="15" spans="1:5" ht="27" customHeight="1">
      <c r="A15" s="15">
        <v>1030156</v>
      </c>
      <c r="B15" s="16" t="s">
        <v>13</v>
      </c>
      <c r="C15" s="17">
        <v>4000</v>
      </c>
      <c r="D15" s="33">
        <f t="shared" si="0"/>
        <v>0</v>
      </c>
      <c r="E15" s="17">
        <v>4000</v>
      </c>
    </row>
    <row r="16" spans="1:5" ht="27" customHeight="1">
      <c r="A16" s="15">
        <v>1030178</v>
      </c>
      <c r="B16" s="16" t="s">
        <v>14</v>
      </c>
      <c r="C16" s="17">
        <v>2110</v>
      </c>
      <c r="D16" s="33">
        <f t="shared" si="0"/>
        <v>0</v>
      </c>
      <c r="E16" s="17">
        <v>2110</v>
      </c>
    </row>
    <row r="17" spans="1:6" ht="27" hidden="1" customHeight="1">
      <c r="A17" s="15">
        <v>1030180</v>
      </c>
      <c r="B17" s="22" t="s">
        <v>15</v>
      </c>
      <c r="C17" s="17"/>
      <c r="D17" s="14">
        <f t="shared" si="0"/>
        <v>0</v>
      </c>
      <c r="E17" s="17"/>
    </row>
    <row r="18" spans="1:6" ht="27" hidden="1" customHeight="1">
      <c r="A18" s="15">
        <v>1030199</v>
      </c>
      <c r="B18" s="22" t="s">
        <v>16</v>
      </c>
      <c r="C18" s="17"/>
      <c r="D18" s="14">
        <f t="shared" si="0"/>
        <v>0</v>
      </c>
      <c r="E18" s="17"/>
    </row>
    <row r="19" spans="1:6" ht="27" customHeight="1">
      <c r="A19" s="75" t="s">
        <v>25</v>
      </c>
      <c r="B19" s="76"/>
      <c r="C19" s="17">
        <f>C20</f>
        <v>1807</v>
      </c>
      <c r="D19" s="33">
        <f t="shared" si="0"/>
        <v>0</v>
      </c>
      <c r="E19" s="17">
        <f>E20</f>
        <v>1807</v>
      </c>
    </row>
    <row r="20" spans="1:6" ht="27" customHeight="1">
      <c r="A20" s="18">
        <v>11004</v>
      </c>
      <c r="B20" s="19" t="s">
        <v>24</v>
      </c>
      <c r="C20" s="20">
        <v>1807</v>
      </c>
      <c r="D20" s="32">
        <f t="shared" si="0"/>
        <v>0</v>
      </c>
      <c r="E20" s="20">
        <v>1807</v>
      </c>
    </row>
    <row r="21" spans="1:6" ht="27" customHeight="1">
      <c r="A21" s="75" t="s">
        <v>17</v>
      </c>
      <c r="B21" s="76"/>
      <c r="C21" s="17">
        <f>C22</f>
        <v>5576</v>
      </c>
      <c r="D21" s="33">
        <f t="shared" si="0"/>
        <v>0</v>
      </c>
      <c r="E21" s="17">
        <f>E22</f>
        <v>5576</v>
      </c>
    </row>
    <row r="22" spans="1:6" ht="27" customHeight="1">
      <c r="A22" s="18">
        <v>1100802</v>
      </c>
      <c r="B22" s="19" t="s">
        <v>18</v>
      </c>
      <c r="C22" s="20">
        <v>5576</v>
      </c>
      <c r="D22" s="32">
        <f t="shared" si="0"/>
        <v>0</v>
      </c>
      <c r="E22" s="20">
        <v>5576</v>
      </c>
    </row>
    <row r="23" spans="1:6" ht="27" customHeight="1">
      <c r="A23" s="75" t="s">
        <v>19</v>
      </c>
      <c r="B23" s="76"/>
      <c r="C23" s="17">
        <f>C24</f>
        <v>248000</v>
      </c>
      <c r="D23" s="17">
        <f t="shared" si="0"/>
        <v>20000</v>
      </c>
      <c r="E23" s="17">
        <f>E24</f>
        <v>268000</v>
      </c>
    </row>
    <row r="24" spans="1:6" ht="27" customHeight="1">
      <c r="A24" s="18">
        <v>1101102</v>
      </c>
      <c r="B24" s="19" t="s">
        <v>20</v>
      </c>
      <c r="C24" s="20">
        <f>23000+225000</f>
        <v>248000</v>
      </c>
      <c r="D24" s="20">
        <f t="shared" si="0"/>
        <v>20000</v>
      </c>
      <c r="E24" s="20">
        <v>268000</v>
      </c>
      <c r="F24" s="21"/>
    </row>
    <row r="25" spans="1:6" ht="27" customHeight="1">
      <c r="A25" s="73" t="s">
        <v>21</v>
      </c>
      <c r="B25" s="74"/>
      <c r="C25" s="17">
        <f>C5+C19+C21+C23</f>
        <v>420969</v>
      </c>
      <c r="D25" s="17">
        <f t="shared" si="0"/>
        <v>20000</v>
      </c>
      <c r="E25" s="17">
        <f>E5+E19+E21+E23</f>
        <v>440969</v>
      </c>
    </row>
  </sheetData>
  <mergeCells count="11">
    <mergeCell ref="A1:E1"/>
    <mergeCell ref="A25:B25"/>
    <mergeCell ref="A5:B5"/>
    <mergeCell ref="A19:B19"/>
    <mergeCell ref="A21:B21"/>
    <mergeCell ref="A23:B23"/>
    <mergeCell ref="A3:A4"/>
    <mergeCell ref="B3:B4"/>
    <mergeCell ref="C3:C4"/>
    <mergeCell ref="D3:D4"/>
    <mergeCell ref="E3:E4"/>
  </mergeCells>
  <phoneticPr fontId="3" type="noConversion"/>
  <printOptions horizontalCentered="1"/>
  <pageMargins left="0.51181102362204722" right="0.51181102362204722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5"/>
  <sheetViews>
    <sheetView tabSelected="1" topLeftCell="A20" workbookViewId="0">
      <selection activeCell="C83" sqref="C83"/>
    </sheetView>
  </sheetViews>
  <sheetFormatPr defaultRowHeight="13.5"/>
  <cols>
    <col min="1" max="1" width="12.625" customWidth="1"/>
    <col min="2" max="2" width="40.375" customWidth="1"/>
    <col min="3" max="5" width="12.625" customWidth="1"/>
    <col min="8" max="8" width="10.5" bestFit="1" customWidth="1"/>
  </cols>
  <sheetData>
    <row r="1" spans="1:5" ht="27" customHeight="1">
      <c r="A1" s="72" t="s">
        <v>137</v>
      </c>
      <c r="B1" s="72"/>
      <c r="C1" s="72"/>
      <c r="D1" s="72"/>
      <c r="E1" s="72"/>
    </row>
    <row r="2" spans="1:5" ht="23.25" customHeight="1">
      <c r="A2" s="11"/>
      <c r="B2" s="11"/>
      <c r="C2" s="23"/>
      <c r="D2" s="23"/>
      <c r="E2" s="24" t="s">
        <v>142</v>
      </c>
    </row>
    <row r="3" spans="1:5" ht="30" customHeight="1">
      <c r="A3" s="77" t="s">
        <v>1</v>
      </c>
      <c r="B3" s="79" t="s">
        <v>2</v>
      </c>
      <c r="C3" s="81" t="s">
        <v>140</v>
      </c>
      <c r="D3" s="69" t="s">
        <v>133</v>
      </c>
      <c r="E3" s="69" t="s">
        <v>23</v>
      </c>
    </row>
    <row r="4" spans="1:5" ht="30" customHeight="1">
      <c r="A4" s="78"/>
      <c r="B4" s="80"/>
      <c r="C4" s="82"/>
      <c r="D4" s="70"/>
      <c r="E4" s="70"/>
    </row>
    <row r="5" spans="1:5" ht="27" customHeight="1">
      <c r="A5" s="83" t="s">
        <v>26</v>
      </c>
      <c r="B5" s="84"/>
      <c r="C5" s="25">
        <f>C6+C10+C19+C39+C45+C64+C70+C51</f>
        <v>311146</v>
      </c>
      <c r="D5" s="58">
        <f>E5-C5</f>
        <v>20000</v>
      </c>
      <c r="E5" s="25">
        <f>E6+E10+E19+E39+E45+E64+E70+E51</f>
        <v>331146</v>
      </c>
    </row>
    <row r="6" spans="1:5" ht="26.1" customHeight="1">
      <c r="A6" s="26">
        <v>207</v>
      </c>
      <c r="B6" s="27" t="s">
        <v>27</v>
      </c>
      <c r="C6" s="25">
        <f>C7</f>
        <v>38</v>
      </c>
      <c r="D6" s="59">
        <f t="shared" ref="D6:D71" si="0">E6-C6</f>
        <v>0</v>
      </c>
      <c r="E6" s="25">
        <f>E7</f>
        <v>38</v>
      </c>
    </row>
    <row r="7" spans="1:5" ht="26.1" customHeight="1">
      <c r="A7" s="26">
        <v>20707</v>
      </c>
      <c r="B7" s="27" t="s">
        <v>28</v>
      </c>
      <c r="C7" s="25">
        <f>C8+C9</f>
        <v>38</v>
      </c>
      <c r="D7" s="59">
        <f t="shared" si="0"/>
        <v>0</v>
      </c>
      <c r="E7" s="25">
        <f>E8+E9</f>
        <v>38</v>
      </c>
    </row>
    <row r="8" spans="1:5" ht="26.1" hidden="1" customHeight="1">
      <c r="A8" s="28">
        <v>2070702</v>
      </c>
      <c r="B8" s="29" t="s">
        <v>29</v>
      </c>
      <c r="C8" s="30"/>
      <c r="D8" s="60">
        <f t="shared" si="0"/>
        <v>0</v>
      </c>
      <c r="E8" s="30"/>
    </row>
    <row r="9" spans="1:5" ht="26.1" customHeight="1">
      <c r="A9" s="28">
        <v>2070799</v>
      </c>
      <c r="B9" s="29" t="s">
        <v>30</v>
      </c>
      <c r="C9" s="30">
        <v>38</v>
      </c>
      <c r="D9" s="61">
        <f t="shared" si="0"/>
        <v>0</v>
      </c>
      <c r="E9" s="30">
        <v>38</v>
      </c>
    </row>
    <row r="10" spans="1:5" ht="27" customHeight="1">
      <c r="A10" s="26">
        <v>208</v>
      </c>
      <c r="B10" s="27" t="s">
        <v>31</v>
      </c>
      <c r="C10" s="25">
        <f>C11+C15</f>
        <v>553</v>
      </c>
      <c r="D10" s="59">
        <f t="shared" si="0"/>
        <v>0</v>
      </c>
      <c r="E10" s="25">
        <f>E11+E15</f>
        <v>553</v>
      </c>
    </row>
    <row r="11" spans="1:5" ht="27" customHeight="1">
      <c r="A11" s="26">
        <v>20822</v>
      </c>
      <c r="B11" s="27" t="s">
        <v>32</v>
      </c>
      <c r="C11" s="25">
        <f>C12+C13+C14</f>
        <v>504</v>
      </c>
      <c r="D11" s="59">
        <f t="shared" si="0"/>
        <v>0</v>
      </c>
      <c r="E11" s="25">
        <f>E12+E13+E14</f>
        <v>504</v>
      </c>
    </row>
    <row r="12" spans="1:5" ht="27" customHeight="1">
      <c r="A12" s="28">
        <v>2082201</v>
      </c>
      <c r="B12" s="29" t="s">
        <v>33</v>
      </c>
      <c r="C12" s="30">
        <v>225</v>
      </c>
      <c r="D12" s="61">
        <f t="shared" si="0"/>
        <v>0</v>
      </c>
      <c r="E12" s="30">
        <v>225</v>
      </c>
    </row>
    <row r="13" spans="1:5" ht="27" customHeight="1">
      <c r="A13" s="28">
        <v>2082202</v>
      </c>
      <c r="B13" s="29" t="s">
        <v>34</v>
      </c>
      <c r="C13" s="30">
        <v>279</v>
      </c>
      <c r="D13" s="61">
        <f t="shared" si="0"/>
        <v>0</v>
      </c>
      <c r="E13" s="30">
        <v>279</v>
      </c>
    </row>
    <row r="14" spans="1:5" ht="26.1" hidden="1" customHeight="1">
      <c r="A14" s="28">
        <v>2082299</v>
      </c>
      <c r="B14" s="29" t="s">
        <v>35</v>
      </c>
      <c r="C14" s="30"/>
      <c r="D14" s="61">
        <f t="shared" si="0"/>
        <v>0</v>
      </c>
      <c r="E14" s="30"/>
    </row>
    <row r="15" spans="1:5" ht="26.1" customHeight="1">
      <c r="A15" s="26">
        <v>20823</v>
      </c>
      <c r="B15" s="27" t="s">
        <v>36</v>
      </c>
      <c r="C15" s="25">
        <f>C16+C17+C18</f>
        <v>49</v>
      </c>
      <c r="D15" s="61">
        <f t="shared" si="0"/>
        <v>0</v>
      </c>
      <c r="E15" s="25">
        <f>E16+E17+E18</f>
        <v>49</v>
      </c>
    </row>
    <row r="16" spans="1:5" ht="26.1" hidden="1" customHeight="1">
      <c r="A16" s="28">
        <v>2082301</v>
      </c>
      <c r="B16" s="29" t="s">
        <v>33</v>
      </c>
      <c r="C16" s="30"/>
      <c r="D16" s="61">
        <f t="shared" si="0"/>
        <v>0</v>
      </c>
      <c r="E16" s="30"/>
    </row>
    <row r="17" spans="1:5" ht="26.1" customHeight="1">
      <c r="A17" s="28">
        <v>2082302</v>
      </c>
      <c r="B17" s="29" t="s">
        <v>37</v>
      </c>
      <c r="C17" s="30">
        <v>49</v>
      </c>
      <c r="D17" s="61">
        <f t="shared" si="0"/>
        <v>0</v>
      </c>
      <c r="E17" s="30">
        <v>49</v>
      </c>
    </row>
    <row r="18" spans="1:5" ht="26.1" hidden="1" customHeight="1">
      <c r="A18" s="28">
        <v>2082399</v>
      </c>
      <c r="B18" s="29" t="s">
        <v>38</v>
      </c>
      <c r="C18" s="30"/>
      <c r="D18" s="61">
        <f t="shared" si="0"/>
        <v>0</v>
      </c>
      <c r="E18" s="30"/>
    </row>
    <row r="19" spans="1:5" ht="27" customHeight="1">
      <c r="A19" s="26">
        <v>212</v>
      </c>
      <c r="B19" s="27" t="s">
        <v>39</v>
      </c>
      <c r="C19" s="25">
        <f>C20+C30+C31+C35</f>
        <v>56928</v>
      </c>
      <c r="D19" s="59">
        <f t="shared" si="0"/>
        <v>0</v>
      </c>
      <c r="E19" s="25">
        <f>E20+E30+E31+E35</f>
        <v>56928</v>
      </c>
    </row>
    <row r="20" spans="1:5" ht="37.5" customHeight="1">
      <c r="A20" s="26">
        <v>21208</v>
      </c>
      <c r="B20" s="27" t="s">
        <v>40</v>
      </c>
      <c r="C20" s="25">
        <f>SUM(C21:C29)</f>
        <v>50304</v>
      </c>
      <c r="D20" s="59">
        <f t="shared" si="0"/>
        <v>0</v>
      </c>
      <c r="E20" s="25">
        <f>SUM(E21:E29)</f>
        <v>50304</v>
      </c>
    </row>
    <row r="21" spans="1:5" ht="27" customHeight="1">
      <c r="A21" s="28">
        <v>2120801</v>
      </c>
      <c r="B21" s="29" t="s">
        <v>41</v>
      </c>
      <c r="C21" s="30">
        <v>725</v>
      </c>
      <c r="D21" s="61">
        <f t="shared" si="0"/>
        <v>0</v>
      </c>
      <c r="E21" s="30">
        <v>725</v>
      </c>
    </row>
    <row r="22" spans="1:5" ht="26.1" customHeight="1">
      <c r="A22" s="28">
        <v>2120802</v>
      </c>
      <c r="B22" s="29" t="s">
        <v>42</v>
      </c>
      <c r="C22" s="30">
        <v>10</v>
      </c>
      <c r="D22" s="61">
        <f t="shared" si="0"/>
        <v>0</v>
      </c>
      <c r="E22" s="30">
        <v>10</v>
      </c>
    </row>
    <row r="23" spans="1:5" ht="27" customHeight="1">
      <c r="A23" s="28">
        <v>2120803</v>
      </c>
      <c r="B23" s="29" t="s">
        <v>43</v>
      </c>
      <c r="C23" s="30">
        <v>3121</v>
      </c>
      <c r="D23" s="61">
        <f t="shared" si="0"/>
        <v>0</v>
      </c>
      <c r="E23" s="30">
        <v>3121</v>
      </c>
    </row>
    <row r="24" spans="1:5" ht="27" customHeight="1">
      <c r="A24" s="28">
        <v>2120804</v>
      </c>
      <c r="B24" s="29" t="s">
        <v>44</v>
      </c>
      <c r="C24" s="30">
        <v>6302</v>
      </c>
      <c r="D24" s="61">
        <f t="shared" si="0"/>
        <v>0</v>
      </c>
      <c r="E24" s="30">
        <v>6302</v>
      </c>
    </row>
    <row r="25" spans="1:5" ht="26.1" hidden="1" customHeight="1">
      <c r="A25" s="28">
        <v>2120805</v>
      </c>
      <c r="B25" s="29" t="s">
        <v>45</v>
      </c>
      <c r="C25" s="30"/>
      <c r="D25" s="61">
        <f t="shared" si="0"/>
        <v>0</v>
      </c>
      <c r="E25" s="30"/>
    </row>
    <row r="26" spans="1:5" ht="27" customHeight="1">
      <c r="A26" s="28">
        <v>2120806</v>
      </c>
      <c r="B26" s="29" t="s">
        <v>46</v>
      </c>
      <c r="C26" s="30">
        <v>1602</v>
      </c>
      <c r="D26" s="61">
        <f t="shared" si="0"/>
        <v>0</v>
      </c>
      <c r="E26" s="30">
        <v>1602</v>
      </c>
    </row>
    <row r="27" spans="1:5" ht="27" customHeight="1">
      <c r="A27" s="28">
        <v>2120814</v>
      </c>
      <c r="B27" s="29" t="s">
        <v>143</v>
      </c>
      <c r="C27" s="30">
        <v>200</v>
      </c>
      <c r="D27" s="61"/>
      <c r="E27" s="30">
        <v>200</v>
      </c>
    </row>
    <row r="28" spans="1:5" ht="27" customHeight="1">
      <c r="A28" s="28">
        <v>2120816</v>
      </c>
      <c r="B28" s="29" t="s">
        <v>144</v>
      </c>
      <c r="C28" s="30">
        <v>30</v>
      </c>
      <c r="D28" s="61"/>
      <c r="E28" s="30">
        <v>30</v>
      </c>
    </row>
    <row r="29" spans="1:5" ht="36" customHeight="1">
      <c r="A29" s="28">
        <v>2120899</v>
      </c>
      <c r="B29" s="29" t="s">
        <v>47</v>
      </c>
      <c r="C29" s="30">
        <v>38314</v>
      </c>
      <c r="D29" s="61">
        <f t="shared" si="0"/>
        <v>0</v>
      </c>
      <c r="E29" s="30">
        <v>38314</v>
      </c>
    </row>
    <row r="30" spans="1:5" ht="27" customHeight="1">
      <c r="A30" s="26">
        <v>21211</v>
      </c>
      <c r="B30" s="27" t="s">
        <v>48</v>
      </c>
      <c r="C30" s="25">
        <v>432</v>
      </c>
      <c r="D30" s="59">
        <f t="shared" si="0"/>
        <v>0</v>
      </c>
      <c r="E30" s="25">
        <v>432</v>
      </c>
    </row>
    <row r="31" spans="1:5" ht="27" customHeight="1">
      <c r="A31" s="26">
        <v>21213</v>
      </c>
      <c r="B31" s="27" t="s">
        <v>49</v>
      </c>
      <c r="C31" s="25">
        <f>C32+C33+C34</f>
        <v>4062</v>
      </c>
      <c r="D31" s="59">
        <f t="shared" si="0"/>
        <v>0</v>
      </c>
      <c r="E31" s="25">
        <f>E32+E33+E34</f>
        <v>4062</v>
      </c>
    </row>
    <row r="32" spans="1:5" ht="26.1" hidden="1" customHeight="1">
      <c r="A32" s="28">
        <v>2121301</v>
      </c>
      <c r="B32" s="29" t="s">
        <v>50</v>
      </c>
      <c r="C32" s="30">
        <v>0</v>
      </c>
      <c r="D32" s="61">
        <f t="shared" si="0"/>
        <v>0</v>
      </c>
      <c r="E32" s="30">
        <v>0</v>
      </c>
    </row>
    <row r="33" spans="1:5" ht="27" customHeight="1">
      <c r="A33" s="28">
        <v>2121302</v>
      </c>
      <c r="B33" s="29" t="s">
        <v>51</v>
      </c>
      <c r="C33" s="30">
        <v>1847</v>
      </c>
      <c r="D33" s="61">
        <f t="shared" si="0"/>
        <v>0</v>
      </c>
      <c r="E33" s="30">
        <v>1847</v>
      </c>
    </row>
    <row r="34" spans="1:5" ht="27" customHeight="1">
      <c r="A34" s="28">
        <v>2121399</v>
      </c>
      <c r="B34" s="29" t="s">
        <v>52</v>
      </c>
      <c r="C34" s="30">
        <v>2215</v>
      </c>
      <c r="D34" s="61">
        <f t="shared" si="0"/>
        <v>0</v>
      </c>
      <c r="E34" s="30">
        <v>2215</v>
      </c>
    </row>
    <row r="35" spans="1:5" ht="27" customHeight="1">
      <c r="A35" s="26">
        <v>21214</v>
      </c>
      <c r="B35" s="27" t="s">
        <v>53</v>
      </c>
      <c r="C35" s="25">
        <f>C36+C37+C38</f>
        <v>2130</v>
      </c>
      <c r="D35" s="59">
        <f t="shared" si="0"/>
        <v>0</v>
      </c>
      <c r="E35" s="25">
        <f>E36+E37+E38</f>
        <v>2130</v>
      </c>
    </row>
    <row r="36" spans="1:5" ht="27" customHeight="1">
      <c r="A36" s="28">
        <v>2121401</v>
      </c>
      <c r="B36" s="29" t="s">
        <v>54</v>
      </c>
      <c r="C36" s="30">
        <v>2020</v>
      </c>
      <c r="D36" s="61">
        <f t="shared" si="0"/>
        <v>0</v>
      </c>
      <c r="E36" s="30">
        <v>2020</v>
      </c>
    </row>
    <row r="37" spans="1:5" ht="27" customHeight="1">
      <c r="A37" s="28">
        <v>2121402</v>
      </c>
      <c r="B37" s="29" t="s">
        <v>55</v>
      </c>
      <c r="C37" s="30">
        <v>110</v>
      </c>
      <c r="D37" s="61">
        <f t="shared" si="0"/>
        <v>0</v>
      </c>
      <c r="E37" s="30">
        <v>110</v>
      </c>
    </row>
    <row r="38" spans="1:5" ht="26.1" hidden="1" customHeight="1">
      <c r="A38" s="28">
        <v>2121499</v>
      </c>
      <c r="B38" s="29" t="s">
        <v>56</v>
      </c>
      <c r="C38" s="30"/>
      <c r="D38" s="61">
        <f t="shared" si="0"/>
        <v>0</v>
      </c>
      <c r="E38" s="30"/>
    </row>
    <row r="39" spans="1:5" ht="27" customHeight="1">
      <c r="A39" s="26">
        <v>213</v>
      </c>
      <c r="B39" s="27" t="s">
        <v>57</v>
      </c>
      <c r="C39" s="25">
        <f>C43+C40</f>
        <v>316</v>
      </c>
      <c r="D39" s="59">
        <f t="shared" si="0"/>
        <v>0</v>
      </c>
      <c r="E39" s="25">
        <f>E43+E40</f>
        <v>316</v>
      </c>
    </row>
    <row r="40" spans="1:5" ht="26.1" customHeight="1">
      <c r="A40" s="26">
        <v>21366</v>
      </c>
      <c r="B40" s="27" t="s">
        <v>58</v>
      </c>
      <c r="C40" s="25">
        <f>C41</f>
        <v>10</v>
      </c>
      <c r="D40" s="61">
        <f t="shared" si="0"/>
        <v>0</v>
      </c>
      <c r="E40" s="25">
        <f>E41</f>
        <v>10</v>
      </c>
    </row>
    <row r="41" spans="1:5" ht="26.1" customHeight="1">
      <c r="A41" s="28">
        <v>2136601</v>
      </c>
      <c r="B41" s="29" t="s">
        <v>59</v>
      </c>
      <c r="C41" s="30">
        <v>10</v>
      </c>
      <c r="D41" s="61">
        <f t="shared" si="0"/>
        <v>0</v>
      </c>
      <c r="E41" s="30">
        <v>10</v>
      </c>
    </row>
    <row r="42" spans="1:5" ht="26.1" hidden="1" customHeight="1">
      <c r="A42" s="28">
        <v>2136699</v>
      </c>
      <c r="B42" s="29" t="s">
        <v>60</v>
      </c>
      <c r="C42" s="30"/>
      <c r="D42" s="61">
        <f t="shared" si="0"/>
        <v>0</v>
      </c>
      <c r="E42" s="30"/>
    </row>
    <row r="43" spans="1:5" ht="27" customHeight="1">
      <c r="A43" s="26">
        <v>21369</v>
      </c>
      <c r="B43" s="27" t="s">
        <v>61</v>
      </c>
      <c r="C43" s="25">
        <f>C44</f>
        <v>306</v>
      </c>
      <c r="D43" s="61">
        <f t="shared" si="0"/>
        <v>0</v>
      </c>
      <c r="E43" s="25">
        <f>E44</f>
        <v>306</v>
      </c>
    </row>
    <row r="44" spans="1:5" ht="27" customHeight="1">
      <c r="A44" s="28">
        <v>2136902</v>
      </c>
      <c r="B44" s="29" t="s">
        <v>62</v>
      </c>
      <c r="C44" s="57">
        <v>306</v>
      </c>
      <c r="D44" s="61">
        <f t="shared" si="0"/>
        <v>0</v>
      </c>
      <c r="E44" s="57">
        <v>306</v>
      </c>
    </row>
    <row r="45" spans="1:5" ht="26.1" hidden="1" customHeight="1">
      <c r="A45" s="26">
        <v>214</v>
      </c>
      <c r="B45" s="27" t="s">
        <v>63</v>
      </c>
      <c r="C45" s="25">
        <f>C46+C49</f>
        <v>0</v>
      </c>
      <c r="D45" s="61">
        <f t="shared" si="0"/>
        <v>0</v>
      </c>
      <c r="E45" s="25">
        <f>E46+E49</f>
        <v>0</v>
      </c>
    </row>
    <row r="46" spans="1:5" ht="26.1" hidden="1" customHeight="1">
      <c r="A46" s="26">
        <v>21462</v>
      </c>
      <c r="B46" s="27" t="s">
        <v>64</v>
      </c>
      <c r="C46" s="25">
        <f>C47</f>
        <v>0</v>
      </c>
      <c r="D46" s="61">
        <f t="shared" si="0"/>
        <v>0</v>
      </c>
      <c r="E46" s="25">
        <f>E47</f>
        <v>0</v>
      </c>
    </row>
    <row r="47" spans="1:5" ht="26.1" hidden="1" customHeight="1">
      <c r="A47" s="28">
        <v>2146299</v>
      </c>
      <c r="B47" s="29" t="s">
        <v>65</v>
      </c>
      <c r="C47" s="30">
        <v>0</v>
      </c>
      <c r="D47" s="61">
        <f t="shared" si="0"/>
        <v>0</v>
      </c>
      <c r="E47" s="30">
        <v>0</v>
      </c>
    </row>
    <row r="48" spans="1:5" ht="26.1" hidden="1" customHeight="1">
      <c r="A48" s="26">
        <v>21463</v>
      </c>
      <c r="B48" s="27" t="s">
        <v>66</v>
      </c>
      <c r="C48" s="25">
        <v>0</v>
      </c>
      <c r="D48" s="61">
        <f t="shared" si="0"/>
        <v>0</v>
      </c>
      <c r="E48" s="25">
        <v>0</v>
      </c>
    </row>
    <row r="49" spans="1:5" ht="26.1" hidden="1" customHeight="1">
      <c r="A49" s="28">
        <v>2146303</v>
      </c>
      <c r="B49" s="29" t="s">
        <v>67</v>
      </c>
      <c r="C49" s="30">
        <f>C50</f>
        <v>0</v>
      </c>
      <c r="D49" s="61">
        <f t="shared" si="0"/>
        <v>0</v>
      </c>
      <c r="E49" s="30">
        <f>E50</f>
        <v>0</v>
      </c>
    </row>
    <row r="50" spans="1:5" ht="26.1" hidden="1" customHeight="1">
      <c r="A50" s="28">
        <v>2146399</v>
      </c>
      <c r="B50" s="29" t="s">
        <v>68</v>
      </c>
      <c r="C50" s="30"/>
      <c r="D50" s="61">
        <f t="shared" si="0"/>
        <v>0</v>
      </c>
      <c r="E50" s="30"/>
    </row>
    <row r="51" spans="1:5" ht="27" customHeight="1">
      <c r="A51" s="26">
        <v>229</v>
      </c>
      <c r="B51" s="27" t="s">
        <v>69</v>
      </c>
      <c r="C51" s="25">
        <f>C52+C54+C57</f>
        <v>226548</v>
      </c>
      <c r="D51" s="58">
        <f t="shared" si="0"/>
        <v>20000</v>
      </c>
      <c r="E51" s="25">
        <f>E52+E54+E57</f>
        <v>246548</v>
      </c>
    </row>
    <row r="52" spans="1:5" ht="27" customHeight="1">
      <c r="A52" s="26">
        <v>22904</v>
      </c>
      <c r="B52" s="27" t="s">
        <v>70</v>
      </c>
      <c r="C52" s="25">
        <f>C53</f>
        <v>225000</v>
      </c>
      <c r="D52" s="58">
        <f t="shared" si="0"/>
        <v>20000</v>
      </c>
      <c r="E52" s="25">
        <f>E53</f>
        <v>245000</v>
      </c>
    </row>
    <row r="53" spans="1:5" ht="36.75" customHeight="1">
      <c r="A53" s="28">
        <v>2290402</v>
      </c>
      <c r="B53" s="29" t="s">
        <v>129</v>
      </c>
      <c r="C53" s="30">
        <v>225000</v>
      </c>
      <c r="D53" s="62">
        <f>E53-C53</f>
        <v>20000</v>
      </c>
      <c r="E53" s="30">
        <v>245000</v>
      </c>
    </row>
    <row r="54" spans="1:5" ht="27" customHeight="1">
      <c r="A54" s="26">
        <v>22908</v>
      </c>
      <c r="B54" s="27" t="s">
        <v>71</v>
      </c>
      <c r="C54" s="25">
        <f>C55+C56</f>
        <v>84</v>
      </c>
      <c r="D54" s="59">
        <f t="shared" si="0"/>
        <v>0</v>
      </c>
      <c r="E54" s="25">
        <f>E55+E56</f>
        <v>84</v>
      </c>
    </row>
    <row r="55" spans="1:5" ht="26.1" customHeight="1">
      <c r="A55" s="28">
        <v>2290804</v>
      </c>
      <c r="B55" s="29" t="s">
        <v>72</v>
      </c>
      <c r="C55" s="30">
        <v>65</v>
      </c>
      <c r="D55" s="61">
        <f t="shared" si="0"/>
        <v>0</v>
      </c>
      <c r="E55" s="30">
        <v>65</v>
      </c>
    </row>
    <row r="56" spans="1:5" ht="27" customHeight="1">
      <c r="A56" s="28">
        <v>2290805</v>
      </c>
      <c r="B56" s="29" t="s">
        <v>73</v>
      </c>
      <c r="C56" s="30">
        <v>19</v>
      </c>
      <c r="D56" s="61">
        <f t="shared" si="0"/>
        <v>0</v>
      </c>
      <c r="E56" s="30">
        <v>19</v>
      </c>
    </row>
    <row r="57" spans="1:5" ht="27" customHeight="1">
      <c r="A57" s="26">
        <v>22960</v>
      </c>
      <c r="B57" s="27" t="s">
        <v>74</v>
      </c>
      <c r="C57" s="25">
        <f>SUM(C58:C62)</f>
        <v>1464</v>
      </c>
      <c r="D57" s="59">
        <f t="shared" si="0"/>
        <v>0</v>
      </c>
      <c r="E57" s="25">
        <f>SUM(E58:E62)</f>
        <v>1464</v>
      </c>
    </row>
    <row r="58" spans="1:5" ht="27" customHeight="1">
      <c r="A58" s="28">
        <v>2296002</v>
      </c>
      <c r="B58" s="29" t="s">
        <v>75</v>
      </c>
      <c r="C58" s="30">
        <v>991</v>
      </c>
      <c r="D58" s="61">
        <f t="shared" si="0"/>
        <v>0</v>
      </c>
      <c r="E58" s="30">
        <v>991</v>
      </c>
    </row>
    <row r="59" spans="1:5" ht="27" customHeight="1">
      <c r="A59" s="28">
        <v>2296003</v>
      </c>
      <c r="B59" s="29" t="s">
        <v>76</v>
      </c>
      <c r="C59" s="30">
        <v>254</v>
      </c>
      <c r="D59" s="61">
        <f t="shared" si="0"/>
        <v>0</v>
      </c>
      <c r="E59" s="30">
        <v>254</v>
      </c>
    </row>
    <row r="60" spans="1:5" ht="26.1" hidden="1" customHeight="1">
      <c r="A60" s="28">
        <v>2296004</v>
      </c>
      <c r="B60" s="29" t="s">
        <v>77</v>
      </c>
      <c r="C60" s="30"/>
      <c r="D60" s="61">
        <f t="shared" si="0"/>
        <v>0</v>
      </c>
      <c r="E60" s="30"/>
    </row>
    <row r="61" spans="1:5" ht="27" customHeight="1">
      <c r="A61" s="28">
        <v>2296006</v>
      </c>
      <c r="B61" s="29" t="s">
        <v>78</v>
      </c>
      <c r="C61" s="30">
        <v>68</v>
      </c>
      <c r="D61" s="61">
        <f t="shared" si="0"/>
        <v>0</v>
      </c>
      <c r="E61" s="30">
        <v>68</v>
      </c>
    </row>
    <row r="62" spans="1:5" ht="27" customHeight="1">
      <c r="A62" s="28">
        <v>2296013</v>
      </c>
      <c r="B62" s="29" t="s">
        <v>79</v>
      </c>
      <c r="C62" s="30">
        <v>151</v>
      </c>
      <c r="D62" s="61">
        <f t="shared" si="0"/>
        <v>0</v>
      </c>
      <c r="E62" s="30">
        <v>151</v>
      </c>
    </row>
    <row r="63" spans="1:5" ht="26.1" hidden="1" customHeight="1">
      <c r="A63" s="28">
        <v>2296099</v>
      </c>
      <c r="B63" s="29" t="s">
        <v>80</v>
      </c>
      <c r="C63" s="30"/>
      <c r="D63" s="61">
        <f t="shared" si="0"/>
        <v>0</v>
      </c>
      <c r="E63" s="30"/>
    </row>
    <row r="64" spans="1:5" ht="27" customHeight="1">
      <c r="A64" s="26">
        <v>232</v>
      </c>
      <c r="B64" s="27" t="s">
        <v>81</v>
      </c>
      <c r="C64" s="25">
        <f>C65</f>
        <v>26448</v>
      </c>
      <c r="D64" s="59">
        <f t="shared" si="0"/>
        <v>0</v>
      </c>
      <c r="E64" s="25">
        <f>E65</f>
        <v>26448</v>
      </c>
    </row>
    <row r="65" spans="1:5" ht="27" customHeight="1">
      <c r="A65" s="26">
        <v>23204</v>
      </c>
      <c r="B65" s="27" t="s">
        <v>82</v>
      </c>
      <c r="C65" s="25">
        <f>SUM(C66:C69)</f>
        <v>26448</v>
      </c>
      <c r="D65" s="59">
        <f t="shared" si="0"/>
        <v>0</v>
      </c>
      <c r="E65" s="25">
        <f>SUM(E66:E69)</f>
        <v>26448</v>
      </c>
    </row>
    <row r="66" spans="1:5" ht="27" customHeight="1">
      <c r="A66" s="28">
        <v>2320411</v>
      </c>
      <c r="B66" s="29" t="s">
        <v>83</v>
      </c>
      <c r="C66" s="30">
        <v>4703</v>
      </c>
      <c r="D66" s="61">
        <f t="shared" si="0"/>
        <v>0</v>
      </c>
      <c r="E66" s="30">
        <v>4703</v>
      </c>
    </row>
    <row r="67" spans="1:5" ht="27" customHeight="1">
      <c r="A67" s="28">
        <v>2320431</v>
      </c>
      <c r="B67" s="29" t="s">
        <v>84</v>
      </c>
      <c r="C67" s="30">
        <v>1245</v>
      </c>
      <c r="D67" s="61">
        <f t="shared" si="0"/>
        <v>0</v>
      </c>
      <c r="E67" s="30">
        <v>1245</v>
      </c>
    </row>
    <row r="68" spans="1:5" ht="39" customHeight="1">
      <c r="A68" s="28">
        <v>2320498</v>
      </c>
      <c r="B68" s="29" t="s">
        <v>131</v>
      </c>
      <c r="C68" s="30">
        <v>20500</v>
      </c>
      <c r="D68" s="61">
        <f t="shared" si="0"/>
        <v>0</v>
      </c>
      <c r="E68" s="30">
        <v>20500</v>
      </c>
    </row>
    <row r="69" spans="1:5" ht="27" hidden="1" customHeight="1">
      <c r="A69" s="28">
        <v>2320499</v>
      </c>
      <c r="B69" s="29" t="s">
        <v>126</v>
      </c>
      <c r="C69" s="30"/>
      <c r="D69" s="61">
        <f t="shared" si="0"/>
        <v>0</v>
      </c>
      <c r="E69" s="30"/>
    </row>
    <row r="70" spans="1:5" ht="27" customHeight="1">
      <c r="A70" s="26">
        <v>233</v>
      </c>
      <c r="B70" s="27" t="s">
        <v>85</v>
      </c>
      <c r="C70" s="25">
        <f>C71</f>
        <v>315</v>
      </c>
      <c r="D70" s="59">
        <f t="shared" si="0"/>
        <v>0</v>
      </c>
      <c r="E70" s="25">
        <f>E71</f>
        <v>315</v>
      </c>
    </row>
    <row r="71" spans="1:5" ht="27" customHeight="1">
      <c r="A71" s="26">
        <v>23304</v>
      </c>
      <c r="B71" s="27" t="s">
        <v>86</v>
      </c>
      <c r="C71" s="25">
        <f>C72+C74+C73</f>
        <v>315</v>
      </c>
      <c r="D71" s="59">
        <f t="shared" si="0"/>
        <v>0</v>
      </c>
      <c r="E71" s="25">
        <f>E72+E74+E73</f>
        <v>315</v>
      </c>
    </row>
    <row r="72" spans="1:5" ht="34.5" customHeight="1">
      <c r="A72" s="28">
        <v>2330411</v>
      </c>
      <c r="B72" s="29" t="s">
        <v>127</v>
      </c>
      <c r="C72" s="30">
        <v>12</v>
      </c>
      <c r="D72" s="61">
        <f t="shared" ref="D72:D85" si="1">E72-C72</f>
        <v>0</v>
      </c>
      <c r="E72" s="30">
        <v>12</v>
      </c>
    </row>
    <row r="73" spans="1:5" ht="27" customHeight="1">
      <c r="A73" s="28">
        <v>2330431</v>
      </c>
      <c r="B73" s="29" t="s">
        <v>145</v>
      </c>
      <c r="C73" s="30">
        <v>3</v>
      </c>
      <c r="D73" s="61"/>
      <c r="E73" s="30">
        <v>3</v>
      </c>
    </row>
    <row r="74" spans="1:5" ht="38.25" customHeight="1">
      <c r="A74" s="28">
        <v>2330498</v>
      </c>
      <c r="B74" s="29" t="s">
        <v>128</v>
      </c>
      <c r="C74" s="30">
        <v>300</v>
      </c>
      <c r="D74" s="61"/>
      <c r="E74" s="30">
        <v>300</v>
      </c>
    </row>
    <row r="75" spans="1:5" ht="27" customHeight="1">
      <c r="A75" s="83" t="s">
        <v>87</v>
      </c>
      <c r="B75" s="84"/>
      <c r="C75" s="25">
        <f>C76</f>
        <v>4000</v>
      </c>
      <c r="D75" s="59">
        <f t="shared" si="1"/>
        <v>0</v>
      </c>
      <c r="E75" s="25">
        <f>E76</f>
        <v>4000</v>
      </c>
    </row>
    <row r="76" spans="1:5" ht="27" customHeight="1">
      <c r="A76" s="28">
        <v>2300603</v>
      </c>
      <c r="B76" s="31" t="s">
        <v>97</v>
      </c>
      <c r="C76" s="30">
        <v>4000</v>
      </c>
      <c r="D76" s="61">
        <f t="shared" si="1"/>
        <v>0</v>
      </c>
      <c r="E76" s="30">
        <v>4000</v>
      </c>
    </row>
    <row r="77" spans="1:5" ht="27" customHeight="1">
      <c r="A77" s="83" t="s">
        <v>88</v>
      </c>
      <c r="B77" s="84"/>
      <c r="C77" s="25">
        <f>SUM(C78)</f>
        <v>0</v>
      </c>
      <c r="D77" s="59">
        <f t="shared" si="1"/>
        <v>0</v>
      </c>
      <c r="E77" s="25">
        <f>SUM(E78)</f>
        <v>0</v>
      </c>
    </row>
    <row r="78" spans="1:5" ht="27" hidden="1" customHeight="1">
      <c r="A78" s="28">
        <v>2300401</v>
      </c>
      <c r="B78" s="31" t="s">
        <v>89</v>
      </c>
      <c r="C78" s="30"/>
      <c r="D78" s="61">
        <f t="shared" si="1"/>
        <v>0</v>
      </c>
      <c r="E78" s="30"/>
    </row>
    <row r="79" spans="1:5" ht="27" customHeight="1">
      <c r="A79" s="83" t="s">
        <v>90</v>
      </c>
      <c r="B79" s="84"/>
      <c r="C79" s="25">
        <f>C80</f>
        <v>23000</v>
      </c>
      <c r="D79" s="59">
        <f t="shared" si="1"/>
        <v>0</v>
      </c>
      <c r="E79" s="25">
        <f>E80</f>
        <v>23000</v>
      </c>
    </row>
    <row r="80" spans="1:5" ht="27" customHeight="1">
      <c r="A80" s="28">
        <v>23104</v>
      </c>
      <c r="B80" s="31" t="s">
        <v>91</v>
      </c>
      <c r="C80" s="30">
        <v>23000</v>
      </c>
      <c r="D80" s="61">
        <f t="shared" si="1"/>
        <v>0</v>
      </c>
      <c r="E80" s="30">
        <v>23000</v>
      </c>
    </row>
    <row r="81" spans="1:5" ht="27" customHeight="1">
      <c r="A81" s="83" t="s">
        <v>92</v>
      </c>
      <c r="B81" s="84"/>
      <c r="C81" s="25">
        <f>C82</f>
        <v>82823</v>
      </c>
      <c r="D81" s="59">
        <f t="shared" si="1"/>
        <v>0</v>
      </c>
      <c r="E81" s="25">
        <f>E82</f>
        <v>82823</v>
      </c>
    </row>
    <row r="82" spans="1:5" ht="27" customHeight="1">
      <c r="A82" s="28">
        <v>2300802</v>
      </c>
      <c r="B82" s="29" t="s">
        <v>93</v>
      </c>
      <c r="C82" s="30">
        <v>82823</v>
      </c>
      <c r="D82" s="61">
        <f t="shared" si="1"/>
        <v>0</v>
      </c>
      <c r="E82" s="30">
        <v>82823</v>
      </c>
    </row>
    <row r="83" spans="1:5" ht="27" customHeight="1">
      <c r="A83" s="83" t="s">
        <v>94</v>
      </c>
      <c r="B83" s="84"/>
      <c r="C83" s="53">
        <f>C84</f>
        <v>0</v>
      </c>
      <c r="D83" s="59">
        <f t="shared" si="1"/>
        <v>0</v>
      </c>
      <c r="E83" s="53">
        <f>E84</f>
        <v>0</v>
      </c>
    </row>
    <row r="84" spans="1:5" ht="27" hidden="1" customHeight="1">
      <c r="A84" s="28">
        <v>2300902</v>
      </c>
      <c r="B84" s="29" t="s">
        <v>95</v>
      </c>
      <c r="C84" s="54"/>
      <c r="D84" s="61">
        <f t="shared" si="1"/>
        <v>0</v>
      </c>
      <c r="E84" s="54"/>
    </row>
    <row r="85" spans="1:5" ht="27" customHeight="1">
      <c r="A85" s="85" t="s">
        <v>96</v>
      </c>
      <c r="B85" s="86"/>
      <c r="C85" s="25">
        <f>本级政府性基金收入!C25</f>
        <v>420969</v>
      </c>
      <c r="D85" s="58">
        <f t="shared" si="1"/>
        <v>20000</v>
      </c>
      <c r="E85" s="25">
        <f>本级政府性基金收入!E25</f>
        <v>440969</v>
      </c>
    </row>
  </sheetData>
  <mergeCells count="13">
    <mergeCell ref="A1:E1"/>
    <mergeCell ref="A83:B83"/>
    <mergeCell ref="A85:B85"/>
    <mergeCell ref="A5:B5"/>
    <mergeCell ref="A75:B75"/>
    <mergeCell ref="A77:B77"/>
    <mergeCell ref="A79:B79"/>
    <mergeCell ref="A81:B81"/>
    <mergeCell ref="A3:A4"/>
    <mergeCell ref="B3:B4"/>
    <mergeCell ref="C3:C4"/>
    <mergeCell ref="D3:D4"/>
    <mergeCell ref="E3:E4"/>
  </mergeCells>
  <phoneticPr fontId="3" type="noConversion"/>
  <pageMargins left="0.51181102362204722" right="0.5118110236220472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封面</vt:lpstr>
      <vt:lpstr>总表</vt:lpstr>
      <vt:lpstr>本级政府性基金收入</vt:lpstr>
      <vt:lpstr>本级政府性基金支出</vt:lpstr>
      <vt:lpstr>本级政府性基金支出!Print_Titles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冯小珊</cp:lastModifiedBy>
  <cp:lastPrinted>2023-09-15T03:50:16Z</cp:lastPrinted>
  <dcterms:created xsi:type="dcterms:W3CDTF">2021-04-26T02:10:32Z</dcterms:created>
  <dcterms:modified xsi:type="dcterms:W3CDTF">2023-09-15T03:50:23Z</dcterms:modified>
</cp:coreProperties>
</file>