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封面" sheetId="6" r:id="rId1"/>
    <sheet name="一般公共预算收入" sheetId="1" r:id="rId2"/>
    <sheet name="一般公共预算支出（功能）" sheetId="2" r:id="rId3"/>
    <sheet name="一般公共预算支出（经济）" sheetId="3" r:id="rId4"/>
    <sheet name="政府性基金收入" sheetId="4" r:id="rId5"/>
    <sheet name="政府性基金支出" sheetId="5" r:id="rId6"/>
  </sheets>
  <definedNames>
    <definedName name="_xlnm._FilterDatabase" localSheetId="2" hidden="1">'一般公共预算支出（功能）'!$A$6:$K$1357</definedName>
    <definedName name="_xlnm.Print_Titles" localSheetId="2">'一般公共预算支出（功能）'!$1:$5</definedName>
    <definedName name="_xlnm.Print_Titles" localSheetId="3">'一般公共预算支出（经济）'!$5:$5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<sst xmlns="http://schemas.openxmlformats.org/spreadsheetml/2006/main" count="1676" uniqueCount="1303">
  <si>
    <t>附件一</t>
  </si>
  <si>
    <t>2023年财政收支预算执行情况相关表格</t>
  </si>
  <si>
    <t>附件1-1：</t>
  </si>
  <si>
    <t>鹤山市雅瑶镇2023年一般公共预算收入执行情况表</t>
  </si>
  <si>
    <t>单位:万元</t>
  </si>
  <si>
    <t>科目号</t>
  </si>
  <si>
    <t>科目名称</t>
  </si>
  <si>
    <t>年初预算</t>
  </si>
  <si>
    <t>本年实绩</t>
  </si>
  <si>
    <t>为年初预算%</t>
  </si>
  <si>
    <t>实绩比人大预算按时间进度超短额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</si>
  <si>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</si>
  <si>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</si>
  <si>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</si>
  <si>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</si>
  <si>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</si>
  <si>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</si>
  <si>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</si>
  <si>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</si>
  <si>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</si>
  <si>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</si>
  <si>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</si>
  <si>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</si>
  <si>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</si>
  <si>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</si>
  <si>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</si>
  <si>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</si>
  <si>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</si>
  <si>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</si>
  <si>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</si>
  <si>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</si>
  <si>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</si>
  <si>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</si>
  <si>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</si>
  <si>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</si>
  <si>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</si>
  <si>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二、转移性收入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</si>
  <si>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</si>
  <si>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</si>
  <si>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</si>
  <si>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</si>
  <si>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</si>
  <si>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</si>
  <si>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</si>
  <si>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</si>
  <si>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</si>
  <si>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</si>
  <si>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</si>
  <si>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</si>
  <si>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</si>
  <si>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</si>
  <si>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</si>
  <si>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</si>
  <si>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</si>
  <si>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</si>
  <si>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</si>
  <si>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</si>
  <si>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</si>
  <si>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</si>
  <si>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</si>
  <si>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</si>
  <si>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</si>
  <si>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</si>
  <si>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</si>
  <si>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</si>
  <si>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</si>
  <si>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</si>
  <si>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</si>
  <si>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</si>
  <si>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</si>
  <si>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</si>
  <si>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</si>
  <si>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</si>
  <si>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</si>
  <si>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</si>
  <si>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</si>
  <si>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</si>
  <si>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</si>
  <si>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</si>
  <si>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</si>
  <si>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</si>
  <si>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</si>
  <si>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</si>
  <si>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</si>
  <si>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鹤山市雅瑶镇2023年一般公共预算支出执行情况表</t>
  </si>
  <si>
    <t>（功能分类支出）</t>
  </si>
  <si>
    <t>调整后预算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</si>
  <si>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</si>
  <si>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</si>
  <si>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</si>
  <si>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</si>
  <si>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</si>
  <si>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</si>
  <si>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</si>
  <si>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</si>
  <si>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</si>
  <si>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</si>
  <si>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</si>
  <si>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</si>
  <si>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</si>
  <si>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</si>
  <si>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</si>
  <si>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</si>
  <si>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</si>
  <si>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</si>
  <si>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</si>
  <si>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</si>
  <si>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</si>
  <si>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</si>
  <si>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</si>
  <si>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</si>
  <si>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</si>
  <si>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</si>
  <si>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</si>
  <si>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</si>
  <si>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</si>
  <si>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</si>
  <si>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</si>
  <si>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</si>
  <si>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</si>
  <si>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</si>
  <si>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</si>
  <si>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</si>
  <si>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</si>
  <si>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</si>
  <si>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</si>
  <si>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</si>
  <si>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</si>
  <si>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</si>
  <si>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</si>
  <si>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</si>
  <si>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</si>
  <si>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</si>
  <si>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</si>
  <si>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</si>
  <si>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</si>
  <si>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</si>
  <si>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</si>
  <si>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</si>
  <si>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</si>
  <si>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</si>
  <si>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</si>
  <si>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</si>
  <si>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</si>
  <si>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</si>
  <si>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</si>
  <si>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</si>
  <si>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</si>
  <si>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</si>
  <si>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</si>
  <si>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</si>
  <si>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</si>
  <si>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</si>
  <si>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</si>
  <si>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</si>
  <si>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</si>
  <si>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</si>
  <si>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</si>
  <si>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</si>
  <si>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</si>
  <si>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</si>
  <si>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</si>
  <si>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</si>
  <si>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</si>
  <si>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</si>
  <si>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</si>
  <si>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</si>
  <si>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</si>
  <si>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</si>
  <si>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</si>
  <si>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</si>
  <si>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</si>
  <si>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</si>
  <si>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</si>
  <si>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</si>
  <si>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</si>
  <si>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</si>
  <si>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</si>
  <si>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</si>
  <si>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</si>
  <si>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</si>
  <si>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</si>
  <si>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</si>
  <si>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</si>
  <si>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</si>
  <si>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</si>
  <si>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</si>
  <si>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</si>
  <si>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</si>
  <si>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</si>
  <si>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</si>
  <si>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</si>
  <si>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</si>
  <si>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</si>
  <si>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</si>
  <si>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</si>
  <si>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</si>
  <si>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</si>
  <si>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</si>
  <si>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</si>
  <si>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</si>
  <si>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</si>
  <si>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</si>
  <si>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</si>
  <si>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</si>
  <si>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</si>
  <si>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</si>
  <si>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</si>
  <si>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</si>
  <si>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</si>
  <si>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</si>
  <si>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</si>
  <si>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</si>
  <si>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</si>
  <si>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</si>
  <si>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</si>
  <si>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</si>
  <si>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</si>
  <si>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</si>
  <si>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</si>
  <si>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</si>
  <si>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</si>
  <si>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</si>
  <si>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</si>
  <si>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</si>
  <si>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</si>
  <si>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</si>
  <si>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</si>
  <si>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</si>
  <si>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</si>
  <si>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</si>
  <si>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</si>
  <si>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</si>
  <si>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</si>
  <si>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</si>
  <si>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</si>
  <si>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</si>
  <si>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</si>
  <si>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</si>
  <si>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</si>
  <si>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</si>
  <si>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</si>
  <si>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</si>
  <si>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</si>
  <si>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</si>
  <si>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</si>
  <si>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</si>
  <si>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</si>
  <si>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</si>
  <si>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</si>
  <si>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</si>
  <si>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</si>
  <si>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</si>
  <si>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</si>
  <si>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</si>
  <si>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</si>
  <si>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</si>
  <si>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</si>
  <si>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</si>
  <si>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</si>
  <si>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</si>
  <si>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</si>
  <si>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</si>
  <si>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</si>
  <si>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</si>
  <si>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</si>
  <si>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</si>
  <si>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</si>
  <si>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</si>
  <si>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</si>
  <si>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</si>
  <si>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</si>
  <si>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</si>
  <si>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</si>
  <si>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</si>
  <si>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</si>
  <si>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</si>
  <si>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</si>
  <si>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</si>
  <si>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</si>
  <si>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</si>
  <si>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</si>
  <si>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</si>
  <si>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</si>
  <si>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</si>
  <si>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</si>
  <si>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</si>
  <si>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</si>
  <si>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</si>
  <si>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</si>
  <si>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</si>
  <si>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</si>
  <si>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</si>
  <si>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</si>
  <si>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</si>
  <si>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</si>
  <si>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</si>
  <si>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</si>
  <si>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</si>
  <si>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</si>
  <si>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</si>
  <si>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</si>
  <si>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</si>
  <si>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</si>
  <si>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</si>
  <si>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</si>
  <si>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</si>
  <si>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</si>
  <si>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</si>
  <si>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</si>
  <si>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</si>
  <si>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</si>
  <si>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</si>
  <si>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</si>
  <si>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</si>
  <si>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</si>
  <si>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</si>
  <si>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</si>
  <si>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</si>
  <si>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</si>
  <si>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</si>
  <si>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</si>
  <si>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</si>
  <si>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</si>
  <si>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</si>
  <si>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</si>
  <si>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</si>
  <si>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</si>
  <si>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</si>
  <si>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</si>
  <si>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</si>
  <si>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</si>
  <si>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</si>
  <si>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</si>
  <si>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</si>
  <si>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</si>
  <si>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</si>
  <si>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</si>
  <si>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</si>
  <si>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</si>
  <si>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</si>
  <si>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</si>
  <si>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</si>
  <si>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</si>
  <si>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</si>
  <si>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</si>
  <si>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</si>
  <si>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</si>
  <si>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</si>
  <si>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</si>
  <si>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</si>
  <si>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</si>
  <si>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</si>
  <si>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</si>
  <si>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</si>
  <si>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</si>
  <si>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</si>
  <si>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</si>
  <si>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</si>
  <si>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</si>
  <si>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</si>
  <si>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</si>
  <si>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</si>
  <si>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</si>
  <si>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</si>
  <si>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</si>
  <si>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</si>
  <si>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</si>
  <si>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</si>
  <si>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</si>
  <si>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</si>
  <si>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</si>
  <si>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</si>
  <si>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</si>
  <si>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</si>
  <si>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</si>
  <si>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</si>
  <si>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</si>
  <si>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</si>
  <si>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</si>
  <si>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</si>
  <si>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</si>
  <si>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</si>
  <si>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</si>
  <si>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</si>
  <si>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</si>
  <si>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</si>
  <si>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</si>
  <si>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</si>
  <si>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</si>
  <si>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</si>
  <si>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</si>
  <si>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</si>
  <si>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</si>
  <si>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</si>
  <si>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</si>
  <si>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</si>
  <si>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</si>
  <si>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</si>
  <si>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</si>
  <si>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</si>
  <si>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</si>
  <si>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</si>
  <si>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</si>
  <si>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</si>
  <si>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</si>
  <si>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</si>
  <si>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</si>
  <si>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</si>
  <si>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</si>
  <si>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</si>
  <si>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</si>
  <si>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</si>
  <si>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</si>
  <si>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</si>
  <si>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</si>
  <si>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</si>
  <si>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</si>
  <si>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</si>
  <si>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</si>
  <si>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</si>
  <si>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</si>
  <si>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</si>
  <si>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</si>
  <si>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</si>
  <si>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</si>
  <si>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</si>
  <si>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</si>
  <si>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</si>
  <si>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</si>
  <si>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</si>
  <si>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</si>
  <si>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</si>
  <si>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</si>
  <si>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</si>
  <si>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</si>
  <si>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</si>
  <si>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</si>
  <si>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</si>
  <si>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</si>
  <si>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</si>
  <si>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</si>
  <si>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</si>
  <si>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</si>
  <si>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</si>
  <si>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</si>
  <si>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</si>
  <si>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</si>
  <si>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</si>
  <si>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</si>
  <si>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</si>
  <si>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</si>
  <si>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</si>
  <si>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</si>
  <si>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</si>
  <si>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</si>
  <si>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</si>
  <si>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</si>
  <si>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</si>
  <si>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</si>
  <si>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</si>
  <si>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</si>
  <si>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</si>
  <si>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</si>
  <si>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</si>
  <si>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</si>
  <si>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</si>
  <si>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</si>
  <si>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</si>
  <si>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</si>
  <si>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</si>
  <si>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</si>
  <si>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</si>
  <si>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</si>
  <si>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</si>
  <si>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</si>
  <si>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</si>
  <si>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</si>
  <si>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</si>
  <si>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</si>
  <si>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</si>
  <si>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</si>
  <si>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</si>
  <si>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</si>
  <si>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</si>
  <si>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</si>
  <si>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</si>
  <si>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</si>
  <si>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</si>
  <si>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</si>
  <si>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</si>
  <si>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</si>
  <si>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</si>
  <si>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</si>
  <si>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</si>
  <si>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</si>
  <si>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</si>
  <si>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</si>
  <si>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</si>
  <si>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</si>
  <si>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</si>
  <si>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</si>
  <si>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</si>
  <si>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</si>
  <si>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</si>
  <si>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</si>
  <si>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</si>
  <si>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</si>
  <si>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</si>
  <si>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</si>
  <si>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</si>
  <si>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</si>
  <si>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</si>
  <si>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</si>
  <si>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</si>
  <si>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</si>
  <si>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</si>
  <si>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</si>
  <si>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</si>
  <si>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</si>
  <si>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</si>
  <si>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</si>
  <si>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</si>
  <si>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</si>
  <si>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</si>
  <si>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</si>
  <si>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</si>
  <si>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</si>
  <si>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</si>
  <si>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</si>
  <si>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</si>
  <si>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</si>
  <si>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</si>
  <si>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</si>
  <si>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</si>
  <si>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</si>
  <si>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</si>
  <si>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</si>
  <si>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</si>
  <si>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</si>
  <si>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</si>
  <si>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</si>
  <si>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</si>
  <si>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</si>
  <si>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</si>
  <si>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</si>
  <si>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</si>
  <si>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</si>
  <si>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</si>
  <si>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</si>
  <si>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</si>
  <si>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</si>
  <si>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</si>
  <si>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</si>
  <si>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</si>
  <si>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</si>
  <si>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</si>
  <si>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</si>
  <si>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</si>
  <si>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</si>
  <si>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</si>
  <si>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</si>
  <si>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</si>
  <si>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</si>
  <si>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</si>
  <si>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</si>
  <si>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</si>
  <si>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</si>
  <si>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</si>
  <si>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</si>
  <si>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</si>
  <si>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</si>
  <si>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</si>
  <si>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</si>
  <si>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</si>
  <si>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</si>
  <si>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</si>
  <si>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</si>
  <si>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</si>
  <si>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</si>
  <si>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</si>
  <si>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</si>
  <si>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</si>
  <si>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</si>
  <si>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</si>
  <si>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</si>
  <si>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</si>
  <si>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</si>
  <si>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</si>
  <si>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</si>
  <si>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</si>
  <si>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</si>
  <si>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</si>
  <si>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</si>
  <si>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</si>
  <si>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</si>
  <si>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</si>
  <si>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</si>
  <si>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</si>
  <si>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</si>
  <si>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</si>
  <si>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</si>
  <si>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</si>
  <si>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</si>
  <si>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</si>
  <si>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</si>
  <si>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</si>
  <si>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</si>
  <si>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</si>
  <si>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</si>
  <si>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</si>
  <si>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</si>
  <si>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</si>
  <si>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</si>
  <si>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</si>
  <si>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</si>
  <si>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</si>
  <si>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</si>
  <si>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</si>
  <si>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</si>
  <si>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</si>
  <si>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</si>
  <si>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</si>
  <si>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</si>
  <si>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</si>
  <si>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</si>
  <si>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</si>
  <si>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</si>
  <si>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</si>
  <si>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</si>
  <si>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</si>
  <si>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</si>
  <si>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</si>
  <si>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</si>
  <si>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</si>
  <si>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</si>
  <si>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</si>
  <si>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</si>
  <si>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</si>
  <si>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</si>
  <si>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</si>
  <si>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</si>
  <si>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</si>
  <si>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</si>
  <si>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</si>
  <si>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</si>
  <si>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</si>
  <si>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</si>
  <si>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</si>
  <si>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</si>
  <si>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</si>
  <si>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</si>
  <si>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</si>
  <si>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</si>
  <si>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</si>
  <si>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</si>
  <si>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</si>
  <si>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</si>
  <si>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</si>
  <si>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</si>
  <si>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</si>
  <si>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</si>
  <si>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</si>
  <si>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</si>
  <si>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</si>
  <si>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</si>
  <si>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</si>
  <si>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</si>
  <si>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</si>
  <si>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</si>
  <si>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</si>
  <si>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</si>
  <si>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</si>
  <si>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</si>
  <si>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</si>
  <si>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</si>
  <si>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</si>
  <si>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</si>
  <si>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</si>
  <si>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</si>
  <si>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</si>
  <si>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</si>
  <si>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</si>
  <si>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</si>
  <si>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</si>
  <si>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</si>
  <si>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</si>
  <si>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</si>
  <si>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</si>
  <si>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</si>
  <si>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</si>
  <si>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</si>
  <si>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</si>
  <si>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</si>
  <si>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</si>
  <si>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</si>
  <si>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</si>
  <si>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</si>
  <si>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</si>
  <si>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</si>
  <si>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</si>
  <si>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</si>
  <si>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</si>
  <si>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</si>
  <si>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</si>
  <si>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</si>
  <si>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</si>
  <si>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</si>
  <si>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</si>
  <si>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</si>
  <si>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</si>
  <si>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</si>
  <si>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</si>
  <si>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</si>
  <si>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</si>
  <si>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</si>
  <si>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</si>
  <si>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</si>
  <si>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</si>
  <si>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</si>
  <si>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</si>
  <si>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</si>
  <si>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</si>
  <si>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</si>
  <si>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</si>
  <si>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</si>
  <si>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</si>
  <si>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</si>
  <si>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</si>
  <si>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</si>
  <si>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</si>
  <si>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</si>
  <si>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</si>
  <si>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</si>
  <si>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</si>
  <si>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</si>
  <si>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</si>
  <si>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</si>
  <si>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</si>
  <si>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</si>
  <si>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</si>
  <si>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</si>
  <si>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</si>
  <si>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</si>
  <si>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</si>
  <si>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</si>
  <si>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</si>
  <si>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</si>
  <si>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</si>
  <si>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</si>
  <si>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</si>
  <si>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</si>
  <si>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</si>
  <si>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</si>
  <si>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</si>
  <si>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</si>
  <si>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</si>
  <si>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</si>
  <si>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</si>
  <si>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</si>
  <si>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</si>
  <si>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</si>
  <si>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</si>
  <si>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</si>
  <si>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</si>
  <si>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</si>
  <si>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</si>
  <si>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</si>
  <si>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</si>
  <si>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</si>
  <si>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</si>
  <si>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</si>
  <si>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</si>
  <si>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</si>
  <si>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</si>
  <si>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</si>
  <si>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</si>
  <si>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</si>
  <si>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</si>
  <si>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</si>
  <si>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</si>
  <si>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</si>
  <si>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</si>
  <si>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</si>
  <si>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</si>
  <si>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</si>
  <si>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</si>
  <si>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</si>
  <si>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</si>
  <si>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</si>
  <si>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</si>
  <si>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</si>
  <si>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</si>
  <si>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</si>
  <si>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</si>
  <si>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</si>
  <si>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</si>
  <si>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</si>
  <si>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</si>
  <si>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</si>
  <si>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</si>
  <si>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>巩固脱贫攻坚成果衔接乡村振兴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</si>
  <si>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</si>
  <si>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</si>
  <si>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</si>
  <si>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</si>
  <si>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</si>
  <si>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</si>
  <si>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其他巩固脱贫攻坚成果衔接乡村振兴支出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</si>
  <si>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</si>
  <si>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</si>
  <si>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</si>
  <si>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</si>
  <si>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</si>
  <si>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</si>
  <si>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</si>
  <si>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</si>
  <si>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</si>
  <si>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</si>
  <si>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</si>
  <si>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</si>
  <si>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</si>
  <si>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</si>
  <si>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</si>
  <si>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</si>
  <si>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</si>
  <si>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</si>
  <si>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</si>
  <si>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</si>
  <si>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</si>
  <si>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</si>
  <si>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</si>
  <si>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</si>
  <si>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</si>
  <si>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</si>
  <si>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</si>
  <si>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</si>
  <si>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</si>
  <si>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</si>
  <si>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</si>
  <si>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</si>
  <si>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</si>
  <si>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</si>
  <si>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</si>
  <si>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</si>
  <si>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</si>
  <si>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</si>
  <si>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</si>
  <si>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</si>
  <si>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</si>
  <si>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</si>
  <si>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</si>
  <si>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</si>
  <si>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</si>
  <si>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</si>
  <si>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</si>
  <si>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</si>
  <si>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</si>
  <si>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</si>
  <si>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</si>
  <si>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</si>
  <si>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</si>
  <si>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</si>
  <si>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</si>
  <si>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</si>
  <si>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</si>
  <si>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</si>
  <si>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</si>
  <si>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</si>
  <si>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</si>
  <si>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</si>
  <si>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</si>
  <si>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</si>
  <si>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</si>
  <si>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</si>
  <si>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</si>
  <si>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</si>
  <si>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</si>
  <si>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</si>
  <si>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</si>
  <si>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</si>
  <si>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</si>
  <si>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</si>
  <si>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</si>
  <si>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</si>
  <si>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</si>
  <si>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</si>
  <si>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</si>
  <si>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</si>
  <si>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</si>
  <si>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</si>
  <si>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</si>
  <si>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</si>
  <si>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</si>
  <si>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</si>
  <si>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</si>
  <si>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</si>
  <si>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</si>
  <si>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</si>
  <si>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</si>
  <si>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</si>
  <si>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</si>
  <si>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</si>
  <si>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</si>
  <si>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</si>
  <si>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</si>
  <si>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</si>
  <si>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</si>
  <si>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</si>
  <si>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</si>
  <si>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</si>
  <si>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</si>
  <si>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</si>
  <si>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</si>
  <si>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</si>
  <si>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</si>
  <si>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</si>
  <si>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</si>
  <si>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</si>
  <si>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</si>
  <si>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</si>
  <si>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</si>
  <si>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</si>
  <si>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</si>
  <si>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</si>
  <si>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</si>
  <si>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</si>
  <si>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</si>
  <si>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</si>
  <si>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</si>
  <si>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</si>
  <si>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</si>
  <si>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</si>
  <si>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</si>
  <si>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</si>
  <si>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</si>
  <si>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</si>
  <si>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</si>
  <si>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</si>
  <si>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</si>
  <si>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</si>
  <si>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</si>
  <si>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</si>
  <si>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</si>
  <si>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</si>
  <si>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</si>
  <si>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</si>
  <si>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</si>
  <si>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</si>
  <si>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</si>
  <si>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</si>
  <si>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</si>
  <si>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</si>
  <si>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</si>
  <si>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</si>
  <si>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</si>
  <si>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</si>
  <si>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</si>
  <si>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</si>
  <si>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</si>
  <si>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</si>
  <si>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</si>
  <si>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</si>
  <si>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</si>
  <si>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</si>
  <si>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</si>
  <si>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</si>
  <si>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</si>
  <si>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</si>
  <si>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</si>
  <si>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</si>
  <si>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</si>
  <si>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</si>
  <si>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</si>
  <si>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</si>
  <si>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</si>
  <si>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</si>
  <si>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</si>
  <si>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</si>
  <si>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</si>
  <si>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</si>
  <si>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</si>
  <si>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</si>
  <si>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</si>
  <si>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</si>
  <si>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</si>
  <si>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</si>
  <si>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</si>
  <si>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</si>
  <si>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</si>
  <si>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</si>
  <si>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</si>
  <si>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</si>
  <si>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</si>
  <si>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</si>
  <si>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</si>
  <si>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</si>
  <si>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</si>
  <si>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</si>
  <si>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</si>
  <si>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</si>
  <si>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</si>
  <si>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</si>
  <si>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</si>
  <si>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</si>
  <si>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</si>
  <si>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</si>
  <si>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</si>
  <si>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</si>
  <si>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</si>
  <si>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</si>
  <si>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</si>
  <si>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</si>
  <si>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</si>
  <si>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</si>
  <si>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</si>
  <si>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</si>
  <si>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</si>
  <si>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</si>
  <si>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</si>
  <si>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</si>
  <si>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</si>
  <si>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</si>
  <si>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</si>
  <si>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</si>
  <si>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</si>
  <si>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</si>
  <si>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</si>
  <si>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</si>
  <si>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</si>
  <si>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</si>
  <si>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</si>
  <si>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</si>
  <si>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</si>
  <si>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</si>
  <si>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</si>
  <si>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</si>
  <si>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</si>
  <si>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</si>
  <si>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</si>
  <si>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</si>
  <si>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</si>
  <si>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</si>
  <si>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</si>
  <si>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</si>
  <si>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</si>
  <si>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</si>
  <si>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</si>
  <si>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</si>
  <si>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</si>
  <si>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</si>
  <si>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</si>
  <si>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</si>
  <si>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</si>
  <si>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</si>
  <si>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</si>
  <si>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</si>
  <si>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</si>
  <si>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</si>
  <si>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</si>
  <si>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</si>
  <si>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</si>
  <si>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</si>
  <si>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</si>
  <si>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</si>
  <si>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</si>
  <si>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</si>
  <si>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</si>
  <si>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</si>
  <si>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</si>
  <si>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</si>
  <si>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</si>
  <si>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</si>
  <si>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</si>
  <si>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</si>
  <si>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</si>
  <si>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</si>
  <si>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</si>
  <si>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</si>
  <si>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</si>
  <si>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</si>
  <si>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</si>
  <si>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</si>
  <si>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</si>
  <si>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</si>
  <si>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</si>
  <si>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</si>
  <si>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</si>
  <si>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</si>
  <si>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</si>
  <si>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</si>
  <si>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</si>
  <si>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</si>
  <si>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</si>
  <si>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</si>
  <si>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</si>
  <si>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</si>
  <si>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</si>
  <si>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</si>
  <si>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</si>
  <si>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</si>
  <si>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</si>
  <si>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</si>
  <si>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</si>
  <si>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</si>
  <si>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</si>
  <si>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</si>
  <si>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</si>
  <si>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</si>
  <si>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</si>
  <si>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</si>
  <si>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</si>
  <si>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</si>
  <si>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</si>
  <si>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</si>
  <si>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</si>
  <si>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</si>
  <si>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</si>
  <si>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</si>
  <si>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</si>
  <si>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</si>
  <si>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</si>
  <si>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</si>
  <si>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</si>
  <si>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</si>
  <si>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</si>
  <si>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</si>
  <si>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</si>
  <si>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</si>
  <si>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</si>
  <si>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 税收征收经费上解</t>
  </si>
  <si>
    <t xml:space="preserve">        上解江门统筹发展资金</t>
  </si>
  <si>
    <t xml:space="preserve"> 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</si>
  <si>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</si>
  <si>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</si>
  <si>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</si>
  <si>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</si>
  <si>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</si>
  <si>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</si>
  <si>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</si>
  <si>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</si>
  <si>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</si>
  <si>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</si>
  <si>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</si>
  <si>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</si>
  <si>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</si>
  <si>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</si>
  <si>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</si>
  <si>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</si>
  <si>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</si>
  <si>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</si>
  <si>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</si>
  <si>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</si>
  <si>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</si>
  <si>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</si>
  <si>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</si>
  <si>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</si>
  <si>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</si>
  <si>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</si>
  <si>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</si>
  <si>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</si>
  <si>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</si>
  <si>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</si>
  <si>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</si>
  <si>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</si>
  <si>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</si>
  <si>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</si>
  <si>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</si>
  <si>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</si>
  <si>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</si>
  <si>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</si>
  <si>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</si>
  <si>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</si>
  <si>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</si>
  <si>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</si>
  <si>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</si>
  <si>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</si>
  <si>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</si>
  <si>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</si>
  <si>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</si>
  <si>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</si>
  <si>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</si>
  <si>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</si>
  <si>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</si>
  <si>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</si>
  <si>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</si>
  <si>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</si>
  <si>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</si>
  <si>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</si>
  <si>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</si>
  <si>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</si>
  <si>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</si>
  <si>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</si>
  <si>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</si>
  <si>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</si>
  <si>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</si>
  <si>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</si>
  <si>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</si>
  <si>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 xml:space="preserve">       上解江门统筹发展资金</t>
  </si>
  <si>
    <t xml:space="preserve">       其他专项上解</t>
  </si>
  <si>
    <t>附件1-4：</t>
  </si>
  <si>
    <t>鹤山市雅瑶镇2023年政府性基金预算收入执行情况表</t>
  </si>
  <si>
    <t>单位：万元</t>
  </si>
  <si>
    <t>实绩比汇总调整预算按时间进度超短额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</si>
  <si>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</si>
  <si>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</si>
  <si>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</si>
  <si>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</si>
  <si>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</si>
  <si>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</si>
  <si>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</si>
  <si>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</si>
  <si>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</si>
  <si>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</si>
  <si>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</si>
  <si>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</si>
  <si>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</si>
  <si>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</si>
  <si>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</si>
  <si>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</si>
  <si>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</si>
  <si>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</si>
  <si>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</si>
  <si>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</si>
  <si>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</si>
  <si>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</si>
  <si>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</si>
  <si>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</si>
  <si>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</si>
  <si>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鹤山市雅瑶镇2023年政府性基金预算支出执行情况表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</si>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</sst>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#,##0_ "/>
    <numFmt numFmtId="179" formatCode="#,##0.00_);[Red]\(#,##0.00\)"/>
    <numFmt numFmtId="180" formatCode="0.0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黑体"/>
      <charset val="134"/>
    </font>
    <font>
      <b/>
      <sz val="11"/>
      <color indexed="8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3" fillId="0" borderId="0" applyFont="0" applyFill="0" applyBorder="0" applyAlignment="0" applyProtection="0"/>
  </cellStyleXfs>
  <cellXfs count="2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4" applyNumberFormat="1" applyFont="1" applyFill="1" applyAlignment="1">
      <alignment horizontal="right" vertical="center"/>
    </xf>
    <xf numFmtId="176" fontId="0" fillId="0" borderId="0" xfId="4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2" xfId="4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3" fontId="5" fillId="0" borderId="2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3" fontId="6" fillId="0" borderId="1" xfId="4" applyNumberFormat="1" applyFont="1" applyFill="1" applyBorder="1" applyAlignment="1">
      <alignment horizontal="right" vertical="center"/>
    </xf>
    <xf numFmtId="177" fontId="6" fillId="0" borderId="1" xfId="4" applyNumberFormat="1" applyFont="1" applyFill="1" applyBorder="1" applyAlignment="1">
      <alignment horizontal="right" vertical="center"/>
    </xf>
    <xf numFmtId="41" fontId="6" fillId="0" borderId="1" xfId="4" applyNumberFormat="1" applyFont="1" applyFill="1" applyBorder="1" applyAlignment="1">
      <alignment horizontal="right" vertical="center"/>
    </xf>
    <xf numFmtId="3" fontId="5" fillId="0" borderId="1" xfId="5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3" fontId="7" fillId="0" borderId="1" xfId="4" applyNumberFormat="1" applyFont="1" applyFill="1" applyBorder="1" applyAlignment="1">
      <alignment horizontal="right" vertical="center"/>
    </xf>
    <xf numFmtId="177" fontId="7" fillId="0" borderId="1" xfId="4" applyNumberFormat="1" applyFont="1" applyFill="1" applyBorder="1" applyAlignment="1">
      <alignment horizontal="right" vertical="center"/>
    </xf>
    <xf numFmtId="41" fontId="7" fillId="0" borderId="1" xfId="4" applyNumberFormat="1" applyFont="1" applyFill="1" applyBorder="1" applyAlignment="1">
      <alignment horizontal="right" vertical="center"/>
    </xf>
    <xf numFmtId="3" fontId="8" fillId="0" borderId="1" xfId="5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3" fontId="9" fillId="0" borderId="3" xfId="4" applyNumberFormat="1" applyFont="1" applyFill="1" applyBorder="1" applyAlignment="1">
      <alignment vertical="center" wrapText="1"/>
    </xf>
    <xf numFmtId="176" fontId="9" fillId="0" borderId="3" xfId="4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3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178" fontId="0" fillId="0" borderId="0" xfId="0" applyNumberFormat="1" applyFill="1" applyAlignment="1">
      <alignment horizontal="right" vertical="center"/>
    </xf>
    <xf numFmtId="3" fontId="0" fillId="0" borderId="0" xfId="3" applyNumberFormat="1" applyFont="1" applyFill="1" applyAlignment="1">
      <alignment horizontal="right" vertical="center"/>
    </xf>
    <xf numFmtId="3" fontId="8" fillId="0" borderId="0" xfId="3" applyNumberFormat="1" applyFont="1" applyFill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2" xfId="1" applyNumberFormat="1" applyFont="1" applyFill="1" applyBorder="1" applyAlignment="1">
      <alignment horizontal="right" vertical="center" wrapText="1"/>
    </xf>
    <xf numFmtId="41" fontId="5" fillId="0" borderId="1" xfId="50" applyNumberFormat="1" applyFont="1" applyFill="1" applyBorder="1" applyAlignment="1">
      <alignment horizontal="right" vertical="center"/>
    </xf>
    <xf numFmtId="41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NumberFormat="1" applyFont="1" applyFill="1" applyBorder="1" applyAlignment="1">
      <alignment horizontal="right" vertical="center" wrapText="1"/>
    </xf>
    <xf numFmtId="41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1" fontId="0" fillId="0" borderId="0" xfId="0" applyNumberFormat="1" applyAlignment="1">
      <alignment vertical="center"/>
    </xf>
    <xf numFmtId="41" fontId="8" fillId="0" borderId="1" xfId="50" applyNumberFormat="1" applyFont="1" applyFill="1" applyBorder="1" applyAlignment="1">
      <alignment horizontal="right" vertical="center"/>
    </xf>
    <xf numFmtId="41" fontId="9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41" fontId="8" fillId="0" borderId="1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178" fontId="12" fillId="0" borderId="0" xfId="0" applyNumberFormat="1" applyFont="1" applyFill="1" applyAlignment="1">
      <alignment horizontal="right" vertical="center"/>
    </xf>
    <xf numFmtId="3" fontId="12" fillId="0" borderId="0" xfId="3" applyNumberFormat="1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1" fontId="9" fillId="0" borderId="0" xfId="4" applyNumberFormat="1" applyFont="1" applyFill="1" applyAlignment="1">
      <alignment vertical="center"/>
    </xf>
    <xf numFmtId="176" fontId="3" fillId="0" borderId="0" xfId="4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3" fontId="13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41" fontId="13" fillId="0" borderId="1" xfId="4" applyNumberFormat="1" applyFont="1" applyFill="1" applyBorder="1" applyAlignment="1">
      <alignment horizontal="center" vertical="center" wrapText="1"/>
    </xf>
    <xf numFmtId="41" fontId="13" fillId="0" borderId="2" xfId="4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1" xfId="4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41" fontId="5" fillId="0" borderId="1" xfId="4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41" fontId="8" fillId="0" borderId="1" xfId="4" applyNumberFormat="1" applyFont="1" applyFill="1" applyBorder="1" applyAlignment="1">
      <alignment vertical="center"/>
    </xf>
    <xf numFmtId="41" fontId="8" fillId="0" borderId="1" xfId="4" applyNumberFormat="1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 inden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179" fontId="0" fillId="2" borderId="0" xfId="4" applyNumberFormat="1" applyFont="1" applyFill="1">
      <alignment vertical="center"/>
    </xf>
    <xf numFmtId="179" fontId="0" fillId="2" borderId="0" xfId="0" applyNumberFormat="1" applyFill="1">
      <alignment vertical="center"/>
    </xf>
    <xf numFmtId="180" fontId="0" fillId="2" borderId="0" xfId="0" applyNumberFormat="1" applyFill="1">
      <alignment vertical="center"/>
    </xf>
    <xf numFmtId="0" fontId="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79" fontId="8" fillId="2" borderId="0" xfId="4" applyNumberFormat="1" applyFont="1" applyFill="1" applyAlignment="1">
      <alignment horizontal="right" vertical="center"/>
    </xf>
    <xf numFmtId="179" fontId="5" fillId="2" borderId="0" xfId="3" applyNumberFormat="1" applyFont="1" applyFill="1" applyAlignment="1">
      <alignment horizontal="right" vertical="center"/>
    </xf>
    <xf numFmtId="179" fontId="8" fillId="2" borderId="0" xfId="3" applyNumberFormat="1" applyFont="1" applyFill="1" applyAlignment="1">
      <alignment horizontal="right" vertical="center"/>
    </xf>
    <xf numFmtId="0" fontId="13" fillId="2" borderId="2" xfId="0" applyFont="1" applyFill="1" applyBorder="1" applyAlignment="1">
      <alignment horizontal="center" vertical="center"/>
    </xf>
    <xf numFmtId="179" fontId="5" fillId="2" borderId="2" xfId="4" applyNumberFormat="1" applyFont="1" applyFill="1" applyBorder="1" applyAlignment="1">
      <alignment horizontal="center" vertical="center" wrapText="1"/>
    </xf>
    <xf numFmtId="179" fontId="13" fillId="2" borderId="1" xfId="0" applyNumberFormat="1" applyFont="1" applyFill="1" applyBorder="1" applyAlignment="1">
      <alignment horizontal="center" vertical="center" wrapText="1"/>
    </xf>
    <xf numFmtId="179" fontId="1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1" fontId="5" fillId="2" borderId="1" xfId="4" applyNumberFormat="1" applyFont="1" applyFill="1" applyBorder="1" applyAlignment="1">
      <alignment vertical="center" wrapText="1"/>
    </xf>
    <xf numFmtId="41" fontId="5" fillId="2" borderId="1" xfId="4" applyNumberFormat="1" applyFont="1" applyFill="1" applyBorder="1" applyAlignment="1">
      <alignment horizontal="right" vertical="center" wrapText="1"/>
    </xf>
    <xf numFmtId="179" fontId="5" fillId="2" borderId="1" xfId="5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 wrapText="1"/>
    </xf>
    <xf numFmtId="41" fontId="5" fillId="2" borderId="1" xfId="4" applyNumberFormat="1" applyFont="1" applyFill="1" applyBorder="1" applyAlignment="1" applyProtection="1">
      <alignment horizontal="right" vertical="center"/>
    </xf>
    <xf numFmtId="41" fontId="13" fillId="2" borderId="1" xfId="4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 indent="1"/>
    </xf>
    <xf numFmtId="41" fontId="12" fillId="2" borderId="1" xfId="4" applyNumberFormat="1" applyFont="1" applyFill="1" applyBorder="1" applyAlignment="1">
      <alignment horizontal="right" vertical="center"/>
    </xf>
    <xf numFmtId="41" fontId="8" fillId="2" borderId="1" xfId="4" applyNumberFormat="1" applyFont="1" applyFill="1" applyBorder="1" applyAlignment="1">
      <alignment horizontal="right" vertical="center" wrapText="1"/>
    </xf>
    <xf numFmtId="179" fontId="8" fillId="2" borderId="1" xfId="50" applyNumberFormat="1" applyFont="1" applyFill="1" applyBorder="1" applyAlignment="1">
      <alignment horizontal="right" vertical="center"/>
    </xf>
    <xf numFmtId="0" fontId="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180" fontId="1" fillId="2" borderId="0" xfId="0" applyNumberFormat="1" applyFont="1" applyFill="1">
      <alignment vertical="center"/>
    </xf>
    <xf numFmtId="41" fontId="0" fillId="2" borderId="0" xfId="4" applyNumberFormat="1" applyFont="1" applyFill="1">
      <alignment vertical="center"/>
    </xf>
    <xf numFmtId="41" fontId="12" fillId="2" borderId="5" xfId="4" applyNumberFormat="1" applyFont="1" applyFill="1" applyBorder="1" applyAlignment="1">
      <alignment horizontal="right" vertical="center"/>
    </xf>
    <xf numFmtId="41" fontId="0" fillId="2" borderId="1" xfId="4" applyNumberFormat="1" applyFont="1" applyFill="1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180" fontId="0" fillId="2" borderId="0" xfId="0" applyNumberFormat="1" applyFont="1" applyFill="1">
      <alignment vertical="center"/>
    </xf>
    <xf numFmtId="0" fontId="18" fillId="2" borderId="1" xfId="0" applyFont="1" applyFill="1" applyBorder="1" applyAlignment="1">
      <alignment horizontal="left" vertical="center" wrapText="1" indent="1"/>
    </xf>
    <xf numFmtId="0" fontId="0" fillId="2" borderId="8" xfId="0" applyFont="1" applyFill="1" applyBorder="1" applyAlignment="1">
      <alignment vertical="center"/>
    </xf>
    <xf numFmtId="41" fontId="10" fillId="2" borderId="1" xfId="4" applyNumberFormat="1" applyFont="1" applyFill="1" applyBorder="1">
      <alignment vertical="center"/>
    </xf>
    <xf numFmtId="0" fontId="1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49">
      <alignment vertical="center"/>
    </xf>
    <xf numFmtId="43" fontId="0" fillId="0" borderId="0" xfId="4" applyNumberFormat="1" applyFont="1">
      <alignment vertical="center"/>
    </xf>
    <xf numFmtId="41" fontId="0" fillId="0" borderId="0" xfId="4" applyFont="1" applyAlignment="1">
      <alignment horizontal="center" vertical="center"/>
    </xf>
    <xf numFmtId="3" fontId="0" fillId="2" borderId="0" xfId="0" applyNumberFormat="1" applyFill="1">
      <alignment vertical="center"/>
    </xf>
    <xf numFmtId="41" fontId="3" fillId="0" borderId="0" xfId="0" applyNumberFormat="1" applyFont="1" applyFill="1" applyAlignment="1">
      <alignment vertical="center"/>
    </xf>
    <xf numFmtId="41" fontId="9" fillId="0" borderId="0" xfId="0" applyNumberFormat="1" applyFont="1" applyFill="1" applyAlignment="1">
      <alignment vertical="center"/>
    </xf>
    <xf numFmtId="41" fontId="0" fillId="0" borderId="0" xfId="4" applyNumberFormat="1" applyFont="1" applyAlignment="1">
      <alignment horizontal="center" vertical="center"/>
    </xf>
    <xf numFmtId="41" fontId="0" fillId="2" borderId="0" xfId="0" applyNumberFormat="1" applyFill="1">
      <alignment vertical="center"/>
    </xf>
    <xf numFmtId="41" fontId="4" fillId="0" borderId="0" xfId="0" applyNumberFormat="1" applyFont="1" applyFill="1" applyAlignment="1">
      <alignment horizontal="center" vertical="center"/>
    </xf>
    <xf numFmtId="41" fontId="4" fillId="3" borderId="0" xfId="0" applyNumberFormat="1" applyFont="1" applyFill="1" applyAlignment="1">
      <alignment horizontal="center" vertical="center"/>
    </xf>
    <xf numFmtId="41" fontId="3" fillId="0" borderId="0" xfId="4" applyNumberFormat="1" applyFont="1" applyFill="1" applyAlignment="1">
      <alignment horizontal="center" vertical="center"/>
    </xf>
    <xf numFmtId="41" fontId="13" fillId="2" borderId="0" xfId="4" applyNumberFormat="1" applyFont="1" applyFill="1" applyAlignment="1">
      <alignment horizontal="center" vertical="center"/>
    </xf>
    <xf numFmtId="41" fontId="3" fillId="2" borderId="0" xfId="0" applyNumberFormat="1" applyFont="1" applyFill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/>
    </xf>
    <xf numFmtId="41" fontId="5" fillId="0" borderId="2" xfId="4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vertical="center"/>
    </xf>
    <xf numFmtId="41" fontId="5" fillId="0" borderId="1" xfId="4" applyNumberFormat="1" applyFont="1" applyFill="1" applyBorder="1" applyAlignment="1">
      <alignment horizontal="right" vertical="center"/>
    </xf>
    <xf numFmtId="41" fontId="13" fillId="0" borderId="1" xfId="4" applyNumberFormat="1" applyFont="1" applyFill="1" applyBorder="1" applyAlignment="1">
      <alignment horizontal="center" vertical="center"/>
    </xf>
    <xf numFmtId="41" fontId="5" fillId="2" borderId="1" xfId="5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indent="1"/>
    </xf>
    <xf numFmtId="41" fontId="0" fillId="0" borderId="1" xfId="0" applyNumberFormat="1" applyBorder="1">
      <alignment vertical="center"/>
    </xf>
    <xf numFmtId="41" fontId="8" fillId="0" borderId="1" xfId="4" applyNumberFormat="1" applyFont="1" applyFill="1" applyBorder="1" applyAlignment="1">
      <alignment horizontal="right" vertical="center"/>
    </xf>
    <xf numFmtId="41" fontId="12" fillId="0" borderId="1" xfId="4" applyNumberFormat="1" applyFont="1" applyFill="1" applyBorder="1" applyAlignment="1">
      <alignment horizontal="center" vertical="center"/>
    </xf>
    <xf numFmtId="41" fontId="8" fillId="2" borderId="1" xfId="50" applyNumberFormat="1" applyFont="1" applyFill="1" applyBorder="1" applyAlignment="1">
      <alignment horizontal="right" vertical="center"/>
    </xf>
    <xf numFmtId="41" fontId="5" fillId="2" borderId="1" xfId="4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 indent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49" applyNumberFormat="1" applyFont="1" applyBorder="1" applyAlignment="1" applyProtection="1">
      <alignment horizontal="left" vertical="center"/>
      <protection locked="0"/>
    </xf>
    <xf numFmtId="41" fontId="5" fillId="0" borderId="1" xfId="50" applyNumberFormat="1" applyFont="1" applyFill="1" applyBorder="1" applyAlignment="1">
      <alignment horizontal="center" vertical="center"/>
    </xf>
    <xf numFmtId="41" fontId="0" fillId="0" borderId="0" xfId="49" applyNumberFormat="1">
      <alignment vertical="center"/>
    </xf>
    <xf numFmtId="0" fontId="8" fillId="0" borderId="1" xfId="49" applyNumberFormat="1" applyFont="1" applyBorder="1" applyAlignment="1" applyProtection="1">
      <alignment horizontal="left" vertical="center"/>
      <protection locked="0"/>
    </xf>
    <xf numFmtId="41" fontId="8" fillId="0" borderId="1" xfId="5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indent="1"/>
      <protection locked="0"/>
    </xf>
    <xf numFmtId="0" fontId="8" fillId="0" borderId="1" xfId="0" applyNumberFormat="1" applyFont="1" applyFill="1" applyBorder="1" applyAlignment="1" applyProtection="1">
      <alignment horizontal="left" vertical="center" indent="2"/>
      <protection locked="0"/>
    </xf>
    <xf numFmtId="0" fontId="5" fillId="0" borderId="1" xfId="0" applyNumberFormat="1" applyFont="1" applyFill="1" applyBorder="1" applyAlignment="1" applyProtection="1">
      <alignment horizontal="left" vertical="center" indent="2"/>
      <protection locked="0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41" fontId="5" fillId="0" borderId="1" xfId="0" applyNumberFormat="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"/>
    </sheetView>
  </sheetViews>
  <sheetFormatPr defaultColWidth="9" defaultRowHeight="13.5" outlineLevelCol="6"/>
  <sheetData>
    <row r="1" ht="14.25" spans="1:1">
      <c r="A1" s="201" t="s">
        <v>0</v>
      </c>
    </row>
    <row r="17" spans="2:7">
      <c r="B17" s="202" t="s">
        <v>1</v>
      </c>
      <c r="C17" s="202"/>
      <c r="D17" s="202"/>
      <c r="E17" s="202"/>
      <c r="F17" s="202"/>
      <c r="G17" s="202"/>
    </row>
    <row r="18" spans="2:7">
      <c r="B18" s="202"/>
      <c r="C18" s="202"/>
      <c r="D18" s="202"/>
      <c r="E18" s="202"/>
      <c r="F18" s="202"/>
      <c r="G18" s="202"/>
    </row>
    <row r="19" spans="2:7">
      <c r="B19" s="202"/>
      <c r="C19" s="202"/>
      <c r="D19" s="202"/>
      <c r="E19" s="202"/>
      <c r="F19" s="202"/>
      <c r="G19" s="202"/>
    </row>
    <row r="20" spans="2:7">
      <c r="B20" s="202"/>
      <c r="C20" s="202"/>
      <c r="D20" s="202"/>
      <c r="E20" s="202"/>
      <c r="F20" s="202"/>
      <c r="G20" s="202"/>
    </row>
    <row r="21" spans="2:7">
      <c r="B21" s="202"/>
      <c r="C21" s="202"/>
      <c r="D21" s="202"/>
      <c r="E21" s="202"/>
      <c r="F21" s="202"/>
      <c r="G21" s="202"/>
    </row>
  </sheetData>
  <mergeCells count="1">
    <mergeCell ref="B17:G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8"/>
  <sheetViews>
    <sheetView tabSelected="1" zoomScale="90" zoomScaleNormal="90" workbookViewId="0">
      <selection activeCell="H14" sqref="H14"/>
    </sheetView>
  </sheetViews>
  <sheetFormatPr defaultColWidth="9" defaultRowHeight="13.5" outlineLevelCol="5"/>
  <cols>
    <col min="1" max="1" width="16.775" customWidth="1"/>
    <col min="2" max="2" width="37.6666666666667" customWidth="1"/>
    <col min="3" max="3" width="15.8833333333333" style="156" customWidth="1"/>
    <col min="4" max="4" width="21.2166666666667" style="156" customWidth="1"/>
    <col min="5" max="5" width="18" style="157" customWidth="1"/>
    <col min="6" max="6" width="12.1083333333333" style="158" hidden="1" customWidth="1"/>
    <col min="7" max="7" width="15.6666666666667" customWidth="1"/>
    <col min="8" max="8" width="33.1083333333333" customWidth="1"/>
  </cols>
  <sheetData>
    <row r="1" ht="15.75" customHeight="1" spans="1:6">
      <c r="A1" s="159" t="s">
        <v>2</v>
      </c>
      <c r="B1" s="160"/>
      <c r="C1" s="77"/>
      <c r="D1" s="77"/>
      <c r="E1" s="161"/>
      <c r="F1" s="162"/>
    </row>
    <row r="2" ht="31.5" customHeight="1" spans="1:6">
      <c r="A2" s="163" t="s">
        <v>3</v>
      </c>
      <c r="B2" s="163"/>
      <c r="C2" s="163"/>
      <c r="D2" s="163"/>
      <c r="E2" s="163"/>
      <c r="F2" s="164"/>
    </row>
    <row r="3" ht="24.75" customHeight="1" spans="1:6">
      <c r="A3" s="160"/>
      <c r="B3" s="160"/>
      <c r="C3" s="165"/>
      <c r="D3" s="165"/>
      <c r="E3" s="166" t="s">
        <v>4</v>
      </c>
      <c r="F3" s="167" t="s">
        <v>4</v>
      </c>
    </row>
    <row r="4" ht="51" customHeight="1" spans="1:6">
      <c r="A4" s="168" t="s">
        <v>5</v>
      </c>
      <c r="B4" s="168" t="s">
        <v>6</v>
      </c>
      <c r="C4" s="169" t="s">
        <v>7</v>
      </c>
      <c r="D4" s="169" t="s">
        <v>8</v>
      </c>
      <c r="E4" s="89" t="s">
        <v>9</v>
      </c>
      <c r="F4" s="170" t="s">
        <v>10</v>
      </c>
    </row>
    <row r="5" ht="18.75" customHeight="1" spans="1:6">
      <c r="A5" s="171" t="s">
        <v>11</v>
      </c>
      <c r="B5" s="171"/>
      <c r="C5" s="172">
        <f>C6+C21</f>
        <v>10812.6</v>
      </c>
      <c r="D5" s="172">
        <f>D6+D21</f>
        <v>8972.0468</v>
      </c>
      <c r="E5" s="173">
        <f>IFERROR(D5/C5*100,"")</f>
        <v>82.977700090635</v>
      </c>
      <c r="F5" s="174">
        <f>D5-C5/2</f>
        <v>3565.7468</v>
      </c>
    </row>
    <row r="6" ht="18.75" customHeight="1" spans="1:6">
      <c r="A6" s="175">
        <v>101</v>
      </c>
      <c r="B6" s="176" t="s">
        <v>12</v>
      </c>
      <c r="C6" s="172">
        <f>SUBTOTAL(9,C7:C20)</f>
        <v>5604.6</v>
      </c>
      <c r="D6" s="172">
        <f>SUBTOTAL(9,D7:D20)</f>
        <v>8467.8368</v>
      </c>
      <c r="E6" s="173">
        <f t="shared" ref="E6:E78" si="0">IFERROR(D6/C6*100,"")</f>
        <v>151.087264033116</v>
      </c>
      <c r="F6" s="174">
        <f t="shared" ref="F6:F77" si="1">D6-C6/2</f>
        <v>5665.5368</v>
      </c>
    </row>
    <row r="7" ht="18.75" customHeight="1" spans="1:6">
      <c r="A7" s="177">
        <v>10101</v>
      </c>
      <c r="B7" s="178" t="s">
        <v>13</v>
      </c>
      <c r="C7" s="179">
        <v>2700</v>
      </c>
      <c r="D7" s="180">
        <v>4716.02</v>
      </c>
      <c r="E7" s="181">
        <f t="shared" si="0"/>
        <v>174.667407407407</v>
      </c>
      <c r="F7" s="182">
        <f t="shared" si="1"/>
        <v>3366.02</v>
      </c>
    </row>
    <row r="8" ht="18.75" customHeight="1" spans="1:6">
      <c r="A8" s="177">
        <v>10104</v>
      </c>
      <c r="B8" s="178" t="s">
        <v>14</v>
      </c>
      <c r="C8" s="179">
        <v>450</v>
      </c>
      <c r="D8" s="180">
        <v>823</v>
      </c>
      <c r="E8" s="181">
        <f t="shared" si="0"/>
        <v>182.888888888889</v>
      </c>
      <c r="F8" s="182">
        <f t="shared" si="1"/>
        <v>598</v>
      </c>
    </row>
    <row r="9" ht="18.75" customHeight="1" spans="1:6">
      <c r="A9" s="177">
        <v>10106</v>
      </c>
      <c r="B9" s="178" t="s">
        <v>15</v>
      </c>
      <c r="C9" s="179">
        <v>150</v>
      </c>
      <c r="D9" s="180">
        <v>163.54</v>
      </c>
      <c r="E9" s="181">
        <f t="shared" si="0"/>
        <v>109.026666666667</v>
      </c>
      <c r="F9" s="182">
        <f t="shared" si="1"/>
        <v>88.54</v>
      </c>
    </row>
    <row r="10" ht="18.75" customHeight="1" spans="1:6">
      <c r="A10" s="177">
        <v>10107</v>
      </c>
      <c r="B10" s="178" t="s">
        <v>16</v>
      </c>
      <c r="C10" s="179">
        <v>0.24</v>
      </c>
      <c r="D10" s="180">
        <v>0.0068</v>
      </c>
      <c r="E10" s="181">
        <f t="shared" si="0"/>
        <v>2.83333333333333</v>
      </c>
      <c r="F10" s="182">
        <f t="shared" si="1"/>
        <v>-0.1132</v>
      </c>
    </row>
    <row r="11" ht="18.75" customHeight="1" spans="1:6">
      <c r="A11" s="177">
        <v>10109</v>
      </c>
      <c r="B11" s="178" t="s">
        <v>17</v>
      </c>
      <c r="C11" s="179">
        <v>576</v>
      </c>
      <c r="D11" s="180">
        <v>779.88</v>
      </c>
      <c r="E11" s="181">
        <f t="shared" si="0"/>
        <v>135.395833333333</v>
      </c>
      <c r="F11" s="182">
        <f t="shared" si="1"/>
        <v>491.88</v>
      </c>
    </row>
    <row r="12" ht="18.75" customHeight="1" spans="1:6">
      <c r="A12" s="177">
        <v>10110</v>
      </c>
      <c r="B12" s="178" t="s">
        <v>18</v>
      </c>
      <c r="C12" s="179">
        <v>660</v>
      </c>
      <c r="D12" s="180">
        <v>879.4</v>
      </c>
      <c r="E12" s="181">
        <f t="shared" si="0"/>
        <v>133.242424242424</v>
      </c>
      <c r="F12" s="182">
        <f t="shared" si="1"/>
        <v>549.4</v>
      </c>
    </row>
    <row r="13" ht="18.75" customHeight="1" spans="1:6">
      <c r="A13" s="177">
        <v>10111</v>
      </c>
      <c r="B13" s="178" t="s">
        <v>19</v>
      </c>
      <c r="C13" s="179">
        <v>480</v>
      </c>
      <c r="D13" s="180">
        <v>424.38</v>
      </c>
      <c r="E13" s="181">
        <f t="shared" si="0"/>
        <v>88.4125</v>
      </c>
      <c r="F13" s="182">
        <f t="shared" si="1"/>
        <v>184.38</v>
      </c>
    </row>
    <row r="14" ht="18.75" customHeight="1" spans="1:6">
      <c r="A14" s="177">
        <v>10112</v>
      </c>
      <c r="B14" s="178" t="s">
        <v>20</v>
      </c>
      <c r="C14" s="179">
        <v>408.12</v>
      </c>
      <c r="D14" s="180">
        <v>406.58</v>
      </c>
      <c r="E14" s="181">
        <f t="shared" si="0"/>
        <v>99.6226600019602</v>
      </c>
      <c r="F14" s="182">
        <f t="shared" si="1"/>
        <v>202.52</v>
      </c>
    </row>
    <row r="15" ht="18.75" customHeight="1" spans="1:6">
      <c r="A15" s="177">
        <v>10113</v>
      </c>
      <c r="B15" s="178" t="s">
        <v>21</v>
      </c>
      <c r="C15" s="179">
        <v>120</v>
      </c>
      <c r="D15" s="180">
        <v>257.29</v>
      </c>
      <c r="E15" s="181">
        <f t="shared" si="0"/>
        <v>214.408333333333</v>
      </c>
      <c r="F15" s="182">
        <f t="shared" si="1"/>
        <v>197.29</v>
      </c>
    </row>
    <row r="16" ht="18.75" customHeight="1" spans="1:6">
      <c r="A16" s="177">
        <v>10114</v>
      </c>
      <c r="B16" s="178" t="s">
        <v>22</v>
      </c>
      <c r="C16" s="179">
        <v>0.24</v>
      </c>
      <c r="D16" s="180">
        <v>0.21</v>
      </c>
      <c r="E16" s="181">
        <f t="shared" si="0"/>
        <v>87.5</v>
      </c>
      <c r="F16" s="182">
        <f t="shared" si="1"/>
        <v>0.09</v>
      </c>
    </row>
    <row r="17" ht="18.75" customHeight="1" spans="1:6">
      <c r="A17" s="177">
        <v>10118</v>
      </c>
      <c r="B17" s="178" t="s">
        <v>23</v>
      </c>
      <c r="C17" s="179">
        <v>24</v>
      </c>
      <c r="D17" s="180">
        <v>0</v>
      </c>
      <c r="E17" s="181">
        <f t="shared" si="0"/>
        <v>0</v>
      </c>
      <c r="F17" s="182">
        <f t="shared" si="1"/>
        <v>-12</v>
      </c>
    </row>
    <row r="18" ht="18.75" hidden="1" customHeight="1" spans="1:6">
      <c r="A18" s="177">
        <v>10119</v>
      </c>
      <c r="B18" s="178" t="s">
        <v>24</v>
      </c>
      <c r="C18" s="179">
        <v>0</v>
      </c>
      <c r="D18" s="180"/>
      <c r="E18" s="181">
        <v>0</v>
      </c>
      <c r="F18" s="182">
        <f t="shared" si="1"/>
        <v>0</v>
      </c>
    </row>
    <row r="19" ht="18.75" customHeight="1" spans="1:6">
      <c r="A19" s="177">
        <v>10121</v>
      </c>
      <c r="B19" s="178" t="s">
        <v>25</v>
      </c>
      <c r="C19" s="179">
        <v>36</v>
      </c>
      <c r="D19" s="180">
        <v>17.53</v>
      </c>
      <c r="E19" s="181">
        <f t="shared" si="0"/>
        <v>48.6944444444444</v>
      </c>
      <c r="F19" s="182">
        <f t="shared" si="1"/>
        <v>-0.469999999999999</v>
      </c>
    </row>
    <row r="20" ht="18.75" hidden="1" customHeight="1" spans="1:6">
      <c r="A20" s="177">
        <v>10199</v>
      </c>
      <c r="B20" s="178" t="s">
        <v>26</v>
      </c>
      <c r="C20" s="179">
        <v>0</v>
      </c>
      <c r="D20" s="180">
        <v>0</v>
      </c>
      <c r="E20" s="181">
        <v>0</v>
      </c>
      <c r="F20" s="182">
        <f t="shared" si="1"/>
        <v>0</v>
      </c>
    </row>
    <row r="21" ht="18.75" customHeight="1" spans="1:6">
      <c r="A21" s="175">
        <v>103</v>
      </c>
      <c r="B21" s="176" t="s">
        <v>27</v>
      </c>
      <c r="C21" s="172">
        <f>SUBTOTAL(9,C22:C29)</f>
        <v>5208</v>
      </c>
      <c r="D21" s="183">
        <f>SUBTOTAL(9,D22:D29)</f>
        <v>504.21</v>
      </c>
      <c r="E21" s="173">
        <f t="shared" si="0"/>
        <v>9.68145161290323</v>
      </c>
      <c r="F21" s="174">
        <f t="shared" si="1"/>
        <v>-2099.79</v>
      </c>
    </row>
    <row r="22" ht="18.75" customHeight="1" spans="1:6">
      <c r="A22" s="177">
        <v>10302</v>
      </c>
      <c r="B22" s="178" t="s">
        <v>28</v>
      </c>
      <c r="C22" s="179">
        <v>208</v>
      </c>
      <c r="D22" s="179"/>
      <c r="E22" s="181">
        <f t="shared" si="0"/>
        <v>0</v>
      </c>
      <c r="F22" s="182">
        <f t="shared" si="1"/>
        <v>-104</v>
      </c>
    </row>
    <row r="23" ht="18.75" customHeight="1" spans="1:6">
      <c r="A23" s="177">
        <v>10304</v>
      </c>
      <c r="B23" s="178" t="s">
        <v>29</v>
      </c>
      <c r="C23" s="179">
        <v>140</v>
      </c>
      <c r="D23" s="179">
        <v>79.45</v>
      </c>
      <c r="E23" s="181">
        <f t="shared" si="0"/>
        <v>56.75</v>
      </c>
      <c r="F23" s="182">
        <f t="shared" si="1"/>
        <v>9.45</v>
      </c>
    </row>
    <row r="24" ht="18.75" customHeight="1" spans="1:6">
      <c r="A24" s="177">
        <v>10305</v>
      </c>
      <c r="B24" s="178" t="s">
        <v>30</v>
      </c>
      <c r="C24" s="179">
        <v>30</v>
      </c>
      <c r="D24" s="179">
        <v>19.3</v>
      </c>
      <c r="E24" s="181">
        <f t="shared" si="0"/>
        <v>64.3333333333333</v>
      </c>
      <c r="F24" s="182">
        <f t="shared" si="1"/>
        <v>4.3</v>
      </c>
    </row>
    <row r="25" ht="18.75" customHeight="1" spans="1:6">
      <c r="A25" s="177">
        <v>10306</v>
      </c>
      <c r="B25" s="178" t="s">
        <v>31</v>
      </c>
      <c r="C25" s="179">
        <v>450</v>
      </c>
      <c r="D25" s="179"/>
      <c r="E25" s="181">
        <f t="shared" si="0"/>
        <v>0</v>
      </c>
      <c r="F25" s="182">
        <f t="shared" si="1"/>
        <v>-225</v>
      </c>
    </row>
    <row r="26" ht="18.75" customHeight="1" spans="1:6">
      <c r="A26" s="177">
        <v>10307</v>
      </c>
      <c r="B26" s="178" t="s">
        <v>32</v>
      </c>
      <c r="C26" s="179">
        <v>4380</v>
      </c>
      <c r="D26" s="179">
        <v>405.46</v>
      </c>
      <c r="E26" s="181">
        <f t="shared" si="0"/>
        <v>9.25707762557078</v>
      </c>
      <c r="F26" s="182">
        <f t="shared" si="1"/>
        <v>-1784.54</v>
      </c>
    </row>
    <row r="27" ht="18.75" hidden="1" customHeight="1" spans="1:6">
      <c r="A27" s="177">
        <v>10308</v>
      </c>
      <c r="B27" s="178" t="s">
        <v>33</v>
      </c>
      <c r="C27" s="179">
        <v>0</v>
      </c>
      <c r="D27" s="179">
        <v>0</v>
      </c>
      <c r="E27" s="181">
        <v>0</v>
      </c>
      <c r="F27" s="182">
        <f t="shared" si="1"/>
        <v>0</v>
      </c>
    </row>
    <row r="28" ht="18.75" hidden="1" customHeight="1" spans="1:6">
      <c r="A28" s="177">
        <v>10309</v>
      </c>
      <c r="B28" s="178" t="s">
        <v>34</v>
      </c>
      <c r="C28" s="179">
        <v>0</v>
      </c>
      <c r="D28" s="179">
        <v>0</v>
      </c>
      <c r="E28" s="181">
        <v>0</v>
      </c>
      <c r="F28" s="182">
        <f t="shared" si="1"/>
        <v>0</v>
      </c>
    </row>
    <row r="29" ht="18.75" hidden="1" customHeight="1" spans="1:6">
      <c r="A29" s="177">
        <v>10399</v>
      </c>
      <c r="B29" s="178" t="s">
        <v>35</v>
      </c>
      <c r="C29" s="179">
        <v>0</v>
      </c>
      <c r="D29" s="179">
        <v>0</v>
      </c>
      <c r="E29" s="173">
        <v>0</v>
      </c>
      <c r="F29" s="174">
        <f t="shared" si="1"/>
        <v>0</v>
      </c>
    </row>
    <row r="30" ht="18.75" customHeight="1" spans="1:6">
      <c r="A30" s="175" t="s">
        <v>36</v>
      </c>
      <c r="B30" s="176"/>
      <c r="C30" s="172">
        <f>C31+C37+C59+C60</f>
        <v>6788.4</v>
      </c>
      <c r="D30" s="172">
        <f>D31+D37+D59+D60</f>
        <v>8351.08</v>
      </c>
      <c r="E30" s="173">
        <f t="shared" si="0"/>
        <v>123.019857403806</v>
      </c>
      <c r="F30" s="174">
        <f t="shared" si="1"/>
        <v>4956.88</v>
      </c>
    </row>
    <row r="31" ht="18.75" customHeight="1" spans="1:6">
      <c r="A31" s="175">
        <v>11001</v>
      </c>
      <c r="B31" s="176" t="s">
        <v>37</v>
      </c>
      <c r="C31" s="172">
        <f>SUM(C32:C36)</f>
        <v>70</v>
      </c>
      <c r="D31" s="172">
        <f>SUM(D32:D36)</f>
        <v>102.16</v>
      </c>
      <c r="E31" s="173">
        <f t="shared" si="0"/>
        <v>145.942857142857</v>
      </c>
      <c r="F31" s="174">
        <f t="shared" si="1"/>
        <v>67.16</v>
      </c>
    </row>
    <row r="32" ht="18.75" hidden="1" customHeight="1" spans="1:6">
      <c r="A32" s="177">
        <v>1100102</v>
      </c>
      <c r="B32" s="184" t="s">
        <v>38</v>
      </c>
      <c r="C32" s="180">
        <v>0</v>
      </c>
      <c r="D32" s="180">
        <v>0</v>
      </c>
      <c r="E32" s="181">
        <v>0</v>
      </c>
      <c r="F32" s="182">
        <f t="shared" si="1"/>
        <v>0</v>
      </c>
    </row>
    <row r="33" ht="18.75" hidden="1" customHeight="1" spans="1:6">
      <c r="A33" s="177">
        <v>1100103</v>
      </c>
      <c r="B33" s="184" t="s">
        <v>39</v>
      </c>
      <c r="C33" s="180">
        <v>0</v>
      </c>
      <c r="D33" s="180">
        <v>0</v>
      </c>
      <c r="E33" s="181">
        <v>0</v>
      </c>
      <c r="F33" s="182">
        <f t="shared" si="1"/>
        <v>0</v>
      </c>
    </row>
    <row r="34" ht="18.75" hidden="1" customHeight="1" spans="1:6">
      <c r="A34" s="177">
        <v>1100104</v>
      </c>
      <c r="B34" s="184" t="s">
        <v>40</v>
      </c>
      <c r="C34" s="180">
        <v>0</v>
      </c>
      <c r="D34" s="180">
        <v>0</v>
      </c>
      <c r="E34" s="181">
        <v>0</v>
      </c>
      <c r="F34" s="182">
        <f t="shared" si="1"/>
        <v>0</v>
      </c>
    </row>
    <row r="35" ht="18.75" hidden="1" customHeight="1" spans="1:6">
      <c r="A35" s="177">
        <v>1100106</v>
      </c>
      <c r="B35" s="184" t="s">
        <v>41</v>
      </c>
      <c r="C35" s="180">
        <v>0</v>
      </c>
      <c r="D35" s="180">
        <v>0</v>
      </c>
      <c r="E35" s="181">
        <v>0</v>
      </c>
      <c r="F35" s="182">
        <f t="shared" si="1"/>
        <v>0</v>
      </c>
    </row>
    <row r="36" ht="18.75" customHeight="1" spans="1:6">
      <c r="A36" s="185">
        <v>1100199</v>
      </c>
      <c r="B36" s="185" t="s">
        <v>42</v>
      </c>
      <c r="C36" s="180">
        <v>70</v>
      </c>
      <c r="D36" s="180">
        <v>102.16</v>
      </c>
      <c r="E36" s="181">
        <f t="shared" si="0"/>
        <v>145.942857142857</v>
      </c>
      <c r="F36" s="182">
        <f t="shared" si="1"/>
        <v>67.16</v>
      </c>
    </row>
    <row r="37" ht="18.75" customHeight="1" spans="1:6">
      <c r="A37" s="175">
        <v>11002</v>
      </c>
      <c r="B37" s="176" t="s">
        <v>43</v>
      </c>
      <c r="C37" s="172">
        <f>SUM(C38:C58)</f>
        <v>79</v>
      </c>
      <c r="D37" s="172">
        <f>SUM(D38:D58)</f>
        <v>78.57</v>
      </c>
      <c r="E37" s="173">
        <f t="shared" si="0"/>
        <v>99.4556962025316</v>
      </c>
      <c r="F37" s="174">
        <f t="shared" si="1"/>
        <v>39.07</v>
      </c>
    </row>
    <row r="38" ht="18.6" hidden="1" customHeight="1" spans="1:6">
      <c r="A38" s="177">
        <v>1100202</v>
      </c>
      <c r="B38" s="184" t="s">
        <v>44</v>
      </c>
      <c r="C38" s="180">
        <v>0</v>
      </c>
      <c r="D38" s="180">
        <v>0</v>
      </c>
      <c r="E38" s="173" t="str">
        <f t="shared" si="0"/>
        <v/>
      </c>
      <c r="F38" s="182">
        <f t="shared" si="1"/>
        <v>0</v>
      </c>
    </row>
    <row r="39" ht="18.75" hidden="1" customHeight="1" spans="1:6">
      <c r="A39" s="177">
        <v>1100207</v>
      </c>
      <c r="B39" s="184" t="s">
        <v>45</v>
      </c>
      <c r="C39" s="180">
        <v>0</v>
      </c>
      <c r="D39" s="180">
        <v>0</v>
      </c>
      <c r="E39" s="173" t="str">
        <f t="shared" si="0"/>
        <v/>
      </c>
      <c r="F39" s="182">
        <f t="shared" si="1"/>
        <v>0</v>
      </c>
    </row>
    <row r="40" ht="18.75" hidden="1" customHeight="1" spans="1:6">
      <c r="A40" s="185">
        <v>1100208</v>
      </c>
      <c r="B40" s="186" t="s">
        <v>46</v>
      </c>
      <c r="C40" s="180">
        <v>0</v>
      </c>
      <c r="D40" s="180">
        <v>0</v>
      </c>
      <c r="E40" s="173" t="str">
        <f t="shared" si="0"/>
        <v/>
      </c>
      <c r="F40" s="182">
        <f t="shared" si="1"/>
        <v>0</v>
      </c>
    </row>
    <row r="41" ht="18.75" hidden="1" customHeight="1" spans="1:6">
      <c r="A41" s="185">
        <v>1100214</v>
      </c>
      <c r="B41" s="186" t="s">
        <v>47</v>
      </c>
      <c r="C41" s="180">
        <v>0</v>
      </c>
      <c r="D41" s="180">
        <v>0</v>
      </c>
      <c r="E41" s="173" t="str">
        <f t="shared" si="0"/>
        <v/>
      </c>
      <c r="F41" s="182">
        <f t="shared" si="1"/>
        <v>0</v>
      </c>
    </row>
    <row r="42" ht="18.75" hidden="1" customHeight="1" spans="1:6">
      <c r="A42" s="185">
        <v>1100221</v>
      </c>
      <c r="B42" s="186" t="s">
        <v>48</v>
      </c>
      <c r="C42" s="180">
        <v>0</v>
      </c>
      <c r="D42" s="180">
        <v>0</v>
      </c>
      <c r="E42" s="173" t="str">
        <f t="shared" si="0"/>
        <v/>
      </c>
      <c r="F42" s="182">
        <f t="shared" si="1"/>
        <v>0</v>
      </c>
    </row>
    <row r="43" ht="18.75" hidden="1" customHeight="1" spans="1:6">
      <c r="A43" s="185">
        <v>1100222</v>
      </c>
      <c r="B43" s="186" t="s">
        <v>49</v>
      </c>
      <c r="C43" s="180">
        <v>0</v>
      </c>
      <c r="D43" s="180">
        <v>0</v>
      </c>
      <c r="E43" s="173" t="str">
        <f t="shared" si="0"/>
        <v/>
      </c>
      <c r="F43" s="182">
        <f t="shared" si="1"/>
        <v>0</v>
      </c>
    </row>
    <row r="44" ht="18.75" hidden="1" customHeight="1" spans="1:6">
      <c r="A44" s="185">
        <v>1100223</v>
      </c>
      <c r="B44" s="186" t="s">
        <v>50</v>
      </c>
      <c r="C44" s="180">
        <v>0</v>
      </c>
      <c r="D44" s="180">
        <v>0</v>
      </c>
      <c r="E44" s="173" t="str">
        <f t="shared" si="0"/>
        <v/>
      </c>
      <c r="F44" s="182">
        <f t="shared" si="1"/>
        <v>0</v>
      </c>
    </row>
    <row r="45" ht="18.75" hidden="1" customHeight="1" spans="1:6">
      <c r="A45" s="185">
        <v>1100224</v>
      </c>
      <c r="B45" s="186" t="s">
        <v>51</v>
      </c>
      <c r="C45" s="180">
        <v>0</v>
      </c>
      <c r="D45" s="180">
        <v>0</v>
      </c>
      <c r="E45" s="173" t="str">
        <f t="shared" si="0"/>
        <v/>
      </c>
      <c r="F45" s="182">
        <f t="shared" si="1"/>
        <v>0</v>
      </c>
    </row>
    <row r="46" ht="18.75" customHeight="1" spans="1:6">
      <c r="A46" s="185">
        <v>1100227</v>
      </c>
      <c r="B46" s="186" t="s">
        <v>52</v>
      </c>
      <c r="C46" s="180">
        <v>79</v>
      </c>
      <c r="D46" s="180">
        <v>78.57</v>
      </c>
      <c r="E46" s="173">
        <f t="shared" si="0"/>
        <v>99.4556962025316</v>
      </c>
      <c r="F46" s="182">
        <f t="shared" si="1"/>
        <v>39.07</v>
      </c>
    </row>
    <row r="47" ht="18.75" hidden="1" customHeight="1" spans="1:6">
      <c r="A47" s="185">
        <v>1100231</v>
      </c>
      <c r="B47" s="186" t="s">
        <v>53</v>
      </c>
      <c r="C47" s="180">
        <v>0</v>
      </c>
      <c r="D47" s="180">
        <v>0</v>
      </c>
      <c r="E47" s="173" t="str">
        <f t="shared" si="0"/>
        <v/>
      </c>
      <c r="F47" s="182">
        <f t="shared" si="1"/>
        <v>0</v>
      </c>
    </row>
    <row r="48" hidden="1" spans="1:6">
      <c r="A48" s="185">
        <v>1100241</v>
      </c>
      <c r="B48" s="187" t="s">
        <v>54</v>
      </c>
      <c r="C48" s="180">
        <v>0</v>
      </c>
      <c r="D48" s="180">
        <v>0</v>
      </c>
      <c r="E48" s="173" t="str">
        <f t="shared" si="0"/>
        <v/>
      </c>
      <c r="F48" s="182"/>
    </row>
    <row r="49" ht="18.75" hidden="1" customHeight="1" spans="1:6">
      <c r="A49" s="185">
        <v>1100244</v>
      </c>
      <c r="B49" s="186" t="s">
        <v>55</v>
      </c>
      <c r="C49" s="180">
        <v>0</v>
      </c>
      <c r="D49" s="180">
        <v>0</v>
      </c>
      <c r="E49" s="173" t="str">
        <f t="shared" si="0"/>
        <v/>
      </c>
      <c r="F49" s="182">
        <f t="shared" si="1"/>
        <v>0</v>
      </c>
    </row>
    <row r="50" ht="18.75" hidden="1" customHeight="1" spans="1:6">
      <c r="A50" s="185">
        <v>1100245</v>
      </c>
      <c r="B50" s="186" t="s">
        <v>56</v>
      </c>
      <c r="C50" s="180">
        <v>0</v>
      </c>
      <c r="D50" s="180">
        <v>0</v>
      </c>
      <c r="E50" s="173" t="str">
        <f t="shared" si="0"/>
        <v/>
      </c>
      <c r="F50" s="182">
        <f t="shared" si="1"/>
        <v>0</v>
      </c>
    </row>
    <row r="51" ht="27" hidden="1" spans="1:6">
      <c r="A51" s="185">
        <v>1100247</v>
      </c>
      <c r="B51" s="187" t="s">
        <v>57</v>
      </c>
      <c r="C51" s="180">
        <v>0</v>
      </c>
      <c r="D51" s="180">
        <v>0</v>
      </c>
      <c r="E51" s="173" t="str">
        <f t="shared" si="0"/>
        <v/>
      </c>
      <c r="F51" s="182">
        <f t="shared" si="1"/>
        <v>0</v>
      </c>
    </row>
    <row r="52" ht="27" hidden="1" spans="1:6">
      <c r="A52" s="185">
        <v>1100248</v>
      </c>
      <c r="B52" s="187" t="s">
        <v>58</v>
      </c>
      <c r="C52" s="180">
        <v>0</v>
      </c>
      <c r="D52" s="180">
        <v>0</v>
      </c>
      <c r="E52" s="173" t="str">
        <f t="shared" si="0"/>
        <v/>
      </c>
      <c r="F52" s="182">
        <f t="shared" si="1"/>
        <v>0</v>
      </c>
    </row>
    <row r="53" ht="18.75" hidden="1" customHeight="1" spans="1:6">
      <c r="A53" s="185">
        <v>1100249</v>
      </c>
      <c r="B53" s="186" t="s">
        <v>59</v>
      </c>
      <c r="C53" s="180">
        <v>0</v>
      </c>
      <c r="D53" s="180">
        <v>0</v>
      </c>
      <c r="E53" s="173" t="str">
        <f t="shared" si="0"/>
        <v/>
      </c>
      <c r="F53" s="182">
        <f t="shared" si="1"/>
        <v>0</v>
      </c>
    </row>
    <row r="54" ht="18.75" hidden="1" customHeight="1" spans="1:6">
      <c r="A54" s="185">
        <v>1100250</v>
      </c>
      <c r="B54" s="186" t="s">
        <v>60</v>
      </c>
      <c r="C54" s="180">
        <v>0</v>
      </c>
      <c r="D54" s="180">
        <v>0</v>
      </c>
      <c r="E54" s="173" t="str">
        <f t="shared" si="0"/>
        <v/>
      </c>
      <c r="F54" s="182">
        <f t="shared" si="1"/>
        <v>0</v>
      </c>
    </row>
    <row r="55" ht="18.75" hidden="1" customHeight="1" spans="1:6">
      <c r="A55" s="185">
        <v>1100252</v>
      </c>
      <c r="B55" s="186" t="s">
        <v>61</v>
      </c>
      <c r="C55" s="180">
        <v>0</v>
      </c>
      <c r="D55" s="180">
        <v>0</v>
      </c>
      <c r="E55" s="173" t="str">
        <f t="shared" si="0"/>
        <v/>
      </c>
      <c r="F55" s="182">
        <f t="shared" si="1"/>
        <v>0</v>
      </c>
    </row>
    <row r="56" ht="18.75" hidden="1" customHeight="1" spans="1:6">
      <c r="A56" s="185">
        <v>1100253</v>
      </c>
      <c r="B56" s="186" t="s">
        <v>62</v>
      </c>
      <c r="C56" s="180">
        <v>0</v>
      </c>
      <c r="D56" s="180">
        <v>0</v>
      </c>
      <c r="E56" s="173" t="str">
        <f t="shared" si="0"/>
        <v/>
      </c>
      <c r="F56" s="182">
        <f t="shared" si="1"/>
        <v>0</v>
      </c>
    </row>
    <row r="57" ht="18.75" hidden="1" customHeight="1" spans="1:6">
      <c r="A57" s="185">
        <v>1100258</v>
      </c>
      <c r="B57" s="186" t="s">
        <v>63</v>
      </c>
      <c r="C57" s="180">
        <v>0</v>
      </c>
      <c r="D57" s="180">
        <v>0</v>
      </c>
      <c r="E57" s="173" t="str">
        <f t="shared" si="0"/>
        <v/>
      </c>
      <c r="F57" s="182">
        <f t="shared" si="1"/>
        <v>0</v>
      </c>
    </row>
    <row r="58" ht="18.75" hidden="1" customHeight="1" spans="1:6">
      <c r="A58" s="185">
        <v>1100299</v>
      </c>
      <c r="B58" s="186" t="s">
        <v>64</v>
      </c>
      <c r="C58" s="180">
        <v>0</v>
      </c>
      <c r="D58" s="180">
        <v>0</v>
      </c>
      <c r="E58" s="173" t="str">
        <f t="shared" si="0"/>
        <v/>
      </c>
      <c r="F58" s="182">
        <f t="shared" si="1"/>
        <v>0</v>
      </c>
    </row>
    <row r="59" ht="18.75" customHeight="1" spans="1:6">
      <c r="A59" s="188">
        <v>11003</v>
      </c>
      <c r="B59" s="188" t="s">
        <v>65</v>
      </c>
      <c r="C59" s="172">
        <v>0</v>
      </c>
      <c r="D59" s="172">
        <v>0</v>
      </c>
      <c r="E59" s="173" t="str">
        <f t="shared" si="0"/>
        <v/>
      </c>
      <c r="F59" s="174">
        <f t="shared" si="1"/>
        <v>0</v>
      </c>
    </row>
    <row r="60" s="155" customFormat="1" ht="18" customHeight="1" spans="1:6">
      <c r="A60" s="189">
        <v>11004</v>
      </c>
      <c r="B60" s="189" t="s">
        <v>66</v>
      </c>
      <c r="C60" s="190">
        <f>SUM(C61:C66)</f>
        <v>6639.4</v>
      </c>
      <c r="D60" s="190">
        <f>SUM(D61:D66)</f>
        <v>8170.35</v>
      </c>
      <c r="E60" s="173">
        <f t="shared" si="0"/>
        <v>123.058559508389</v>
      </c>
      <c r="F60" s="191"/>
    </row>
    <row r="61" s="155" customFormat="1" ht="18" hidden="1" customHeight="1" spans="1:6">
      <c r="A61" s="192">
        <v>1100401</v>
      </c>
      <c r="B61" s="192" t="s">
        <v>67</v>
      </c>
      <c r="C61" s="190">
        <v>0</v>
      </c>
      <c r="D61" s="190">
        <v>0</v>
      </c>
      <c r="E61" s="173" t="str">
        <f t="shared" si="0"/>
        <v/>
      </c>
      <c r="F61" s="191"/>
    </row>
    <row r="62" s="155" customFormat="1" ht="18" hidden="1" customHeight="1" spans="1:6">
      <c r="A62" s="192">
        <v>1100402</v>
      </c>
      <c r="B62" s="192" t="s">
        <v>68</v>
      </c>
      <c r="C62" s="190">
        <v>0</v>
      </c>
      <c r="D62" s="190">
        <v>0</v>
      </c>
      <c r="E62" s="173" t="str">
        <f t="shared" si="0"/>
        <v/>
      </c>
      <c r="F62" s="191"/>
    </row>
    <row r="63" s="155" customFormat="1" ht="18" customHeight="1" spans="1:6">
      <c r="A63" s="192">
        <v>1100403</v>
      </c>
      <c r="B63" s="192" t="s">
        <v>69</v>
      </c>
      <c r="C63" s="193">
        <v>259</v>
      </c>
      <c r="D63" s="193">
        <v>258.85</v>
      </c>
      <c r="E63" s="173">
        <f t="shared" si="0"/>
        <v>99.9420849420849</v>
      </c>
      <c r="F63" s="191"/>
    </row>
    <row r="64" s="155" customFormat="1" ht="18" hidden="1" customHeight="1" spans="1:6">
      <c r="A64" s="192">
        <v>1100404</v>
      </c>
      <c r="B64" s="192" t="s">
        <v>48</v>
      </c>
      <c r="C64" s="190">
        <v>0</v>
      </c>
      <c r="D64" s="190"/>
      <c r="E64" s="173" t="str">
        <f t="shared" si="0"/>
        <v/>
      </c>
      <c r="F64" s="191"/>
    </row>
    <row r="65" s="155" customFormat="1" ht="18" hidden="1" customHeight="1" spans="1:6">
      <c r="A65" s="192">
        <v>1100405</v>
      </c>
      <c r="B65" s="192" t="s">
        <v>64</v>
      </c>
      <c r="C65" s="190">
        <v>0</v>
      </c>
      <c r="D65" s="190"/>
      <c r="E65" s="173" t="str">
        <f t="shared" si="0"/>
        <v/>
      </c>
      <c r="F65" s="191"/>
    </row>
    <row r="66" s="155" customFormat="1" ht="18" customHeight="1" spans="1:6">
      <c r="A66" s="192">
        <v>1100499</v>
      </c>
      <c r="B66" s="192" t="s">
        <v>70</v>
      </c>
      <c r="C66" s="193">
        <v>6380.4</v>
      </c>
      <c r="D66" s="193">
        <v>7911.5</v>
      </c>
      <c r="E66" s="173">
        <f t="shared" si="0"/>
        <v>123.996928092283</v>
      </c>
      <c r="F66" s="191"/>
    </row>
    <row r="67" ht="18.75" customHeight="1" spans="1:6">
      <c r="A67" s="188" t="s">
        <v>71</v>
      </c>
      <c r="B67" s="188"/>
      <c r="C67" s="172">
        <f>C68</f>
        <v>0</v>
      </c>
      <c r="D67" s="172">
        <f>D68</f>
        <v>0</v>
      </c>
      <c r="E67" s="173" t="str">
        <f t="shared" si="0"/>
        <v/>
      </c>
      <c r="F67" s="174">
        <f t="shared" si="1"/>
        <v>0</v>
      </c>
    </row>
    <row r="68" ht="18.75" hidden="1" customHeight="1" spans="1:6">
      <c r="A68" s="188">
        <v>1101101</v>
      </c>
      <c r="B68" s="194" t="s">
        <v>72</v>
      </c>
      <c r="C68" s="172">
        <f>C69</f>
        <v>0</v>
      </c>
      <c r="D68" s="172">
        <f>D69</f>
        <v>0</v>
      </c>
      <c r="E68" s="173" t="str">
        <f t="shared" si="0"/>
        <v/>
      </c>
      <c r="F68" s="174">
        <f t="shared" si="1"/>
        <v>0</v>
      </c>
    </row>
    <row r="69" ht="18.75" hidden="1" customHeight="1" spans="1:6">
      <c r="A69" s="185">
        <v>110110101</v>
      </c>
      <c r="B69" s="195" t="s">
        <v>73</v>
      </c>
      <c r="C69" s="180">
        <v>0</v>
      </c>
      <c r="D69" s="180">
        <v>0</v>
      </c>
      <c r="E69" s="173" t="str">
        <f t="shared" si="0"/>
        <v/>
      </c>
      <c r="F69" s="182">
        <f t="shared" si="1"/>
        <v>0</v>
      </c>
    </row>
    <row r="70" ht="18.75" customHeight="1" spans="1:6">
      <c r="A70" s="188" t="s">
        <v>74</v>
      </c>
      <c r="B70" s="196"/>
      <c r="C70" s="172">
        <f>C71</f>
        <v>0</v>
      </c>
      <c r="D70" s="172">
        <f>D71</f>
        <v>0</v>
      </c>
      <c r="E70" s="173" t="str">
        <f t="shared" si="0"/>
        <v/>
      </c>
      <c r="F70" s="174">
        <f t="shared" si="1"/>
        <v>0</v>
      </c>
    </row>
    <row r="71" ht="18.75" customHeight="1" spans="1:6">
      <c r="A71" s="188">
        <v>11008</v>
      </c>
      <c r="B71" s="197" t="s">
        <v>75</v>
      </c>
      <c r="C71" s="180"/>
      <c r="D71" s="180">
        <v>0</v>
      </c>
      <c r="E71" s="173" t="str">
        <f t="shared" si="0"/>
        <v/>
      </c>
      <c r="F71" s="182">
        <f t="shared" si="1"/>
        <v>0</v>
      </c>
    </row>
    <row r="72" ht="18.75" customHeight="1" spans="1:6">
      <c r="A72" s="175" t="s">
        <v>76</v>
      </c>
      <c r="B72" s="176"/>
      <c r="C72" s="172">
        <f>C73</f>
        <v>0</v>
      </c>
      <c r="D72" s="172">
        <f>D73</f>
        <v>0</v>
      </c>
      <c r="E72" s="173" t="str">
        <f t="shared" si="0"/>
        <v/>
      </c>
      <c r="F72" s="174">
        <f t="shared" si="1"/>
        <v>0</v>
      </c>
    </row>
    <row r="73" ht="18.75" hidden="1" customHeight="1" spans="1:6">
      <c r="A73" s="175">
        <v>1100901</v>
      </c>
      <c r="B73" s="176" t="s">
        <v>77</v>
      </c>
      <c r="C73" s="172">
        <f>C74+C75</f>
        <v>0</v>
      </c>
      <c r="D73" s="172">
        <f>D74+D75</f>
        <v>0</v>
      </c>
      <c r="E73" s="173" t="str">
        <f t="shared" si="0"/>
        <v/>
      </c>
      <c r="F73" s="174">
        <f t="shared" si="1"/>
        <v>0</v>
      </c>
    </row>
    <row r="74" ht="18.75" hidden="1" customHeight="1" spans="1:6">
      <c r="A74" s="177">
        <v>110090102</v>
      </c>
      <c r="B74" s="178" t="s">
        <v>78</v>
      </c>
      <c r="C74" s="180">
        <v>0</v>
      </c>
      <c r="D74" s="180">
        <v>0</v>
      </c>
      <c r="E74" s="173" t="str">
        <f t="shared" si="0"/>
        <v/>
      </c>
      <c r="F74" s="182">
        <f t="shared" si="1"/>
        <v>0</v>
      </c>
    </row>
    <row r="75" ht="18.75" hidden="1" customHeight="1" spans="1:6">
      <c r="A75" s="177">
        <v>110090199</v>
      </c>
      <c r="B75" s="178" t="s">
        <v>79</v>
      </c>
      <c r="C75" s="180">
        <v>0</v>
      </c>
      <c r="D75" s="180">
        <v>0</v>
      </c>
      <c r="E75" s="173" t="str">
        <f t="shared" si="0"/>
        <v/>
      </c>
      <c r="F75" s="182">
        <f t="shared" si="1"/>
        <v>0</v>
      </c>
    </row>
    <row r="76" ht="18.75" customHeight="1" spans="1:6">
      <c r="A76" s="198" t="s">
        <v>80</v>
      </c>
      <c r="B76" s="199"/>
      <c r="C76" s="172">
        <f>C77</f>
        <v>0</v>
      </c>
      <c r="D76" s="172">
        <f>D77</f>
        <v>0</v>
      </c>
      <c r="E76" s="173" t="str">
        <f t="shared" si="0"/>
        <v/>
      </c>
      <c r="F76" s="174">
        <f t="shared" si="1"/>
        <v>0</v>
      </c>
    </row>
    <row r="77" ht="18.75" hidden="1" customHeight="1" spans="1:6">
      <c r="A77" s="177">
        <v>11015</v>
      </c>
      <c r="B77" s="178" t="s">
        <v>81</v>
      </c>
      <c r="C77" s="180"/>
      <c r="D77" s="180"/>
      <c r="E77" s="173" t="str">
        <f t="shared" si="0"/>
        <v/>
      </c>
      <c r="F77" s="182">
        <f t="shared" si="1"/>
        <v>0</v>
      </c>
    </row>
    <row r="78" ht="18.75" customHeight="1" spans="1:6">
      <c r="A78" s="200" t="s">
        <v>82</v>
      </c>
      <c r="B78" s="200"/>
      <c r="C78" s="172">
        <f>C5+C30+C67+C70+C72+C76</f>
        <v>17601</v>
      </c>
      <c r="D78" s="172">
        <f>D5+D30+D67+D70+D72+D76</f>
        <v>17323.1268</v>
      </c>
      <c r="E78" s="173">
        <f t="shared" si="0"/>
        <v>98.4212647008693</v>
      </c>
      <c r="F78" s="174">
        <f>D78-C78/2</f>
        <v>8522.6268</v>
      </c>
    </row>
  </sheetData>
  <mergeCells count="3">
    <mergeCell ref="A2:F2"/>
    <mergeCell ref="A76:B76"/>
    <mergeCell ref="A78:B78"/>
  </mergeCells>
  <pageMargins left="0.7" right="0.7" top="0.75" bottom="0.75" header="0.3" footer="0.3"/>
  <pageSetup paperSize="9" scale="8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0"/>
  <sheetViews>
    <sheetView zoomScale="110" zoomScaleNormal="110" topLeftCell="A866" workbookViewId="0">
      <selection activeCell="B938" sqref="B938"/>
    </sheetView>
  </sheetViews>
  <sheetFormatPr defaultColWidth="9" defaultRowHeight="13.5"/>
  <cols>
    <col min="1" max="1" width="13" style="113" customWidth="1"/>
    <col min="2" max="2" width="40.3333333333333" style="113" customWidth="1"/>
    <col min="3" max="4" width="13.775" style="114" customWidth="1"/>
    <col min="5" max="5" width="16.4416666666667" style="114" customWidth="1"/>
    <col min="6" max="6" width="20.5583333333333" style="114" customWidth="1"/>
    <col min="7" max="7" width="17.3333333333333" style="115" hidden="1" customWidth="1"/>
    <col min="8" max="8" width="9" style="113"/>
    <col min="9" max="9" width="42.775" style="113" customWidth="1"/>
    <col min="10" max="10" width="15.8833333333333" style="113" customWidth="1"/>
    <col min="11" max="11" width="9" style="116"/>
    <col min="12" max="16384" width="9" style="113"/>
  </cols>
  <sheetData>
    <row r="1" ht="14.25" spans="1:1">
      <c r="A1" s="117" t="s">
        <v>83</v>
      </c>
    </row>
    <row r="2" ht="32.25" customHeight="1" spans="1:7">
      <c r="A2" s="118" t="s">
        <v>84</v>
      </c>
      <c r="B2" s="118"/>
      <c r="C2" s="118"/>
      <c r="D2" s="118"/>
      <c r="E2" s="118"/>
      <c r="F2" s="118"/>
      <c r="G2" s="118"/>
    </row>
    <row r="3" ht="18.75" customHeight="1" spans="1:7">
      <c r="A3" s="119" t="s">
        <v>85</v>
      </c>
      <c r="B3" s="119"/>
      <c r="C3" s="119"/>
      <c r="D3" s="119"/>
      <c r="E3" s="119"/>
      <c r="F3" s="119"/>
      <c r="G3" s="119"/>
    </row>
    <row r="4" ht="18.75" customHeight="1" spans="3:7">
      <c r="C4" s="120"/>
      <c r="D4" s="120"/>
      <c r="E4" s="120"/>
      <c r="F4" s="121" t="s">
        <v>4</v>
      </c>
      <c r="G4" s="122" t="s">
        <v>4</v>
      </c>
    </row>
    <row r="5" ht="55.5" customHeight="1" spans="1:7">
      <c r="A5" s="123" t="s">
        <v>5</v>
      </c>
      <c r="B5" s="123" t="s">
        <v>6</v>
      </c>
      <c r="C5" s="124" t="s">
        <v>7</v>
      </c>
      <c r="D5" s="124" t="s">
        <v>86</v>
      </c>
      <c r="E5" s="124" t="s">
        <v>8</v>
      </c>
      <c r="F5" s="125" t="s">
        <v>9</v>
      </c>
      <c r="G5" s="126" t="s">
        <v>10</v>
      </c>
    </row>
    <row r="6" ht="20.25" customHeight="1" spans="1:10">
      <c r="A6" s="127" t="s">
        <v>87</v>
      </c>
      <c r="B6" s="127"/>
      <c r="C6" s="128">
        <f>C7+C236+C276+C295+C385+C437+C493+C550+C686+C760+C839+C862+C973+C1037+C1100+C1120+C1150+C1160+C1205+C1227+C1270+C1326+C1327+C1332+C1340</f>
        <v>16595</v>
      </c>
      <c r="D6" s="128">
        <f>D7+D236+D276+D295+D385+D437+D493+D550+D686+D760+D839+D862+D973+D1037+D1100+D1120+D1150+D1160+D1205+D1227+D1270+D1326+D1327+D1332+D1340</f>
        <v>16595</v>
      </c>
      <c r="E6" s="128">
        <f>E7+E276+E295+E385+E493+E550+E686+E760+E839+E862+E973+E1100+E1205+E1270+E1327</f>
        <v>15401.93</v>
      </c>
      <c r="F6" s="129">
        <f>IFERROR(E6/C6*100,"")</f>
        <v>92.8106658632118</v>
      </c>
      <c r="G6" s="130">
        <f>E6-C6/2</f>
        <v>7104.43</v>
      </c>
      <c r="I6" s="139"/>
      <c r="J6" s="139"/>
    </row>
    <row r="7" ht="20.25" customHeight="1" spans="1:7">
      <c r="A7" s="131">
        <v>201</v>
      </c>
      <c r="B7" s="131" t="s">
        <v>88</v>
      </c>
      <c r="C7" s="132">
        <f>C8+C20+C29+C40+C51+C62+C73+C81+C103+C112+C123+C135+C142+C150+C156+C163+C170+C177+C184+C191+C199+C205+C211+C218+C233+C90</f>
        <v>1875</v>
      </c>
      <c r="D7" s="132">
        <f>D8+D20+D29+D40+D51+D62+D73+D81+D103+D112+D123+D135+D142+D150+D156+D163+D170+D177+D184+D191+D199+D205+D211+D218+D233+D90</f>
        <v>1692</v>
      </c>
      <c r="E7" s="132">
        <f>E8+E20+E29+E40+E51+E62+E73+E81+E103+E112+E123+E135+E142+E150+E156+E163+E170+E177+E184+E191+E199+E205+E211+E218+E233+E90</f>
        <v>1544.5</v>
      </c>
      <c r="F7" s="129">
        <f t="shared" ref="F7:F70" si="0">IFERROR(E7/C7*100,"")</f>
        <v>82.3733333333333</v>
      </c>
      <c r="G7" s="130">
        <f t="shared" ref="G7:G70" si="1">E7-C7/2</f>
        <v>607</v>
      </c>
    </row>
    <row r="8" ht="20.25" customHeight="1" spans="1:7">
      <c r="A8" s="131">
        <v>20101</v>
      </c>
      <c r="B8" s="131" t="s">
        <v>89</v>
      </c>
      <c r="C8" s="133">
        <f>SUM(C9:C19)</f>
        <v>35</v>
      </c>
      <c r="D8" s="133">
        <f>SUM(D9:D19)</f>
        <v>25</v>
      </c>
      <c r="E8" s="133">
        <f>SUM(E9:E19)</f>
        <v>18.85</v>
      </c>
      <c r="F8" s="129">
        <f t="shared" si="0"/>
        <v>53.8571428571429</v>
      </c>
      <c r="G8" s="130">
        <f t="shared" si="1"/>
        <v>1.35</v>
      </c>
    </row>
    <row r="9" ht="20.25" hidden="1" customHeight="1" spans="1:7">
      <c r="A9" s="134">
        <v>2010101</v>
      </c>
      <c r="B9" s="135" t="s">
        <v>90</v>
      </c>
      <c r="C9" s="136">
        <v>0</v>
      </c>
      <c r="D9" s="136">
        <v>0</v>
      </c>
      <c r="E9" s="136">
        <v>0</v>
      </c>
      <c r="F9" s="137">
        <v>0</v>
      </c>
      <c r="G9" s="138">
        <f t="shared" si="1"/>
        <v>0</v>
      </c>
    </row>
    <row r="10" ht="20.25" hidden="1" customHeight="1" spans="1:7">
      <c r="A10" s="134">
        <v>2010102</v>
      </c>
      <c r="B10" s="135" t="s">
        <v>91</v>
      </c>
      <c r="C10" s="136">
        <v>0</v>
      </c>
      <c r="D10" s="136">
        <v>0</v>
      </c>
      <c r="E10" s="136">
        <v>0</v>
      </c>
      <c r="F10" s="137">
        <v>0</v>
      </c>
      <c r="G10" s="138">
        <f t="shared" si="1"/>
        <v>0</v>
      </c>
    </row>
    <row r="11" ht="20.25" hidden="1" customHeight="1" spans="1:7">
      <c r="A11" s="134">
        <v>2010103</v>
      </c>
      <c r="B11" s="135" t="s">
        <v>92</v>
      </c>
      <c r="C11" s="136">
        <v>0</v>
      </c>
      <c r="D11" s="136">
        <v>0</v>
      </c>
      <c r="E11" s="136">
        <v>0</v>
      </c>
      <c r="F11" s="137">
        <v>0</v>
      </c>
      <c r="G11" s="138">
        <f t="shared" si="1"/>
        <v>0</v>
      </c>
    </row>
    <row r="12" ht="20.25" hidden="1" customHeight="1" spans="1:7">
      <c r="A12" s="134">
        <v>2010104</v>
      </c>
      <c r="B12" s="135" t="s">
        <v>93</v>
      </c>
      <c r="C12" s="136">
        <v>0</v>
      </c>
      <c r="D12" s="136">
        <v>0</v>
      </c>
      <c r="E12" s="136">
        <v>0</v>
      </c>
      <c r="F12" s="137">
        <v>0</v>
      </c>
      <c r="G12" s="138">
        <f t="shared" si="1"/>
        <v>0</v>
      </c>
    </row>
    <row r="13" ht="20.25" hidden="1" customHeight="1" spans="1:7">
      <c r="A13" s="134">
        <v>2010105</v>
      </c>
      <c r="B13" s="135" t="s">
        <v>94</v>
      </c>
      <c r="C13" s="136">
        <v>0</v>
      </c>
      <c r="D13" s="136">
        <v>0</v>
      </c>
      <c r="E13" s="136">
        <v>0</v>
      </c>
      <c r="F13" s="137">
        <v>0</v>
      </c>
      <c r="G13" s="138">
        <f t="shared" si="1"/>
        <v>0</v>
      </c>
    </row>
    <row r="14" ht="20.25" hidden="1" customHeight="1" spans="1:7">
      <c r="A14" s="134">
        <v>2010106</v>
      </c>
      <c r="B14" s="135" t="s">
        <v>95</v>
      </c>
      <c r="C14" s="136">
        <v>0</v>
      </c>
      <c r="D14" s="136">
        <v>0</v>
      </c>
      <c r="E14" s="136">
        <v>0</v>
      </c>
      <c r="F14" s="137">
        <v>0</v>
      </c>
      <c r="G14" s="138">
        <f t="shared" si="1"/>
        <v>0</v>
      </c>
    </row>
    <row r="15" ht="20.25" hidden="1" customHeight="1" spans="1:7">
      <c r="A15" s="134">
        <v>2010107</v>
      </c>
      <c r="B15" s="135" t="s">
        <v>96</v>
      </c>
      <c r="C15" s="136">
        <v>0</v>
      </c>
      <c r="D15" s="136">
        <v>0</v>
      </c>
      <c r="E15" s="136">
        <v>0</v>
      </c>
      <c r="F15" s="137">
        <v>0</v>
      </c>
      <c r="G15" s="138">
        <f t="shared" si="1"/>
        <v>0</v>
      </c>
    </row>
    <row r="16" ht="20.25" hidden="1" customHeight="1" spans="1:7">
      <c r="A16" s="134">
        <v>2010108</v>
      </c>
      <c r="B16" s="135" t="s">
        <v>97</v>
      </c>
      <c r="C16" s="136">
        <v>0</v>
      </c>
      <c r="D16" s="136">
        <v>0</v>
      </c>
      <c r="E16" s="136">
        <v>0</v>
      </c>
      <c r="F16" s="137">
        <v>0</v>
      </c>
      <c r="G16" s="138">
        <f t="shared" si="1"/>
        <v>0</v>
      </c>
    </row>
    <row r="17" ht="20.25" hidden="1" customHeight="1" spans="1:7">
      <c r="A17" s="134">
        <v>2010109</v>
      </c>
      <c r="B17" s="135" t="s">
        <v>98</v>
      </c>
      <c r="C17" s="136">
        <v>0</v>
      </c>
      <c r="D17" s="136">
        <v>0</v>
      </c>
      <c r="E17" s="136">
        <v>0</v>
      </c>
      <c r="F17" s="137">
        <v>0</v>
      </c>
      <c r="G17" s="138">
        <f t="shared" si="1"/>
        <v>0</v>
      </c>
    </row>
    <row r="18" ht="20.25" hidden="1" customHeight="1" spans="1:7">
      <c r="A18" s="134">
        <v>2010150</v>
      </c>
      <c r="B18" s="135" t="s">
        <v>99</v>
      </c>
      <c r="C18" s="136">
        <v>0</v>
      </c>
      <c r="D18" s="136">
        <v>0</v>
      </c>
      <c r="E18" s="136">
        <v>0</v>
      </c>
      <c r="F18" s="137">
        <v>0</v>
      </c>
      <c r="G18" s="138">
        <f t="shared" si="1"/>
        <v>0</v>
      </c>
    </row>
    <row r="19" ht="20.25" customHeight="1" spans="1:7">
      <c r="A19" s="134">
        <v>2010199</v>
      </c>
      <c r="B19" s="135" t="s">
        <v>100</v>
      </c>
      <c r="C19" s="136">
        <v>35</v>
      </c>
      <c r="D19" s="136">
        <v>25</v>
      </c>
      <c r="E19" s="136">
        <v>18.85</v>
      </c>
      <c r="F19" s="137">
        <f t="shared" si="0"/>
        <v>53.8571428571429</v>
      </c>
      <c r="G19" s="138">
        <f t="shared" si="1"/>
        <v>1.35</v>
      </c>
    </row>
    <row r="20" ht="20.25" hidden="1" customHeight="1" spans="1:7">
      <c r="A20" s="131">
        <v>20102</v>
      </c>
      <c r="B20" s="131" t="s">
        <v>101</v>
      </c>
      <c r="C20" s="133">
        <f>SUM(C21:C28)</f>
        <v>0</v>
      </c>
      <c r="D20" s="133">
        <f>SUM(D21:D28)</f>
        <v>0</v>
      </c>
      <c r="E20" s="133">
        <f>SUM(E21:E28)</f>
        <v>0</v>
      </c>
      <c r="F20" s="129" t="str">
        <f t="shared" si="0"/>
        <v/>
      </c>
      <c r="G20" s="130">
        <f t="shared" si="1"/>
        <v>0</v>
      </c>
    </row>
    <row r="21" ht="20.25" hidden="1" customHeight="1" spans="1:7">
      <c r="A21" s="134">
        <v>2010201</v>
      </c>
      <c r="B21" s="135" t="s">
        <v>90</v>
      </c>
      <c r="C21" s="136">
        <v>0</v>
      </c>
      <c r="D21" s="136">
        <v>0</v>
      </c>
      <c r="E21" s="136">
        <v>0</v>
      </c>
      <c r="F21" s="137">
        <v>0</v>
      </c>
      <c r="G21" s="138">
        <f t="shared" si="1"/>
        <v>0</v>
      </c>
    </row>
    <row r="22" ht="20.25" hidden="1" customHeight="1" spans="1:7">
      <c r="A22" s="134">
        <v>2010202</v>
      </c>
      <c r="B22" s="135" t="s">
        <v>91</v>
      </c>
      <c r="C22" s="136">
        <v>0</v>
      </c>
      <c r="D22" s="136">
        <v>0</v>
      </c>
      <c r="E22" s="136">
        <v>0</v>
      </c>
      <c r="F22" s="137">
        <v>0</v>
      </c>
      <c r="G22" s="138">
        <f t="shared" si="1"/>
        <v>0</v>
      </c>
    </row>
    <row r="23" ht="20.25" hidden="1" customHeight="1" spans="1:7">
      <c r="A23" s="134">
        <v>2010203</v>
      </c>
      <c r="B23" s="135" t="s">
        <v>92</v>
      </c>
      <c r="C23" s="136">
        <v>0</v>
      </c>
      <c r="D23" s="136">
        <v>0</v>
      </c>
      <c r="E23" s="136">
        <v>0</v>
      </c>
      <c r="F23" s="137">
        <v>0</v>
      </c>
      <c r="G23" s="138">
        <f t="shared" si="1"/>
        <v>0</v>
      </c>
    </row>
    <row r="24" ht="20.25" hidden="1" customHeight="1" spans="1:7">
      <c r="A24" s="134">
        <v>2010204</v>
      </c>
      <c r="B24" s="135" t="s">
        <v>102</v>
      </c>
      <c r="C24" s="136">
        <v>0</v>
      </c>
      <c r="D24" s="136">
        <v>0</v>
      </c>
      <c r="E24" s="136">
        <v>0</v>
      </c>
      <c r="F24" s="137">
        <v>0</v>
      </c>
      <c r="G24" s="138">
        <f t="shared" si="1"/>
        <v>0</v>
      </c>
    </row>
    <row r="25" ht="20.25" hidden="1" customHeight="1" spans="1:7">
      <c r="A25" s="134">
        <v>2010205</v>
      </c>
      <c r="B25" s="135" t="s">
        <v>103</v>
      </c>
      <c r="C25" s="136">
        <v>0</v>
      </c>
      <c r="D25" s="136">
        <v>0</v>
      </c>
      <c r="E25" s="136">
        <v>0</v>
      </c>
      <c r="F25" s="137">
        <v>0</v>
      </c>
      <c r="G25" s="138">
        <f t="shared" si="1"/>
        <v>0</v>
      </c>
    </row>
    <row r="26" ht="20.25" hidden="1" customHeight="1" spans="1:7">
      <c r="A26" s="134">
        <v>2010206</v>
      </c>
      <c r="B26" s="135" t="s">
        <v>104</v>
      </c>
      <c r="C26" s="136">
        <v>0</v>
      </c>
      <c r="D26" s="136">
        <v>0</v>
      </c>
      <c r="E26" s="136">
        <v>0</v>
      </c>
      <c r="F26" s="137">
        <v>0</v>
      </c>
      <c r="G26" s="138">
        <f t="shared" si="1"/>
        <v>0</v>
      </c>
    </row>
    <row r="27" ht="20.25" hidden="1" customHeight="1" spans="1:7">
      <c r="A27" s="134">
        <v>2010250</v>
      </c>
      <c r="B27" s="135" t="s">
        <v>99</v>
      </c>
      <c r="C27" s="136">
        <v>0</v>
      </c>
      <c r="D27" s="136">
        <v>0</v>
      </c>
      <c r="E27" s="136">
        <v>0</v>
      </c>
      <c r="F27" s="137">
        <v>0</v>
      </c>
      <c r="G27" s="138">
        <f t="shared" si="1"/>
        <v>0</v>
      </c>
    </row>
    <row r="28" ht="20.25" hidden="1" customHeight="1" spans="1:7">
      <c r="A28" s="134">
        <v>2010299</v>
      </c>
      <c r="B28" s="135" t="s">
        <v>105</v>
      </c>
      <c r="C28" s="136">
        <v>0</v>
      </c>
      <c r="D28" s="136">
        <v>0</v>
      </c>
      <c r="E28" s="136">
        <v>0</v>
      </c>
      <c r="F28" s="137">
        <v>0</v>
      </c>
      <c r="G28" s="138">
        <f t="shared" si="1"/>
        <v>0</v>
      </c>
    </row>
    <row r="29" ht="39" customHeight="1" spans="1:7">
      <c r="A29" s="131">
        <v>20103</v>
      </c>
      <c r="B29" s="131" t="s">
        <v>106</v>
      </c>
      <c r="C29" s="133">
        <f>SUM(C30:C39)</f>
        <v>1668</v>
      </c>
      <c r="D29" s="133">
        <f>SUM(D30:D39)</f>
        <v>1570</v>
      </c>
      <c r="E29" s="133">
        <f>SUM(E30:E39)</f>
        <v>1436.39</v>
      </c>
      <c r="F29" s="129">
        <f t="shared" si="0"/>
        <v>86.1145083932854</v>
      </c>
      <c r="G29" s="130">
        <f t="shared" si="1"/>
        <v>602.39</v>
      </c>
    </row>
    <row r="30" ht="20.25" customHeight="1" spans="1:7">
      <c r="A30" s="134">
        <v>2010301</v>
      </c>
      <c r="B30" s="135" t="s">
        <v>90</v>
      </c>
      <c r="C30" s="136">
        <v>1112</v>
      </c>
      <c r="D30" s="136">
        <v>1097</v>
      </c>
      <c r="E30" s="136">
        <v>1026.38</v>
      </c>
      <c r="F30" s="137">
        <f t="shared" si="0"/>
        <v>92.3003597122302</v>
      </c>
      <c r="G30" s="138">
        <f t="shared" si="1"/>
        <v>470.38</v>
      </c>
    </row>
    <row r="31" ht="20.25" customHeight="1" spans="1:7">
      <c r="A31" s="134">
        <v>2010302</v>
      </c>
      <c r="B31" s="135" t="s">
        <v>91</v>
      </c>
      <c r="C31" s="136">
        <v>233</v>
      </c>
      <c r="D31" s="136">
        <v>150</v>
      </c>
      <c r="E31" s="136">
        <v>88.58</v>
      </c>
      <c r="F31" s="137">
        <f t="shared" si="0"/>
        <v>38.0171673819742</v>
      </c>
      <c r="G31" s="138">
        <f t="shared" si="1"/>
        <v>-27.92</v>
      </c>
    </row>
    <row r="32" ht="20.25" hidden="1" customHeight="1" spans="1:7">
      <c r="A32" s="134">
        <v>2010303</v>
      </c>
      <c r="B32" s="135" t="s">
        <v>92</v>
      </c>
      <c r="C32" s="136">
        <v>0</v>
      </c>
      <c r="D32" s="136">
        <v>0</v>
      </c>
      <c r="E32" s="136"/>
      <c r="F32" s="137" t="str">
        <f t="shared" si="0"/>
        <v/>
      </c>
      <c r="G32" s="138">
        <f t="shared" si="1"/>
        <v>0</v>
      </c>
    </row>
    <row r="33" ht="20.25" hidden="1" customHeight="1" spans="1:7">
      <c r="A33" s="134">
        <v>2010304</v>
      </c>
      <c r="B33" s="135" t="s">
        <v>107</v>
      </c>
      <c r="C33" s="136">
        <v>0</v>
      </c>
      <c r="D33" s="136">
        <v>0</v>
      </c>
      <c r="E33" s="136"/>
      <c r="F33" s="137" t="str">
        <f t="shared" si="0"/>
        <v/>
      </c>
      <c r="G33" s="138">
        <f t="shared" si="1"/>
        <v>0</v>
      </c>
    </row>
    <row r="34" ht="20.25" hidden="1" customHeight="1" spans="1:7">
      <c r="A34" s="134">
        <v>2010305</v>
      </c>
      <c r="B34" s="135" t="s">
        <v>108</v>
      </c>
      <c r="C34" s="136">
        <v>0</v>
      </c>
      <c r="D34" s="136">
        <v>0</v>
      </c>
      <c r="E34" s="136"/>
      <c r="F34" s="137" t="str">
        <f t="shared" si="0"/>
        <v/>
      </c>
      <c r="G34" s="138">
        <f t="shared" si="1"/>
        <v>0</v>
      </c>
    </row>
    <row r="35" ht="20.25" hidden="1" customHeight="1" spans="1:7">
      <c r="A35" s="134">
        <v>2010306</v>
      </c>
      <c r="B35" s="135" t="s">
        <v>109</v>
      </c>
      <c r="C35" s="136">
        <v>0</v>
      </c>
      <c r="D35" s="136">
        <v>0</v>
      </c>
      <c r="E35" s="136"/>
      <c r="F35" s="137" t="str">
        <f t="shared" si="0"/>
        <v/>
      </c>
      <c r="G35" s="138">
        <f t="shared" si="1"/>
        <v>0</v>
      </c>
    </row>
    <row r="36" ht="20.25" hidden="1" customHeight="1" spans="1:7">
      <c r="A36" s="134">
        <v>2010308</v>
      </c>
      <c r="B36" s="135" t="s">
        <v>110</v>
      </c>
      <c r="C36" s="136">
        <v>0</v>
      </c>
      <c r="D36" s="136">
        <v>0</v>
      </c>
      <c r="E36" s="136"/>
      <c r="F36" s="137" t="str">
        <f t="shared" si="0"/>
        <v/>
      </c>
      <c r="G36" s="138">
        <f t="shared" si="1"/>
        <v>0</v>
      </c>
    </row>
    <row r="37" ht="20.25" hidden="1" customHeight="1" spans="1:7">
      <c r="A37" s="134">
        <v>2010309</v>
      </c>
      <c r="B37" s="135" t="s">
        <v>111</v>
      </c>
      <c r="C37" s="136">
        <v>0</v>
      </c>
      <c r="D37" s="136">
        <v>0</v>
      </c>
      <c r="E37" s="136"/>
      <c r="F37" s="137" t="str">
        <f t="shared" si="0"/>
        <v/>
      </c>
      <c r="G37" s="138">
        <f t="shared" si="1"/>
        <v>0</v>
      </c>
    </row>
    <row r="38" ht="20.25" customHeight="1" spans="1:7">
      <c r="A38" s="134">
        <v>2010350</v>
      </c>
      <c r="B38" s="135" t="s">
        <v>99</v>
      </c>
      <c r="C38" s="136">
        <v>323</v>
      </c>
      <c r="D38" s="136">
        <v>323</v>
      </c>
      <c r="E38" s="136">
        <v>320.43</v>
      </c>
      <c r="F38" s="137">
        <f t="shared" si="0"/>
        <v>99.2043343653251</v>
      </c>
      <c r="G38" s="138">
        <f t="shared" si="1"/>
        <v>158.93</v>
      </c>
    </row>
    <row r="39" ht="32.25" customHeight="1" spans="1:7">
      <c r="A39" s="134">
        <v>2010399</v>
      </c>
      <c r="B39" s="135" t="s">
        <v>112</v>
      </c>
      <c r="C39" s="136">
        <v>0</v>
      </c>
      <c r="D39" s="136">
        <v>0</v>
      </c>
      <c r="E39" s="136">
        <v>1</v>
      </c>
      <c r="F39" s="137" t="str">
        <f t="shared" si="0"/>
        <v/>
      </c>
      <c r="G39" s="138">
        <f t="shared" si="1"/>
        <v>1</v>
      </c>
    </row>
    <row r="40" ht="20.25" hidden="1" customHeight="1" spans="1:7">
      <c r="A40" s="131">
        <v>20104</v>
      </c>
      <c r="B40" s="131" t="s">
        <v>113</v>
      </c>
      <c r="C40" s="133">
        <f>SUM(C41:C50)</f>
        <v>0</v>
      </c>
      <c r="D40" s="133">
        <f>SUM(D41:D50)</f>
        <v>0</v>
      </c>
      <c r="E40" s="133">
        <f>SUM(E41:E50)</f>
        <v>0</v>
      </c>
      <c r="F40" s="129" t="str">
        <f t="shared" si="0"/>
        <v/>
      </c>
      <c r="G40" s="130">
        <f t="shared" si="1"/>
        <v>0</v>
      </c>
    </row>
    <row r="41" ht="20.25" hidden="1" customHeight="1" spans="1:7">
      <c r="A41" s="134">
        <v>2010401</v>
      </c>
      <c r="B41" s="135" t="s">
        <v>90</v>
      </c>
      <c r="C41" s="136">
        <v>0</v>
      </c>
      <c r="D41" s="136">
        <v>0</v>
      </c>
      <c r="E41" s="136">
        <v>0</v>
      </c>
      <c r="F41" s="137" t="str">
        <f t="shared" si="0"/>
        <v/>
      </c>
      <c r="G41" s="138">
        <f t="shared" si="1"/>
        <v>0</v>
      </c>
    </row>
    <row r="42" ht="20.25" hidden="1" customHeight="1" spans="1:7">
      <c r="A42" s="134">
        <v>2010402</v>
      </c>
      <c r="B42" s="135" t="s">
        <v>91</v>
      </c>
      <c r="C42" s="136">
        <v>0</v>
      </c>
      <c r="D42" s="136">
        <v>0</v>
      </c>
      <c r="E42" s="136">
        <v>0</v>
      </c>
      <c r="F42" s="137" t="str">
        <f t="shared" si="0"/>
        <v/>
      </c>
      <c r="G42" s="138">
        <f t="shared" si="1"/>
        <v>0</v>
      </c>
    </row>
    <row r="43" ht="20.25" hidden="1" customHeight="1" spans="1:7">
      <c r="A43" s="134">
        <v>2010403</v>
      </c>
      <c r="B43" s="135" t="s">
        <v>92</v>
      </c>
      <c r="C43" s="136">
        <v>0</v>
      </c>
      <c r="D43" s="136">
        <v>0</v>
      </c>
      <c r="E43" s="136">
        <v>0</v>
      </c>
      <c r="F43" s="137" t="str">
        <f t="shared" si="0"/>
        <v/>
      </c>
      <c r="G43" s="138">
        <f t="shared" si="1"/>
        <v>0</v>
      </c>
    </row>
    <row r="44" ht="20.25" hidden="1" customHeight="1" spans="1:7">
      <c r="A44" s="134">
        <v>2010404</v>
      </c>
      <c r="B44" s="135" t="s">
        <v>114</v>
      </c>
      <c r="C44" s="136">
        <v>0</v>
      </c>
      <c r="D44" s="136">
        <v>0</v>
      </c>
      <c r="E44" s="136">
        <v>0</v>
      </c>
      <c r="F44" s="137" t="str">
        <f t="shared" si="0"/>
        <v/>
      </c>
      <c r="G44" s="138">
        <f t="shared" si="1"/>
        <v>0</v>
      </c>
    </row>
    <row r="45" ht="20.25" hidden="1" customHeight="1" spans="1:7">
      <c r="A45" s="134">
        <v>2010405</v>
      </c>
      <c r="B45" s="135" t="s">
        <v>115</v>
      </c>
      <c r="C45" s="136">
        <v>0</v>
      </c>
      <c r="D45" s="136">
        <v>0</v>
      </c>
      <c r="E45" s="136">
        <v>0</v>
      </c>
      <c r="F45" s="137" t="str">
        <f t="shared" si="0"/>
        <v/>
      </c>
      <c r="G45" s="138">
        <f t="shared" si="1"/>
        <v>0</v>
      </c>
    </row>
    <row r="46" ht="20.25" hidden="1" customHeight="1" spans="1:7">
      <c r="A46" s="134">
        <v>2010406</v>
      </c>
      <c r="B46" s="135" t="s">
        <v>116</v>
      </c>
      <c r="C46" s="136">
        <v>0</v>
      </c>
      <c r="D46" s="136">
        <v>0</v>
      </c>
      <c r="E46" s="136">
        <v>0</v>
      </c>
      <c r="F46" s="137" t="str">
        <f t="shared" si="0"/>
        <v/>
      </c>
      <c r="G46" s="138">
        <f t="shared" si="1"/>
        <v>0</v>
      </c>
    </row>
    <row r="47" ht="20.25" hidden="1" customHeight="1" spans="1:7">
      <c r="A47" s="134">
        <v>2010407</v>
      </c>
      <c r="B47" s="135" t="s">
        <v>117</v>
      </c>
      <c r="C47" s="136">
        <v>0</v>
      </c>
      <c r="D47" s="136">
        <v>0</v>
      </c>
      <c r="E47" s="136">
        <v>0</v>
      </c>
      <c r="F47" s="137" t="str">
        <f t="shared" si="0"/>
        <v/>
      </c>
      <c r="G47" s="138">
        <f t="shared" si="1"/>
        <v>0</v>
      </c>
    </row>
    <row r="48" ht="20.25" hidden="1" customHeight="1" spans="1:7">
      <c r="A48" s="134">
        <v>2010408</v>
      </c>
      <c r="B48" s="135" t="s">
        <v>118</v>
      </c>
      <c r="C48" s="136">
        <v>0</v>
      </c>
      <c r="D48" s="136">
        <v>0</v>
      </c>
      <c r="E48" s="136">
        <v>0</v>
      </c>
      <c r="F48" s="137" t="str">
        <f t="shared" si="0"/>
        <v/>
      </c>
      <c r="G48" s="138">
        <f t="shared" si="1"/>
        <v>0</v>
      </c>
    </row>
    <row r="49" ht="20.25" hidden="1" customHeight="1" spans="1:7">
      <c r="A49" s="134">
        <v>2010450</v>
      </c>
      <c r="B49" s="135" t="s">
        <v>99</v>
      </c>
      <c r="C49" s="136">
        <v>0</v>
      </c>
      <c r="D49" s="136">
        <v>0</v>
      </c>
      <c r="E49" s="136">
        <v>0</v>
      </c>
      <c r="F49" s="137" t="str">
        <f t="shared" si="0"/>
        <v/>
      </c>
      <c r="G49" s="138">
        <f t="shared" si="1"/>
        <v>0</v>
      </c>
    </row>
    <row r="50" ht="20.25" hidden="1" customHeight="1" spans="1:7">
      <c r="A50" s="134">
        <v>2010499</v>
      </c>
      <c r="B50" s="135" t="s">
        <v>119</v>
      </c>
      <c r="C50" s="136">
        <v>0</v>
      </c>
      <c r="D50" s="136">
        <v>0</v>
      </c>
      <c r="E50" s="136">
        <v>0</v>
      </c>
      <c r="F50" s="137" t="str">
        <f t="shared" si="0"/>
        <v/>
      </c>
      <c r="G50" s="138">
        <f t="shared" si="1"/>
        <v>0</v>
      </c>
    </row>
    <row r="51" ht="20.25" hidden="1" customHeight="1" spans="1:7">
      <c r="A51" s="131">
        <v>20105</v>
      </c>
      <c r="B51" s="131" t="s">
        <v>120</v>
      </c>
      <c r="C51" s="133">
        <f>SUM(C52:C61)</f>
        <v>0</v>
      </c>
      <c r="D51" s="133">
        <f>SUM(D52:D61)</f>
        <v>0</v>
      </c>
      <c r="E51" s="133">
        <f>SUM(E52:E61)</f>
        <v>0</v>
      </c>
      <c r="F51" s="129" t="str">
        <f t="shared" si="0"/>
        <v/>
      </c>
      <c r="G51" s="130">
        <f t="shared" si="1"/>
        <v>0</v>
      </c>
    </row>
    <row r="52" ht="20.25" hidden="1" customHeight="1" spans="1:7">
      <c r="A52" s="134">
        <v>2010501</v>
      </c>
      <c r="B52" s="135" t="s">
        <v>90</v>
      </c>
      <c r="C52" s="136">
        <v>0</v>
      </c>
      <c r="D52" s="136">
        <v>0</v>
      </c>
      <c r="E52" s="136">
        <v>0</v>
      </c>
      <c r="F52" s="137" t="str">
        <f t="shared" si="0"/>
        <v/>
      </c>
      <c r="G52" s="138">
        <f t="shared" si="1"/>
        <v>0</v>
      </c>
    </row>
    <row r="53" ht="20.25" hidden="1" customHeight="1" spans="1:7">
      <c r="A53" s="134">
        <v>2010502</v>
      </c>
      <c r="B53" s="135" t="s">
        <v>91</v>
      </c>
      <c r="C53" s="136">
        <v>0</v>
      </c>
      <c r="D53" s="136">
        <v>0</v>
      </c>
      <c r="E53" s="136">
        <v>0</v>
      </c>
      <c r="F53" s="137" t="str">
        <f t="shared" si="0"/>
        <v/>
      </c>
      <c r="G53" s="138">
        <f t="shared" si="1"/>
        <v>0</v>
      </c>
    </row>
    <row r="54" ht="20.25" hidden="1" customHeight="1" spans="1:7">
      <c r="A54" s="134">
        <v>2010503</v>
      </c>
      <c r="B54" s="135" t="s">
        <v>92</v>
      </c>
      <c r="C54" s="136">
        <v>0</v>
      </c>
      <c r="D54" s="136">
        <v>0</v>
      </c>
      <c r="E54" s="136">
        <v>0</v>
      </c>
      <c r="F54" s="137" t="str">
        <f t="shared" si="0"/>
        <v/>
      </c>
      <c r="G54" s="138">
        <f t="shared" si="1"/>
        <v>0</v>
      </c>
    </row>
    <row r="55" ht="20.25" hidden="1" customHeight="1" spans="1:7">
      <c r="A55" s="134">
        <v>2010504</v>
      </c>
      <c r="B55" s="135" t="s">
        <v>121</v>
      </c>
      <c r="C55" s="136">
        <v>0</v>
      </c>
      <c r="D55" s="136">
        <v>0</v>
      </c>
      <c r="E55" s="136">
        <v>0</v>
      </c>
      <c r="F55" s="137" t="str">
        <f t="shared" si="0"/>
        <v/>
      </c>
      <c r="G55" s="138">
        <f t="shared" si="1"/>
        <v>0</v>
      </c>
    </row>
    <row r="56" ht="20.25" hidden="1" customHeight="1" spans="1:7">
      <c r="A56" s="134">
        <v>2010505</v>
      </c>
      <c r="B56" s="135" t="s">
        <v>122</v>
      </c>
      <c r="C56" s="136">
        <v>0</v>
      </c>
      <c r="D56" s="136">
        <v>0</v>
      </c>
      <c r="E56" s="136">
        <v>0</v>
      </c>
      <c r="F56" s="137" t="str">
        <f t="shared" si="0"/>
        <v/>
      </c>
      <c r="G56" s="138">
        <f t="shared" si="1"/>
        <v>0</v>
      </c>
    </row>
    <row r="57" ht="20.25" hidden="1" customHeight="1" spans="1:7">
      <c r="A57" s="134">
        <v>2010506</v>
      </c>
      <c r="B57" s="135" t="s">
        <v>123</v>
      </c>
      <c r="C57" s="136">
        <v>0</v>
      </c>
      <c r="D57" s="136">
        <v>0</v>
      </c>
      <c r="E57" s="136">
        <v>0</v>
      </c>
      <c r="F57" s="137" t="str">
        <f t="shared" si="0"/>
        <v/>
      </c>
      <c r="G57" s="138">
        <f t="shared" si="1"/>
        <v>0</v>
      </c>
    </row>
    <row r="58" ht="20.25" hidden="1" customHeight="1" spans="1:7">
      <c r="A58" s="134">
        <v>2010507</v>
      </c>
      <c r="B58" s="135" t="s">
        <v>124</v>
      </c>
      <c r="C58" s="136">
        <v>0</v>
      </c>
      <c r="D58" s="136">
        <v>0</v>
      </c>
      <c r="E58" s="136">
        <v>0</v>
      </c>
      <c r="F58" s="137" t="str">
        <f t="shared" si="0"/>
        <v/>
      </c>
      <c r="G58" s="138">
        <f t="shared" si="1"/>
        <v>0</v>
      </c>
    </row>
    <row r="59" ht="20.25" hidden="1" customHeight="1" spans="1:7">
      <c r="A59" s="134">
        <v>2010508</v>
      </c>
      <c r="B59" s="135" t="s">
        <v>125</v>
      </c>
      <c r="C59" s="136">
        <v>0</v>
      </c>
      <c r="D59" s="136">
        <v>0</v>
      </c>
      <c r="E59" s="136">
        <v>0</v>
      </c>
      <c r="F59" s="137" t="str">
        <f t="shared" si="0"/>
        <v/>
      </c>
      <c r="G59" s="138">
        <f t="shared" si="1"/>
        <v>0</v>
      </c>
    </row>
    <row r="60" ht="20.25" hidden="1" customHeight="1" spans="1:7">
      <c r="A60" s="134">
        <v>2010550</v>
      </c>
      <c r="B60" s="135" t="s">
        <v>99</v>
      </c>
      <c r="C60" s="136">
        <v>0</v>
      </c>
      <c r="D60" s="136">
        <v>0</v>
      </c>
      <c r="E60" s="136">
        <v>0</v>
      </c>
      <c r="F60" s="137" t="str">
        <f t="shared" si="0"/>
        <v/>
      </c>
      <c r="G60" s="138">
        <f t="shared" si="1"/>
        <v>0</v>
      </c>
    </row>
    <row r="61" ht="20.25" hidden="1" customHeight="1" spans="1:7">
      <c r="A61" s="134">
        <v>2010599</v>
      </c>
      <c r="B61" s="135" t="s">
        <v>126</v>
      </c>
      <c r="C61" s="136">
        <v>0</v>
      </c>
      <c r="D61" s="136">
        <v>0</v>
      </c>
      <c r="E61" s="136">
        <v>0</v>
      </c>
      <c r="F61" s="137" t="str">
        <f t="shared" si="0"/>
        <v/>
      </c>
      <c r="G61" s="138">
        <f t="shared" si="1"/>
        <v>0</v>
      </c>
    </row>
    <row r="62" ht="20.25" customHeight="1" spans="1:7">
      <c r="A62" s="131">
        <v>20106</v>
      </c>
      <c r="B62" s="131" t="s">
        <v>127</v>
      </c>
      <c r="C62" s="133">
        <f>SUM(C63:C72)</f>
        <v>78</v>
      </c>
      <c r="D62" s="133">
        <f>SUM(D63:D72)</f>
        <v>78</v>
      </c>
      <c r="E62" s="133">
        <f>SUM(E63:E72)</f>
        <v>81.66</v>
      </c>
      <c r="F62" s="129">
        <f t="shared" si="0"/>
        <v>104.692307692308</v>
      </c>
      <c r="G62" s="130">
        <f t="shared" si="1"/>
        <v>42.66</v>
      </c>
    </row>
    <row r="63" ht="20.25" customHeight="1" spans="1:7">
      <c r="A63" s="134">
        <v>2010601</v>
      </c>
      <c r="B63" s="135" t="s">
        <v>90</v>
      </c>
      <c r="C63" s="136">
        <v>75</v>
      </c>
      <c r="D63" s="136">
        <v>75</v>
      </c>
      <c r="E63" s="136">
        <v>78.19</v>
      </c>
      <c r="F63" s="137">
        <f t="shared" si="0"/>
        <v>104.253333333333</v>
      </c>
      <c r="G63" s="138">
        <f t="shared" si="1"/>
        <v>40.69</v>
      </c>
    </row>
    <row r="64" ht="20.25" hidden="1" customHeight="1" spans="1:7">
      <c r="A64" s="134">
        <v>2010602</v>
      </c>
      <c r="B64" s="135" t="s">
        <v>91</v>
      </c>
      <c r="C64" s="136">
        <v>0</v>
      </c>
      <c r="D64" s="136">
        <v>0</v>
      </c>
      <c r="E64" s="136"/>
      <c r="F64" s="137" t="str">
        <f t="shared" si="0"/>
        <v/>
      </c>
      <c r="G64" s="138">
        <f t="shared" si="1"/>
        <v>0</v>
      </c>
    </row>
    <row r="65" ht="20.25" hidden="1" customHeight="1" spans="1:7">
      <c r="A65" s="134">
        <v>2010603</v>
      </c>
      <c r="B65" s="135" t="s">
        <v>92</v>
      </c>
      <c r="C65" s="136">
        <v>0</v>
      </c>
      <c r="D65" s="136">
        <v>0</v>
      </c>
      <c r="E65" s="136"/>
      <c r="F65" s="137" t="str">
        <f t="shared" si="0"/>
        <v/>
      </c>
      <c r="G65" s="138">
        <f t="shared" si="1"/>
        <v>0</v>
      </c>
    </row>
    <row r="66" ht="20.25" hidden="1" customHeight="1" spans="1:7">
      <c r="A66" s="134">
        <v>2010604</v>
      </c>
      <c r="B66" s="135" t="s">
        <v>128</v>
      </c>
      <c r="C66" s="136">
        <v>0</v>
      </c>
      <c r="D66" s="136">
        <v>0</v>
      </c>
      <c r="E66" s="136"/>
      <c r="F66" s="137" t="str">
        <f t="shared" si="0"/>
        <v/>
      </c>
      <c r="G66" s="138">
        <f t="shared" si="1"/>
        <v>0</v>
      </c>
    </row>
    <row r="67" ht="20.25" hidden="1" customHeight="1" spans="1:7">
      <c r="A67" s="134">
        <v>2010605</v>
      </c>
      <c r="B67" s="135" t="s">
        <v>129</v>
      </c>
      <c r="C67" s="136">
        <v>0</v>
      </c>
      <c r="D67" s="136">
        <v>0</v>
      </c>
      <c r="E67" s="136"/>
      <c r="F67" s="137" t="str">
        <f t="shared" si="0"/>
        <v/>
      </c>
      <c r="G67" s="138">
        <f t="shared" si="1"/>
        <v>0</v>
      </c>
    </row>
    <row r="68" ht="20.25" hidden="1" customHeight="1" spans="1:7">
      <c r="A68" s="134">
        <v>2010606</v>
      </c>
      <c r="B68" s="135" t="s">
        <v>130</v>
      </c>
      <c r="C68" s="136">
        <v>0</v>
      </c>
      <c r="D68" s="136">
        <v>0</v>
      </c>
      <c r="E68" s="136"/>
      <c r="F68" s="137" t="str">
        <f t="shared" si="0"/>
        <v/>
      </c>
      <c r="G68" s="138">
        <f t="shared" si="1"/>
        <v>0</v>
      </c>
    </row>
    <row r="69" ht="20.25" hidden="1" customHeight="1" spans="1:7">
      <c r="A69" s="134">
        <v>2010607</v>
      </c>
      <c r="B69" s="135" t="s">
        <v>131</v>
      </c>
      <c r="C69" s="136">
        <v>0</v>
      </c>
      <c r="D69" s="136">
        <v>0</v>
      </c>
      <c r="E69" s="136"/>
      <c r="F69" s="137" t="str">
        <f t="shared" si="0"/>
        <v/>
      </c>
      <c r="G69" s="138">
        <f t="shared" si="1"/>
        <v>0</v>
      </c>
    </row>
    <row r="70" ht="20.25" hidden="1" customHeight="1" spans="1:7">
      <c r="A70" s="134">
        <v>2010608</v>
      </c>
      <c r="B70" s="135" t="s">
        <v>132</v>
      </c>
      <c r="C70" s="136">
        <v>0</v>
      </c>
      <c r="D70" s="136">
        <v>0</v>
      </c>
      <c r="E70" s="136"/>
      <c r="F70" s="137" t="str">
        <f t="shared" si="0"/>
        <v/>
      </c>
      <c r="G70" s="138">
        <f t="shared" si="1"/>
        <v>0</v>
      </c>
    </row>
    <row r="71" ht="20.25" hidden="1" customHeight="1" spans="1:7">
      <c r="A71" s="134">
        <v>2010650</v>
      </c>
      <c r="B71" s="135" t="s">
        <v>99</v>
      </c>
      <c r="C71" s="136">
        <v>0</v>
      </c>
      <c r="D71" s="136">
        <v>0</v>
      </c>
      <c r="E71" s="136"/>
      <c r="F71" s="137" t="str">
        <f t="shared" ref="F71:F134" si="2">IFERROR(E71/C71*100,"")</f>
        <v/>
      </c>
      <c r="G71" s="138">
        <f t="shared" ref="G71:G134" si="3">E71-C71/2</f>
        <v>0</v>
      </c>
    </row>
    <row r="72" ht="20.25" customHeight="1" spans="1:7">
      <c r="A72" s="134">
        <v>2010699</v>
      </c>
      <c r="B72" s="135" t="s">
        <v>133</v>
      </c>
      <c r="C72" s="136">
        <v>3</v>
      </c>
      <c r="D72" s="136">
        <v>3</v>
      </c>
      <c r="E72" s="136">
        <v>3.47</v>
      </c>
      <c r="F72" s="137">
        <f t="shared" si="2"/>
        <v>115.666666666667</v>
      </c>
      <c r="G72" s="138">
        <f t="shared" si="3"/>
        <v>1.97</v>
      </c>
    </row>
    <row r="73" ht="20.25" hidden="1" customHeight="1" spans="1:7">
      <c r="A73" s="131">
        <v>20107</v>
      </c>
      <c r="B73" s="131" t="s">
        <v>134</v>
      </c>
      <c r="C73" s="133">
        <f>SUM(C74:C80)</f>
        <v>0</v>
      </c>
      <c r="D73" s="133">
        <f>SUM(D74:D80)</f>
        <v>0</v>
      </c>
      <c r="E73" s="133">
        <f>E80</f>
        <v>0</v>
      </c>
      <c r="F73" s="129" t="str">
        <f t="shared" si="2"/>
        <v/>
      </c>
      <c r="G73" s="130">
        <f t="shared" si="3"/>
        <v>0</v>
      </c>
    </row>
    <row r="74" ht="20.25" hidden="1" customHeight="1" spans="1:7">
      <c r="A74" s="134">
        <v>2010701</v>
      </c>
      <c r="B74" s="135" t="s">
        <v>90</v>
      </c>
      <c r="C74" s="136">
        <v>0</v>
      </c>
      <c r="D74" s="136">
        <v>0</v>
      </c>
      <c r="E74" s="136">
        <v>0</v>
      </c>
      <c r="F74" s="129" t="str">
        <f t="shared" si="2"/>
        <v/>
      </c>
      <c r="G74" s="130">
        <f t="shared" si="3"/>
        <v>0</v>
      </c>
    </row>
    <row r="75" ht="20.25" hidden="1" customHeight="1" spans="1:7">
      <c r="A75" s="134">
        <v>2010702</v>
      </c>
      <c r="B75" s="135" t="s">
        <v>91</v>
      </c>
      <c r="C75" s="136">
        <v>0</v>
      </c>
      <c r="D75" s="136">
        <v>0</v>
      </c>
      <c r="E75" s="136">
        <v>0</v>
      </c>
      <c r="F75" s="129" t="str">
        <f t="shared" si="2"/>
        <v/>
      </c>
      <c r="G75" s="130">
        <f t="shared" si="3"/>
        <v>0</v>
      </c>
    </row>
    <row r="76" ht="20.25" hidden="1" customHeight="1" spans="1:7">
      <c r="A76" s="134">
        <v>2010703</v>
      </c>
      <c r="B76" s="135" t="s">
        <v>92</v>
      </c>
      <c r="C76" s="136">
        <v>0</v>
      </c>
      <c r="D76" s="136">
        <v>0</v>
      </c>
      <c r="E76" s="136">
        <v>0</v>
      </c>
      <c r="F76" s="129" t="str">
        <f t="shared" si="2"/>
        <v/>
      </c>
      <c r="G76" s="130">
        <f t="shared" si="3"/>
        <v>0</v>
      </c>
    </row>
    <row r="77" ht="20.25" hidden="1" customHeight="1" spans="1:7">
      <c r="A77" s="134">
        <v>2010709</v>
      </c>
      <c r="B77" s="135" t="s">
        <v>131</v>
      </c>
      <c r="C77" s="136">
        <v>0</v>
      </c>
      <c r="D77" s="136">
        <v>0</v>
      </c>
      <c r="E77" s="136">
        <v>0</v>
      </c>
      <c r="F77" s="129" t="str">
        <f t="shared" si="2"/>
        <v/>
      </c>
      <c r="G77" s="130">
        <f t="shared" si="3"/>
        <v>0</v>
      </c>
    </row>
    <row r="78" ht="20.25" hidden="1" customHeight="1" spans="1:7">
      <c r="A78" s="134">
        <v>2010710</v>
      </c>
      <c r="B78" s="135" t="s">
        <v>135</v>
      </c>
      <c r="C78" s="136">
        <v>0</v>
      </c>
      <c r="D78" s="136">
        <v>0</v>
      </c>
      <c r="E78" s="136">
        <v>0</v>
      </c>
      <c r="F78" s="129" t="str">
        <f t="shared" si="2"/>
        <v/>
      </c>
      <c r="G78" s="130">
        <f t="shared" si="3"/>
        <v>0</v>
      </c>
    </row>
    <row r="79" ht="20.25" hidden="1" customHeight="1" spans="1:7">
      <c r="A79" s="134">
        <v>2010750</v>
      </c>
      <c r="B79" s="135" t="s">
        <v>99</v>
      </c>
      <c r="C79" s="136">
        <v>0</v>
      </c>
      <c r="D79" s="136">
        <v>0</v>
      </c>
      <c r="E79" s="136">
        <v>0</v>
      </c>
      <c r="F79" s="129" t="str">
        <f t="shared" si="2"/>
        <v/>
      </c>
      <c r="G79" s="130">
        <f t="shared" si="3"/>
        <v>0</v>
      </c>
    </row>
    <row r="80" ht="20.25" hidden="1" customHeight="1" spans="1:7">
      <c r="A80" s="134">
        <v>2010799</v>
      </c>
      <c r="B80" s="135" t="s">
        <v>136</v>
      </c>
      <c r="C80" s="136">
        <v>0</v>
      </c>
      <c r="D80" s="136">
        <v>0</v>
      </c>
      <c r="E80" s="136">
        <v>0</v>
      </c>
      <c r="F80" s="137" t="str">
        <f t="shared" si="2"/>
        <v/>
      </c>
      <c r="G80" s="138">
        <f t="shared" si="3"/>
        <v>0</v>
      </c>
    </row>
    <row r="81" ht="20.25" hidden="1" customHeight="1" spans="1:7">
      <c r="A81" s="131">
        <v>20108</v>
      </c>
      <c r="B81" s="131" t="s">
        <v>137</v>
      </c>
      <c r="C81" s="133">
        <f>SUM(C82:C89)</f>
        <v>0</v>
      </c>
      <c r="D81" s="133">
        <f>SUM(D82:D89)</f>
        <v>0</v>
      </c>
      <c r="E81" s="133">
        <f>SUM(E82:E89)</f>
        <v>0</v>
      </c>
      <c r="F81" s="129" t="str">
        <f t="shared" si="2"/>
        <v/>
      </c>
      <c r="G81" s="130">
        <f t="shared" si="3"/>
        <v>0</v>
      </c>
    </row>
    <row r="82" ht="20.25" hidden="1" customHeight="1" spans="1:7">
      <c r="A82" s="134">
        <v>2010801</v>
      </c>
      <c r="B82" s="135" t="s">
        <v>90</v>
      </c>
      <c r="C82" s="136">
        <v>0</v>
      </c>
      <c r="D82" s="136">
        <v>0</v>
      </c>
      <c r="E82" s="136">
        <v>0</v>
      </c>
      <c r="F82" s="137" t="str">
        <f t="shared" si="2"/>
        <v/>
      </c>
      <c r="G82" s="138">
        <f t="shared" si="3"/>
        <v>0</v>
      </c>
    </row>
    <row r="83" ht="20.25" hidden="1" customHeight="1" spans="1:7">
      <c r="A83" s="134">
        <v>2010802</v>
      </c>
      <c r="B83" s="135" t="s">
        <v>91</v>
      </c>
      <c r="C83" s="136">
        <v>0</v>
      </c>
      <c r="D83" s="136">
        <v>0</v>
      </c>
      <c r="E83" s="136">
        <v>0</v>
      </c>
      <c r="F83" s="137" t="str">
        <f t="shared" si="2"/>
        <v/>
      </c>
      <c r="G83" s="138">
        <f t="shared" si="3"/>
        <v>0</v>
      </c>
    </row>
    <row r="84" ht="20.25" hidden="1" customHeight="1" spans="1:7">
      <c r="A84" s="134">
        <v>2010803</v>
      </c>
      <c r="B84" s="135" t="s">
        <v>92</v>
      </c>
      <c r="C84" s="136">
        <v>0</v>
      </c>
      <c r="D84" s="136">
        <v>0</v>
      </c>
      <c r="E84" s="136">
        <v>0</v>
      </c>
      <c r="F84" s="137" t="str">
        <f t="shared" si="2"/>
        <v/>
      </c>
      <c r="G84" s="138">
        <f t="shared" si="3"/>
        <v>0</v>
      </c>
    </row>
    <row r="85" ht="20.25" hidden="1" customHeight="1" spans="1:7">
      <c r="A85" s="134">
        <v>2010804</v>
      </c>
      <c r="B85" s="135" t="s">
        <v>138</v>
      </c>
      <c r="C85" s="136">
        <v>0</v>
      </c>
      <c r="D85" s="136">
        <v>0</v>
      </c>
      <c r="E85" s="136">
        <v>0</v>
      </c>
      <c r="F85" s="137" t="str">
        <f t="shared" si="2"/>
        <v/>
      </c>
      <c r="G85" s="138">
        <f t="shared" si="3"/>
        <v>0</v>
      </c>
    </row>
    <row r="86" ht="20.25" hidden="1" customHeight="1" spans="1:7">
      <c r="A86" s="134">
        <v>2010805</v>
      </c>
      <c r="B86" s="135" t="s">
        <v>139</v>
      </c>
      <c r="C86" s="136">
        <v>0</v>
      </c>
      <c r="D86" s="136">
        <v>0</v>
      </c>
      <c r="E86" s="136">
        <v>0</v>
      </c>
      <c r="F86" s="137" t="str">
        <f t="shared" si="2"/>
        <v/>
      </c>
      <c r="G86" s="138">
        <f t="shared" si="3"/>
        <v>0</v>
      </c>
    </row>
    <row r="87" ht="20.25" hidden="1" customHeight="1" spans="1:7">
      <c r="A87" s="134">
        <v>2010806</v>
      </c>
      <c r="B87" s="135" t="s">
        <v>131</v>
      </c>
      <c r="C87" s="136">
        <v>0</v>
      </c>
      <c r="D87" s="136">
        <v>0</v>
      </c>
      <c r="E87" s="136">
        <v>0</v>
      </c>
      <c r="F87" s="137" t="str">
        <f t="shared" si="2"/>
        <v/>
      </c>
      <c r="G87" s="138">
        <f t="shared" si="3"/>
        <v>0</v>
      </c>
    </row>
    <row r="88" ht="20.25" hidden="1" customHeight="1" spans="1:7">
      <c r="A88" s="134">
        <v>2010850</v>
      </c>
      <c r="B88" s="135" t="s">
        <v>99</v>
      </c>
      <c r="C88" s="136">
        <v>0</v>
      </c>
      <c r="D88" s="136">
        <v>0</v>
      </c>
      <c r="E88" s="136">
        <v>0</v>
      </c>
      <c r="F88" s="137" t="str">
        <f t="shared" si="2"/>
        <v/>
      </c>
      <c r="G88" s="138">
        <f t="shared" si="3"/>
        <v>0</v>
      </c>
    </row>
    <row r="89" ht="20.25" hidden="1" customHeight="1" spans="1:7">
      <c r="A89" s="134">
        <v>2010899</v>
      </c>
      <c r="B89" s="135" t="s">
        <v>140</v>
      </c>
      <c r="C89" s="136">
        <v>0</v>
      </c>
      <c r="D89" s="136">
        <v>0</v>
      </c>
      <c r="E89" s="136">
        <v>0</v>
      </c>
      <c r="F89" s="137" t="str">
        <f t="shared" si="2"/>
        <v/>
      </c>
      <c r="G89" s="138">
        <f t="shared" si="3"/>
        <v>0</v>
      </c>
    </row>
    <row r="90" ht="20.25" hidden="1" customHeight="1" spans="1:7">
      <c r="A90" s="131">
        <v>20109</v>
      </c>
      <c r="B90" s="131" t="s">
        <v>141</v>
      </c>
      <c r="C90" s="133">
        <f>SUM(C91:C102)</f>
        <v>0</v>
      </c>
      <c r="D90" s="133">
        <f>SUM(D91:D102)</f>
        <v>0</v>
      </c>
      <c r="E90" s="133">
        <f>E102</f>
        <v>0</v>
      </c>
      <c r="F90" s="129" t="str">
        <f t="shared" si="2"/>
        <v/>
      </c>
      <c r="G90" s="130">
        <f t="shared" si="3"/>
        <v>0</v>
      </c>
    </row>
    <row r="91" ht="20.25" hidden="1" customHeight="1" spans="1:7">
      <c r="A91" s="134">
        <v>2010901</v>
      </c>
      <c r="B91" s="135" t="s">
        <v>90</v>
      </c>
      <c r="C91" s="136">
        <v>0</v>
      </c>
      <c r="D91" s="136">
        <v>0</v>
      </c>
      <c r="E91" s="136">
        <v>0</v>
      </c>
      <c r="F91" s="129" t="str">
        <f t="shared" si="2"/>
        <v/>
      </c>
      <c r="G91" s="130">
        <f t="shared" si="3"/>
        <v>0</v>
      </c>
    </row>
    <row r="92" ht="20.25" hidden="1" customHeight="1" spans="1:7">
      <c r="A92" s="134">
        <v>2010902</v>
      </c>
      <c r="B92" s="135" t="s">
        <v>91</v>
      </c>
      <c r="C92" s="136">
        <v>0</v>
      </c>
      <c r="D92" s="136">
        <v>0</v>
      </c>
      <c r="E92" s="136">
        <v>0</v>
      </c>
      <c r="F92" s="129" t="str">
        <f t="shared" si="2"/>
        <v/>
      </c>
      <c r="G92" s="130">
        <f t="shared" si="3"/>
        <v>0</v>
      </c>
    </row>
    <row r="93" ht="20.25" hidden="1" customHeight="1" spans="1:7">
      <c r="A93" s="134">
        <v>2010903</v>
      </c>
      <c r="B93" s="135" t="s">
        <v>92</v>
      </c>
      <c r="C93" s="136">
        <v>0</v>
      </c>
      <c r="D93" s="136">
        <v>0</v>
      </c>
      <c r="E93" s="136">
        <v>0</v>
      </c>
      <c r="F93" s="129" t="str">
        <f t="shared" si="2"/>
        <v/>
      </c>
      <c r="G93" s="130">
        <f t="shared" si="3"/>
        <v>0</v>
      </c>
    </row>
    <row r="94" ht="20.25" hidden="1" customHeight="1" spans="1:7">
      <c r="A94" s="134">
        <v>2010905</v>
      </c>
      <c r="B94" s="135" t="s">
        <v>142</v>
      </c>
      <c r="C94" s="136">
        <v>0</v>
      </c>
      <c r="D94" s="136">
        <v>0</v>
      </c>
      <c r="E94" s="136">
        <v>0</v>
      </c>
      <c r="F94" s="129" t="str">
        <f t="shared" si="2"/>
        <v/>
      </c>
      <c r="G94" s="130">
        <f t="shared" si="3"/>
        <v>0</v>
      </c>
    </row>
    <row r="95" ht="20.25" hidden="1" customHeight="1" spans="1:7">
      <c r="A95" s="134">
        <v>2010907</v>
      </c>
      <c r="B95" s="135" t="s">
        <v>143</v>
      </c>
      <c r="C95" s="136">
        <v>0</v>
      </c>
      <c r="D95" s="136">
        <v>0</v>
      </c>
      <c r="E95" s="136">
        <v>0</v>
      </c>
      <c r="F95" s="129" t="str">
        <f t="shared" si="2"/>
        <v/>
      </c>
      <c r="G95" s="130">
        <f t="shared" si="3"/>
        <v>0</v>
      </c>
    </row>
    <row r="96" ht="20.25" hidden="1" customHeight="1" spans="1:7">
      <c r="A96" s="134">
        <v>2010908</v>
      </c>
      <c r="B96" s="135" t="s">
        <v>131</v>
      </c>
      <c r="C96" s="136">
        <v>0</v>
      </c>
      <c r="D96" s="136">
        <v>0</v>
      </c>
      <c r="E96" s="136">
        <v>0</v>
      </c>
      <c r="F96" s="129" t="str">
        <f t="shared" si="2"/>
        <v/>
      </c>
      <c r="G96" s="130">
        <f t="shared" si="3"/>
        <v>0</v>
      </c>
    </row>
    <row r="97" ht="20.25" hidden="1" customHeight="1" spans="1:7">
      <c r="A97" s="134">
        <v>2010909</v>
      </c>
      <c r="B97" s="135" t="s">
        <v>144</v>
      </c>
      <c r="C97" s="136">
        <v>0</v>
      </c>
      <c r="D97" s="136">
        <v>0</v>
      </c>
      <c r="E97" s="136">
        <v>0</v>
      </c>
      <c r="F97" s="129" t="str">
        <f t="shared" si="2"/>
        <v/>
      </c>
      <c r="G97" s="130">
        <f t="shared" si="3"/>
        <v>0</v>
      </c>
    </row>
    <row r="98" ht="20.25" hidden="1" customHeight="1" spans="1:7">
      <c r="A98" s="134">
        <v>2010910</v>
      </c>
      <c r="B98" s="135" t="s">
        <v>145</v>
      </c>
      <c r="C98" s="136">
        <v>0</v>
      </c>
      <c r="D98" s="136">
        <v>0</v>
      </c>
      <c r="E98" s="136">
        <v>0</v>
      </c>
      <c r="F98" s="129" t="str">
        <f t="shared" si="2"/>
        <v/>
      </c>
      <c r="G98" s="130">
        <f t="shared" si="3"/>
        <v>0</v>
      </c>
    </row>
    <row r="99" ht="20.25" hidden="1" customHeight="1" spans="1:7">
      <c r="A99" s="134">
        <v>2010911</v>
      </c>
      <c r="B99" s="135" t="s">
        <v>146</v>
      </c>
      <c r="C99" s="136">
        <v>0</v>
      </c>
      <c r="D99" s="136">
        <v>0</v>
      </c>
      <c r="E99" s="136">
        <v>0</v>
      </c>
      <c r="F99" s="129" t="str">
        <f t="shared" si="2"/>
        <v/>
      </c>
      <c r="G99" s="130">
        <f t="shared" si="3"/>
        <v>0</v>
      </c>
    </row>
    <row r="100" ht="20.25" hidden="1" customHeight="1" spans="1:7">
      <c r="A100" s="134">
        <v>2010912</v>
      </c>
      <c r="B100" s="135" t="s">
        <v>147</v>
      </c>
      <c r="C100" s="136">
        <v>0</v>
      </c>
      <c r="D100" s="136">
        <v>0</v>
      </c>
      <c r="E100" s="136">
        <v>0</v>
      </c>
      <c r="F100" s="129" t="str">
        <f t="shared" si="2"/>
        <v/>
      </c>
      <c r="G100" s="130">
        <f t="shared" si="3"/>
        <v>0</v>
      </c>
    </row>
    <row r="101" ht="20.25" hidden="1" customHeight="1" spans="1:7">
      <c r="A101" s="134">
        <v>2010950</v>
      </c>
      <c r="B101" s="135" t="s">
        <v>99</v>
      </c>
      <c r="C101" s="136">
        <v>0</v>
      </c>
      <c r="D101" s="136">
        <v>0</v>
      </c>
      <c r="E101" s="136">
        <v>0</v>
      </c>
      <c r="F101" s="129" t="str">
        <f t="shared" si="2"/>
        <v/>
      </c>
      <c r="G101" s="130">
        <f t="shared" si="3"/>
        <v>0</v>
      </c>
    </row>
    <row r="102" ht="20.25" hidden="1" customHeight="1" spans="1:7">
      <c r="A102" s="134">
        <v>2010999</v>
      </c>
      <c r="B102" s="135" t="s">
        <v>148</v>
      </c>
      <c r="C102" s="136">
        <v>0</v>
      </c>
      <c r="D102" s="136">
        <v>0</v>
      </c>
      <c r="E102" s="136">
        <v>0</v>
      </c>
      <c r="F102" s="137" t="str">
        <f t="shared" si="2"/>
        <v/>
      </c>
      <c r="G102" s="138">
        <f t="shared" si="3"/>
        <v>0</v>
      </c>
    </row>
    <row r="103" ht="20.25" customHeight="1" spans="1:7">
      <c r="A103" s="131">
        <v>20111</v>
      </c>
      <c r="B103" s="131" t="s">
        <v>149</v>
      </c>
      <c r="C103" s="133">
        <f>SUM(C104:C111)</f>
        <v>6</v>
      </c>
      <c r="D103" s="133">
        <f>SUM(D104:D111)</f>
        <v>6</v>
      </c>
      <c r="E103" s="133">
        <f>SUM(E104:E111)</f>
        <v>0.67</v>
      </c>
      <c r="F103" s="129">
        <f t="shared" si="2"/>
        <v>11.1666666666667</v>
      </c>
      <c r="G103" s="130">
        <f t="shared" si="3"/>
        <v>-2.33</v>
      </c>
    </row>
    <row r="104" ht="20.25" hidden="1" customHeight="1" spans="1:7">
      <c r="A104" s="134">
        <v>2011101</v>
      </c>
      <c r="B104" s="135" t="s">
        <v>90</v>
      </c>
      <c r="C104" s="136">
        <v>0</v>
      </c>
      <c r="D104" s="136">
        <v>0</v>
      </c>
      <c r="E104" s="136">
        <v>0</v>
      </c>
      <c r="F104" s="137" t="str">
        <f t="shared" si="2"/>
        <v/>
      </c>
      <c r="G104" s="138">
        <f t="shared" si="3"/>
        <v>0</v>
      </c>
    </row>
    <row r="105" ht="20.25" hidden="1" customHeight="1" spans="1:7">
      <c r="A105" s="134">
        <v>2011102</v>
      </c>
      <c r="B105" s="135" t="s">
        <v>91</v>
      </c>
      <c r="C105" s="136">
        <v>0</v>
      </c>
      <c r="D105" s="136">
        <v>0</v>
      </c>
      <c r="E105" s="136">
        <v>0</v>
      </c>
      <c r="F105" s="137" t="str">
        <f t="shared" si="2"/>
        <v/>
      </c>
      <c r="G105" s="138">
        <f t="shared" si="3"/>
        <v>0</v>
      </c>
    </row>
    <row r="106" ht="20.25" hidden="1" customHeight="1" spans="1:7">
      <c r="A106" s="134">
        <v>2011103</v>
      </c>
      <c r="B106" s="135" t="s">
        <v>92</v>
      </c>
      <c r="C106" s="136">
        <v>0</v>
      </c>
      <c r="D106" s="136">
        <v>0</v>
      </c>
      <c r="E106" s="136">
        <v>0</v>
      </c>
      <c r="F106" s="137" t="str">
        <f t="shared" si="2"/>
        <v/>
      </c>
      <c r="G106" s="138">
        <f t="shared" si="3"/>
        <v>0</v>
      </c>
    </row>
    <row r="107" ht="20.25" hidden="1" customHeight="1" spans="1:7">
      <c r="A107" s="134">
        <v>2011104</v>
      </c>
      <c r="B107" s="135" t="s">
        <v>150</v>
      </c>
      <c r="C107" s="136">
        <v>0</v>
      </c>
      <c r="D107" s="136">
        <v>0</v>
      </c>
      <c r="E107" s="136">
        <v>0</v>
      </c>
      <c r="F107" s="137" t="str">
        <f t="shared" si="2"/>
        <v/>
      </c>
      <c r="G107" s="138">
        <f t="shared" si="3"/>
        <v>0</v>
      </c>
    </row>
    <row r="108" ht="20.25" hidden="1" customHeight="1" spans="1:7">
      <c r="A108" s="134">
        <v>2011105</v>
      </c>
      <c r="B108" s="135" t="s">
        <v>151</v>
      </c>
      <c r="C108" s="136">
        <v>0</v>
      </c>
      <c r="D108" s="136">
        <v>0</v>
      </c>
      <c r="E108" s="136">
        <v>0</v>
      </c>
      <c r="F108" s="137" t="str">
        <f t="shared" si="2"/>
        <v/>
      </c>
      <c r="G108" s="138">
        <f t="shared" si="3"/>
        <v>0</v>
      </c>
    </row>
    <row r="109" ht="20.25" hidden="1" customHeight="1" spans="1:7">
      <c r="A109" s="134">
        <v>2011106</v>
      </c>
      <c r="B109" s="135" t="s">
        <v>152</v>
      </c>
      <c r="C109" s="136">
        <v>0</v>
      </c>
      <c r="D109" s="136">
        <v>0</v>
      </c>
      <c r="E109" s="136">
        <v>0</v>
      </c>
      <c r="F109" s="137" t="str">
        <f t="shared" si="2"/>
        <v/>
      </c>
      <c r="G109" s="138">
        <f t="shared" si="3"/>
        <v>0</v>
      </c>
    </row>
    <row r="110" ht="20.25" hidden="1" customHeight="1" spans="1:7">
      <c r="A110" s="134">
        <v>2011150</v>
      </c>
      <c r="B110" s="135" t="s">
        <v>99</v>
      </c>
      <c r="C110" s="136">
        <v>0</v>
      </c>
      <c r="D110" s="136">
        <v>0</v>
      </c>
      <c r="E110" s="136">
        <v>0</v>
      </c>
      <c r="F110" s="137" t="str">
        <f t="shared" si="2"/>
        <v/>
      </c>
      <c r="G110" s="138">
        <f t="shared" si="3"/>
        <v>0</v>
      </c>
    </row>
    <row r="111" ht="20.25" customHeight="1" spans="1:7">
      <c r="A111" s="134">
        <v>2011199</v>
      </c>
      <c r="B111" s="135" t="s">
        <v>153</v>
      </c>
      <c r="C111" s="136">
        <v>6</v>
      </c>
      <c r="D111" s="136">
        <v>6</v>
      </c>
      <c r="E111" s="136">
        <v>0.67</v>
      </c>
      <c r="F111" s="137">
        <f t="shared" si="2"/>
        <v>11.1666666666667</v>
      </c>
      <c r="G111" s="138">
        <f t="shared" si="3"/>
        <v>-2.33</v>
      </c>
    </row>
    <row r="112" ht="20.25" hidden="1" customHeight="1" spans="1:7">
      <c r="A112" s="131">
        <v>20113</v>
      </c>
      <c r="B112" s="131" t="s">
        <v>154</v>
      </c>
      <c r="C112" s="133">
        <f>SUM(C113:C122)</f>
        <v>0</v>
      </c>
      <c r="D112" s="133">
        <f>SUM(D113:D122)</f>
        <v>0</v>
      </c>
      <c r="E112" s="133">
        <f>SUM(E113:E122)</f>
        <v>0</v>
      </c>
      <c r="F112" s="129" t="str">
        <f t="shared" si="2"/>
        <v/>
      </c>
      <c r="G112" s="130">
        <f t="shared" si="3"/>
        <v>0</v>
      </c>
    </row>
    <row r="113" ht="20.25" hidden="1" customHeight="1" spans="1:7">
      <c r="A113" s="134">
        <v>2011301</v>
      </c>
      <c r="B113" s="135" t="s">
        <v>90</v>
      </c>
      <c r="C113" s="136">
        <v>0</v>
      </c>
      <c r="D113" s="136">
        <v>0</v>
      </c>
      <c r="E113" s="136">
        <v>0</v>
      </c>
      <c r="F113" s="137" t="str">
        <f t="shared" si="2"/>
        <v/>
      </c>
      <c r="G113" s="138">
        <f t="shared" si="3"/>
        <v>0</v>
      </c>
    </row>
    <row r="114" ht="20.25" hidden="1" customHeight="1" spans="1:7">
      <c r="A114" s="134">
        <v>2011302</v>
      </c>
      <c r="B114" s="135" t="s">
        <v>91</v>
      </c>
      <c r="C114" s="136">
        <v>0</v>
      </c>
      <c r="D114" s="136">
        <v>0</v>
      </c>
      <c r="E114" s="136">
        <v>0</v>
      </c>
      <c r="F114" s="137" t="str">
        <f t="shared" si="2"/>
        <v/>
      </c>
      <c r="G114" s="138">
        <f t="shared" si="3"/>
        <v>0</v>
      </c>
    </row>
    <row r="115" ht="20.25" hidden="1" customHeight="1" spans="1:7">
      <c r="A115" s="134">
        <v>2011303</v>
      </c>
      <c r="B115" s="135" t="s">
        <v>92</v>
      </c>
      <c r="C115" s="136">
        <v>0</v>
      </c>
      <c r="D115" s="136">
        <v>0</v>
      </c>
      <c r="E115" s="136">
        <v>0</v>
      </c>
      <c r="F115" s="137" t="str">
        <f t="shared" si="2"/>
        <v/>
      </c>
      <c r="G115" s="138">
        <f t="shared" si="3"/>
        <v>0</v>
      </c>
    </row>
    <row r="116" ht="20.25" hidden="1" customHeight="1" spans="1:7">
      <c r="A116" s="134">
        <v>2011304</v>
      </c>
      <c r="B116" s="135" t="s">
        <v>155</v>
      </c>
      <c r="C116" s="136">
        <v>0</v>
      </c>
      <c r="D116" s="136">
        <v>0</v>
      </c>
      <c r="E116" s="136">
        <v>0</v>
      </c>
      <c r="F116" s="137" t="str">
        <f t="shared" si="2"/>
        <v/>
      </c>
      <c r="G116" s="138">
        <f t="shared" si="3"/>
        <v>0</v>
      </c>
    </row>
    <row r="117" ht="20.25" hidden="1" customHeight="1" spans="1:7">
      <c r="A117" s="134">
        <v>2011305</v>
      </c>
      <c r="B117" s="135" t="s">
        <v>156</v>
      </c>
      <c r="C117" s="136">
        <v>0</v>
      </c>
      <c r="D117" s="136">
        <v>0</v>
      </c>
      <c r="E117" s="136">
        <v>0</v>
      </c>
      <c r="F117" s="137" t="str">
        <f t="shared" si="2"/>
        <v/>
      </c>
      <c r="G117" s="138">
        <f t="shared" si="3"/>
        <v>0</v>
      </c>
    </row>
    <row r="118" ht="20.25" hidden="1" customHeight="1" spans="1:7">
      <c r="A118" s="134">
        <v>2011306</v>
      </c>
      <c r="B118" s="135" t="s">
        <v>157</v>
      </c>
      <c r="C118" s="136">
        <v>0</v>
      </c>
      <c r="D118" s="136">
        <v>0</v>
      </c>
      <c r="E118" s="136">
        <v>0</v>
      </c>
      <c r="F118" s="137" t="str">
        <f t="shared" si="2"/>
        <v/>
      </c>
      <c r="G118" s="138">
        <f t="shared" si="3"/>
        <v>0</v>
      </c>
    </row>
    <row r="119" ht="20.25" hidden="1" customHeight="1" spans="1:7">
      <c r="A119" s="134">
        <v>2011307</v>
      </c>
      <c r="B119" s="135" t="s">
        <v>158</v>
      </c>
      <c r="C119" s="136">
        <v>0</v>
      </c>
      <c r="D119" s="136">
        <v>0</v>
      </c>
      <c r="E119" s="136">
        <v>0</v>
      </c>
      <c r="F119" s="137" t="str">
        <f t="shared" si="2"/>
        <v/>
      </c>
      <c r="G119" s="138">
        <f t="shared" si="3"/>
        <v>0</v>
      </c>
    </row>
    <row r="120" ht="20.25" hidden="1" customHeight="1" spans="1:7">
      <c r="A120" s="134">
        <v>2011308</v>
      </c>
      <c r="B120" s="135" t="s">
        <v>159</v>
      </c>
      <c r="C120" s="136">
        <v>0</v>
      </c>
      <c r="D120" s="136">
        <v>0</v>
      </c>
      <c r="E120" s="136">
        <v>0</v>
      </c>
      <c r="F120" s="137" t="str">
        <f t="shared" si="2"/>
        <v/>
      </c>
      <c r="G120" s="138">
        <f t="shared" si="3"/>
        <v>0</v>
      </c>
    </row>
    <row r="121" ht="20.25" hidden="1" customHeight="1" spans="1:7">
      <c r="A121" s="134">
        <v>2011350</v>
      </c>
      <c r="B121" s="135" t="s">
        <v>99</v>
      </c>
      <c r="C121" s="136">
        <v>0</v>
      </c>
      <c r="D121" s="136">
        <v>0</v>
      </c>
      <c r="E121" s="136">
        <v>0</v>
      </c>
      <c r="F121" s="137" t="str">
        <f t="shared" si="2"/>
        <v/>
      </c>
      <c r="G121" s="138">
        <f t="shared" si="3"/>
        <v>0</v>
      </c>
    </row>
    <row r="122" ht="20.25" hidden="1" customHeight="1" spans="1:7">
      <c r="A122" s="134">
        <v>2011399</v>
      </c>
      <c r="B122" s="135" t="s">
        <v>160</v>
      </c>
      <c r="C122" s="136">
        <v>0</v>
      </c>
      <c r="D122" s="136">
        <v>0</v>
      </c>
      <c r="E122" s="136">
        <v>0</v>
      </c>
      <c r="F122" s="137" t="str">
        <f t="shared" si="2"/>
        <v/>
      </c>
      <c r="G122" s="138">
        <f t="shared" si="3"/>
        <v>0</v>
      </c>
    </row>
    <row r="123" ht="20.25" hidden="1" customHeight="1" spans="1:7">
      <c r="A123" s="131">
        <v>20114</v>
      </c>
      <c r="B123" s="131" t="s">
        <v>161</v>
      </c>
      <c r="C123" s="133">
        <f>SUM(C124:C134)</f>
        <v>0</v>
      </c>
      <c r="D123" s="133">
        <f>SUM(D124:D134)</f>
        <v>0</v>
      </c>
      <c r="E123" s="133">
        <f>SUM(E124:E134)</f>
        <v>0</v>
      </c>
      <c r="F123" s="129" t="str">
        <f t="shared" si="2"/>
        <v/>
      </c>
      <c r="G123" s="130">
        <f t="shared" si="3"/>
        <v>0</v>
      </c>
    </row>
    <row r="124" ht="20.25" hidden="1" customHeight="1" spans="1:7">
      <c r="A124" s="134">
        <v>2011401</v>
      </c>
      <c r="B124" s="135" t="s">
        <v>90</v>
      </c>
      <c r="C124" s="136">
        <v>0</v>
      </c>
      <c r="D124" s="136">
        <v>0</v>
      </c>
      <c r="E124" s="136">
        <v>0</v>
      </c>
      <c r="F124" s="129" t="str">
        <f t="shared" si="2"/>
        <v/>
      </c>
      <c r="G124" s="130">
        <f t="shared" si="3"/>
        <v>0</v>
      </c>
    </row>
    <row r="125" ht="20.25" hidden="1" customHeight="1" spans="1:7">
      <c r="A125" s="134">
        <v>2011402</v>
      </c>
      <c r="B125" s="135" t="s">
        <v>91</v>
      </c>
      <c r="C125" s="136">
        <v>0</v>
      </c>
      <c r="D125" s="136">
        <v>0</v>
      </c>
      <c r="E125" s="136">
        <v>0</v>
      </c>
      <c r="F125" s="129" t="str">
        <f t="shared" si="2"/>
        <v/>
      </c>
      <c r="G125" s="130">
        <f t="shared" si="3"/>
        <v>0</v>
      </c>
    </row>
    <row r="126" ht="20.25" hidden="1" customHeight="1" spans="1:7">
      <c r="A126" s="134">
        <v>2011403</v>
      </c>
      <c r="B126" s="135" t="s">
        <v>92</v>
      </c>
      <c r="C126" s="136">
        <v>0</v>
      </c>
      <c r="D126" s="136">
        <v>0</v>
      </c>
      <c r="E126" s="136">
        <v>0</v>
      </c>
      <c r="F126" s="129" t="str">
        <f t="shared" si="2"/>
        <v/>
      </c>
      <c r="G126" s="130">
        <f t="shared" si="3"/>
        <v>0</v>
      </c>
    </row>
    <row r="127" ht="20.25" hidden="1" customHeight="1" spans="1:7">
      <c r="A127" s="134">
        <v>2011404</v>
      </c>
      <c r="B127" s="135" t="s">
        <v>162</v>
      </c>
      <c r="C127" s="136">
        <v>0</v>
      </c>
      <c r="D127" s="136">
        <v>0</v>
      </c>
      <c r="E127" s="136">
        <v>0</v>
      </c>
      <c r="F127" s="129" t="str">
        <f t="shared" si="2"/>
        <v/>
      </c>
      <c r="G127" s="130">
        <f t="shared" si="3"/>
        <v>0</v>
      </c>
    </row>
    <row r="128" ht="20.25" hidden="1" customHeight="1" spans="1:7">
      <c r="A128" s="134">
        <v>2011405</v>
      </c>
      <c r="B128" s="135" t="s">
        <v>163</v>
      </c>
      <c r="C128" s="136">
        <v>0</v>
      </c>
      <c r="D128" s="136">
        <v>0</v>
      </c>
      <c r="E128" s="136">
        <v>0</v>
      </c>
      <c r="F128" s="129" t="str">
        <f t="shared" si="2"/>
        <v/>
      </c>
      <c r="G128" s="130">
        <f t="shared" si="3"/>
        <v>0</v>
      </c>
    </row>
    <row r="129" ht="20.25" hidden="1" customHeight="1" spans="1:7">
      <c r="A129" s="134">
        <v>2011408</v>
      </c>
      <c r="B129" s="135" t="s">
        <v>164</v>
      </c>
      <c r="C129" s="136">
        <v>0</v>
      </c>
      <c r="D129" s="136">
        <v>0</v>
      </c>
      <c r="E129" s="136">
        <v>0</v>
      </c>
      <c r="F129" s="129" t="str">
        <f t="shared" si="2"/>
        <v/>
      </c>
      <c r="G129" s="130">
        <f t="shared" si="3"/>
        <v>0</v>
      </c>
    </row>
    <row r="130" ht="20.25" hidden="1" customHeight="1" spans="1:7">
      <c r="A130" s="134">
        <v>2011409</v>
      </c>
      <c r="B130" s="135" t="s">
        <v>165</v>
      </c>
      <c r="C130" s="136">
        <v>0</v>
      </c>
      <c r="D130" s="136">
        <v>0</v>
      </c>
      <c r="E130" s="136">
        <v>0</v>
      </c>
      <c r="F130" s="137" t="str">
        <f t="shared" si="2"/>
        <v/>
      </c>
      <c r="G130" s="138">
        <f t="shared" si="3"/>
        <v>0</v>
      </c>
    </row>
    <row r="131" ht="20.25" hidden="1" customHeight="1" spans="1:7">
      <c r="A131" s="134">
        <v>2011410</v>
      </c>
      <c r="B131" s="135" t="s">
        <v>166</v>
      </c>
      <c r="C131" s="136">
        <v>0</v>
      </c>
      <c r="D131" s="136">
        <v>0</v>
      </c>
      <c r="E131" s="136">
        <v>0</v>
      </c>
      <c r="F131" s="137" t="str">
        <f t="shared" si="2"/>
        <v/>
      </c>
      <c r="G131" s="138">
        <f t="shared" si="3"/>
        <v>0</v>
      </c>
    </row>
    <row r="132" ht="20.25" hidden="1" customHeight="1" spans="1:7">
      <c r="A132" s="134">
        <v>2011411</v>
      </c>
      <c r="B132" s="135" t="s">
        <v>167</v>
      </c>
      <c r="C132" s="136">
        <v>0</v>
      </c>
      <c r="D132" s="136">
        <v>0</v>
      </c>
      <c r="E132" s="136">
        <v>0</v>
      </c>
      <c r="F132" s="137" t="str">
        <f t="shared" si="2"/>
        <v/>
      </c>
      <c r="G132" s="138">
        <f t="shared" si="3"/>
        <v>0</v>
      </c>
    </row>
    <row r="133" ht="20.25" hidden="1" customHeight="1" spans="1:7">
      <c r="A133" s="134">
        <v>2011450</v>
      </c>
      <c r="B133" s="135" t="s">
        <v>99</v>
      </c>
      <c r="C133" s="136">
        <v>0</v>
      </c>
      <c r="D133" s="136">
        <v>0</v>
      </c>
      <c r="E133" s="136">
        <v>0</v>
      </c>
      <c r="F133" s="137" t="str">
        <f t="shared" si="2"/>
        <v/>
      </c>
      <c r="G133" s="138">
        <f t="shared" si="3"/>
        <v>0</v>
      </c>
    </row>
    <row r="134" ht="20.25" hidden="1" customHeight="1" spans="1:7">
      <c r="A134" s="134">
        <v>2011499</v>
      </c>
      <c r="B134" s="135" t="s">
        <v>168</v>
      </c>
      <c r="C134" s="136">
        <v>0</v>
      </c>
      <c r="D134" s="136">
        <v>0</v>
      </c>
      <c r="E134" s="136">
        <v>0</v>
      </c>
      <c r="F134" s="137" t="str">
        <f t="shared" si="2"/>
        <v/>
      </c>
      <c r="G134" s="138">
        <f t="shared" si="3"/>
        <v>0</v>
      </c>
    </row>
    <row r="135" ht="20.25" hidden="1" customHeight="1" spans="1:7">
      <c r="A135" s="131">
        <v>20123</v>
      </c>
      <c r="B135" s="131" t="s">
        <v>169</v>
      </c>
      <c r="C135" s="133">
        <f>SUM(C136:C141)</f>
        <v>0</v>
      </c>
      <c r="D135" s="133">
        <f>SUM(D136:D141)</f>
        <v>0</v>
      </c>
      <c r="E135" s="133">
        <f>SUM(E136:E141)</f>
        <v>0</v>
      </c>
      <c r="F135" s="129" t="str">
        <f t="shared" ref="F135:F198" si="4">IFERROR(E135/C135*100,"")</f>
        <v/>
      </c>
      <c r="G135" s="130">
        <f t="shared" ref="G135:G198" si="5">E135-C135/2</f>
        <v>0</v>
      </c>
    </row>
    <row r="136" ht="20.25" hidden="1" customHeight="1" spans="1:7">
      <c r="A136" s="134">
        <v>2012301</v>
      </c>
      <c r="B136" s="135" t="s">
        <v>90</v>
      </c>
      <c r="C136" s="136">
        <v>0</v>
      </c>
      <c r="D136" s="136">
        <v>0</v>
      </c>
      <c r="E136" s="136">
        <v>0</v>
      </c>
      <c r="F136" s="129" t="str">
        <f t="shared" si="4"/>
        <v/>
      </c>
      <c r="G136" s="130">
        <f t="shared" si="5"/>
        <v>0</v>
      </c>
    </row>
    <row r="137" ht="20.25" hidden="1" customHeight="1" spans="1:7">
      <c r="A137" s="134">
        <v>2012302</v>
      </c>
      <c r="B137" s="135" t="s">
        <v>91</v>
      </c>
      <c r="C137" s="136">
        <v>0</v>
      </c>
      <c r="D137" s="136">
        <v>0</v>
      </c>
      <c r="E137" s="136">
        <v>0</v>
      </c>
      <c r="F137" s="129" t="str">
        <f t="shared" si="4"/>
        <v/>
      </c>
      <c r="G137" s="130">
        <f t="shared" si="5"/>
        <v>0</v>
      </c>
    </row>
    <row r="138" ht="20.25" hidden="1" customHeight="1" spans="1:7">
      <c r="A138" s="134">
        <v>2012303</v>
      </c>
      <c r="B138" s="135" t="s">
        <v>92</v>
      </c>
      <c r="C138" s="136">
        <v>0</v>
      </c>
      <c r="D138" s="136">
        <v>0</v>
      </c>
      <c r="E138" s="136">
        <v>0</v>
      </c>
      <c r="F138" s="129" t="str">
        <f t="shared" si="4"/>
        <v/>
      </c>
      <c r="G138" s="130">
        <f t="shared" si="5"/>
        <v>0</v>
      </c>
    </row>
    <row r="139" ht="20.25" hidden="1" customHeight="1" spans="1:7">
      <c r="A139" s="134">
        <v>2012304</v>
      </c>
      <c r="B139" s="135" t="s">
        <v>170</v>
      </c>
      <c r="C139" s="136">
        <v>0</v>
      </c>
      <c r="D139" s="136">
        <v>0</v>
      </c>
      <c r="E139" s="136">
        <v>0</v>
      </c>
      <c r="F139" s="129" t="str">
        <f t="shared" si="4"/>
        <v/>
      </c>
      <c r="G139" s="130">
        <f t="shared" si="5"/>
        <v>0</v>
      </c>
    </row>
    <row r="140" ht="20.25" hidden="1" customHeight="1" spans="1:7">
      <c r="A140" s="134">
        <v>2012350</v>
      </c>
      <c r="B140" s="135" t="s">
        <v>99</v>
      </c>
      <c r="C140" s="136">
        <v>0</v>
      </c>
      <c r="D140" s="136">
        <v>0</v>
      </c>
      <c r="E140" s="136">
        <v>0</v>
      </c>
      <c r="F140" s="129" t="str">
        <f t="shared" si="4"/>
        <v/>
      </c>
      <c r="G140" s="130">
        <f t="shared" si="5"/>
        <v>0</v>
      </c>
    </row>
    <row r="141" ht="20.25" hidden="1" customHeight="1" spans="1:7">
      <c r="A141" s="134">
        <v>2012399</v>
      </c>
      <c r="B141" s="135" t="s">
        <v>171</v>
      </c>
      <c r="C141" s="136">
        <v>0</v>
      </c>
      <c r="D141" s="136">
        <v>0</v>
      </c>
      <c r="E141" s="136">
        <v>0</v>
      </c>
      <c r="F141" s="129" t="str">
        <f t="shared" si="4"/>
        <v/>
      </c>
      <c r="G141" s="130">
        <f t="shared" si="5"/>
        <v>0</v>
      </c>
    </row>
    <row r="142" ht="20.25" hidden="1" customHeight="1" spans="1:7">
      <c r="A142" s="131">
        <v>20125</v>
      </c>
      <c r="B142" s="131" t="s">
        <v>172</v>
      </c>
      <c r="C142" s="133">
        <f>SUM(C143:C149)</f>
        <v>0</v>
      </c>
      <c r="D142" s="133">
        <f>SUM(D143:D149)</f>
        <v>0</v>
      </c>
      <c r="E142" s="133">
        <f>SUM(E143:E149)</f>
        <v>0</v>
      </c>
      <c r="F142" s="129" t="str">
        <f t="shared" si="4"/>
        <v/>
      </c>
      <c r="G142" s="130">
        <f t="shared" si="5"/>
        <v>0</v>
      </c>
    </row>
    <row r="143" ht="20.25" hidden="1" customHeight="1" spans="1:7">
      <c r="A143" s="134">
        <v>2012501</v>
      </c>
      <c r="B143" s="135" t="s">
        <v>90</v>
      </c>
      <c r="C143" s="136">
        <v>0</v>
      </c>
      <c r="D143" s="136">
        <v>0</v>
      </c>
      <c r="E143" s="136">
        <v>0</v>
      </c>
      <c r="F143" s="129" t="str">
        <f t="shared" si="4"/>
        <v/>
      </c>
      <c r="G143" s="130">
        <f t="shared" si="5"/>
        <v>0</v>
      </c>
    </row>
    <row r="144" ht="20.25" hidden="1" customHeight="1" spans="1:7">
      <c r="A144" s="134">
        <v>2012502</v>
      </c>
      <c r="B144" s="135" t="s">
        <v>91</v>
      </c>
      <c r="C144" s="136">
        <v>0</v>
      </c>
      <c r="D144" s="136">
        <v>0</v>
      </c>
      <c r="E144" s="136">
        <v>0</v>
      </c>
      <c r="F144" s="129" t="str">
        <f t="shared" si="4"/>
        <v/>
      </c>
      <c r="G144" s="130">
        <f t="shared" si="5"/>
        <v>0</v>
      </c>
    </row>
    <row r="145" ht="20.25" hidden="1" customHeight="1" spans="1:7">
      <c r="A145" s="134">
        <v>2012503</v>
      </c>
      <c r="B145" s="135" t="s">
        <v>92</v>
      </c>
      <c r="C145" s="136">
        <v>0</v>
      </c>
      <c r="D145" s="136">
        <v>0</v>
      </c>
      <c r="E145" s="136">
        <v>0</v>
      </c>
      <c r="F145" s="129" t="str">
        <f t="shared" si="4"/>
        <v/>
      </c>
      <c r="G145" s="130">
        <f t="shared" si="5"/>
        <v>0</v>
      </c>
    </row>
    <row r="146" ht="20.25" hidden="1" customHeight="1" spans="1:7">
      <c r="A146" s="134">
        <v>2012504</v>
      </c>
      <c r="B146" s="135" t="s">
        <v>173</v>
      </c>
      <c r="C146" s="136">
        <v>0</v>
      </c>
      <c r="D146" s="136">
        <v>0</v>
      </c>
      <c r="E146" s="136">
        <v>0</v>
      </c>
      <c r="F146" s="129" t="str">
        <f t="shared" si="4"/>
        <v/>
      </c>
      <c r="G146" s="130">
        <f t="shared" si="5"/>
        <v>0</v>
      </c>
    </row>
    <row r="147" ht="20.25" hidden="1" customHeight="1" spans="1:7">
      <c r="A147" s="134">
        <v>2012505</v>
      </c>
      <c r="B147" s="135" t="s">
        <v>174</v>
      </c>
      <c r="C147" s="136">
        <v>0</v>
      </c>
      <c r="D147" s="136">
        <v>0</v>
      </c>
      <c r="E147" s="136">
        <v>0</v>
      </c>
      <c r="F147" s="129" t="str">
        <f t="shared" si="4"/>
        <v/>
      </c>
      <c r="G147" s="130">
        <f t="shared" si="5"/>
        <v>0</v>
      </c>
    </row>
    <row r="148" ht="20.25" hidden="1" customHeight="1" spans="1:7">
      <c r="A148" s="134">
        <v>2012550</v>
      </c>
      <c r="B148" s="135" t="s">
        <v>99</v>
      </c>
      <c r="C148" s="136">
        <v>0</v>
      </c>
      <c r="D148" s="136">
        <v>0</v>
      </c>
      <c r="E148" s="136">
        <v>0</v>
      </c>
      <c r="F148" s="129" t="str">
        <f t="shared" si="4"/>
        <v/>
      </c>
      <c r="G148" s="130">
        <f t="shared" si="5"/>
        <v>0</v>
      </c>
    </row>
    <row r="149" ht="20.25" hidden="1" customHeight="1" spans="1:7">
      <c r="A149" s="134">
        <v>2012599</v>
      </c>
      <c r="B149" s="135" t="s">
        <v>175</v>
      </c>
      <c r="C149" s="136">
        <v>0</v>
      </c>
      <c r="D149" s="136">
        <v>0</v>
      </c>
      <c r="E149" s="136">
        <v>0</v>
      </c>
      <c r="F149" s="129" t="str">
        <f t="shared" si="4"/>
        <v/>
      </c>
      <c r="G149" s="130">
        <f t="shared" si="5"/>
        <v>0</v>
      </c>
    </row>
    <row r="150" ht="20.25" hidden="1" customHeight="1" spans="1:7">
      <c r="A150" s="131">
        <v>20126</v>
      </c>
      <c r="B150" s="131" t="s">
        <v>176</v>
      </c>
      <c r="C150" s="133">
        <f>SUM(C151:C155)</f>
        <v>0</v>
      </c>
      <c r="D150" s="133">
        <f>SUM(D151:D155)</f>
        <v>0</v>
      </c>
      <c r="E150" s="133">
        <f>SUM(E151:E155)</f>
        <v>0</v>
      </c>
      <c r="F150" s="129" t="str">
        <f t="shared" si="4"/>
        <v/>
      </c>
      <c r="G150" s="130">
        <f t="shared" si="5"/>
        <v>0</v>
      </c>
    </row>
    <row r="151" ht="20.25" hidden="1" customHeight="1" spans="1:7">
      <c r="A151" s="134">
        <v>2012601</v>
      </c>
      <c r="B151" s="135" t="s">
        <v>90</v>
      </c>
      <c r="C151" s="136">
        <v>0</v>
      </c>
      <c r="D151" s="136">
        <v>0</v>
      </c>
      <c r="E151" s="136">
        <v>0</v>
      </c>
      <c r="F151" s="137" t="str">
        <f t="shared" si="4"/>
        <v/>
      </c>
      <c r="G151" s="138">
        <f t="shared" si="5"/>
        <v>0</v>
      </c>
    </row>
    <row r="152" ht="20.25" hidden="1" customHeight="1" spans="1:7">
      <c r="A152" s="134">
        <v>2012602</v>
      </c>
      <c r="B152" s="135" t="s">
        <v>91</v>
      </c>
      <c r="C152" s="136">
        <v>0</v>
      </c>
      <c r="D152" s="136">
        <v>0</v>
      </c>
      <c r="E152" s="136">
        <v>0</v>
      </c>
      <c r="F152" s="137" t="str">
        <f t="shared" si="4"/>
        <v/>
      </c>
      <c r="G152" s="138">
        <f t="shared" si="5"/>
        <v>0</v>
      </c>
    </row>
    <row r="153" ht="20.25" hidden="1" customHeight="1" spans="1:7">
      <c r="A153" s="134">
        <v>2012603</v>
      </c>
      <c r="B153" s="135" t="s">
        <v>92</v>
      </c>
      <c r="C153" s="136">
        <v>0</v>
      </c>
      <c r="D153" s="136">
        <v>0</v>
      </c>
      <c r="E153" s="136">
        <v>0</v>
      </c>
      <c r="F153" s="137" t="str">
        <f t="shared" si="4"/>
        <v/>
      </c>
      <c r="G153" s="138">
        <f t="shared" si="5"/>
        <v>0</v>
      </c>
    </row>
    <row r="154" ht="20.25" hidden="1" customHeight="1" spans="1:7">
      <c r="A154" s="134">
        <v>2012604</v>
      </c>
      <c r="B154" s="135" t="s">
        <v>177</v>
      </c>
      <c r="C154" s="136">
        <v>0</v>
      </c>
      <c r="D154" s="136">
        <v>0</v>
      </c>
      <c r="E154" s="136">
        <v>0</v>
      </c>
      <c r="F154" s="137" t="str">
        <f t="shared" si="4"/>
        <v/>
      </c>
      <c r="G154" s="138">
        <f t="shared" si="5"/>
        <v>0</v>
      </c>
    </row>
    <row r="155" ht="20.25" hidden="1" customHeight="1" spans="1:7">
      <c r="A155" s="134">
        <v>2012699</v>
      </c>
      <c r="B155" s="135" t="s">
        <v>178</v>
      </c>
      <c r="C155" s="136">
        <v>0</v>
      </c>
      <c r="D155" s="136">
        <v>0</v>
      </c>
      <c r="E155" s="136">
        <v>0</v>
      </c>
      <c r="F155" s="137" t="str">
        <f t="shared" si="4"/>
        <v/>
      </c>
      <c r="G155" s="138">
        <f t="shared" si="5"/>
        <v>0</v>
      </c>
    </row>
    <row r="156" ht="20.25" hidden="1" customHeight="1" spans="1:7">
      <c r="A156" s="131">
        <v>20128</v>
      </c>
      <c r="B156" s="131" t="s">
        <v>179</v>
      </c>
      <c r="C156" s="133">
        <f>SUM(C157:C162)</f>
        <v>0</v>
      </c>
      <c r="D156" s="133">
        <f>SUM(D157:D162)</f>
        <v>0</v>
      </c>
      <c r="E156" s="133">
        <f>SUM(E157:E162)</f>
        <v>0</v>
      </c>
      <c r="F156" s="129" t="str">
        <f t="shared" si="4"/>
        <v/>
      </c>
      <c r="G156" s="130">
        <f t="shared" si="5"/>
        <v>0</v>
      </c>
    </row>
    <row r="157" ht="20.25" hidden="1" customHeight="1" spans="1:7">
      <c r="A157" s="134">
        <v>2012801</v>
      </c>
      <c r="B157" s="135" t="s">
        <v>90</v>
      </c>
      <c r="C157" s="136">
        <v>0</v>
      </c>
      <c r="D157" s="136">
        <v>0</v>
      </c>
      <c r="E157" s="136">
        <v>0</v>
      </c>
      <c r="F157" s="137" t="str">
        <f t="shared" si="4"/>
        <v/>
      </c>
      <c r="G157" s="138">
        <f t="shared" si="5"/>
        <v>0</v>
      </c>
    </row>
    <row r="158" ht="20.25" hidden="1" customHeight="1" spans="1:7">
      <c r="A158" s="134">
        <v>2012802</v>
      </c>
      <c r="B158" s="135" t="s">
        <v>91</v>
      </c>
      <c r="C158" s="136">
        <v>0</v>
      </c>
      <c r="D158" s="136">
        <v>0</v>
      </c>
      <c r="E158" s="136">
        <v>0</v>
      </c>
      <c r="F158" s="137" t="str">
        <f t="shared" si="4"/>
        <v/>
      </c>
      <c r="G158" s="138">
        <f t="shared" si="5"/>
        <v>0</v>
      </c>
    </row>
    <row r="159" ht="20.25" hidden="1" customHeight="1" spans="1:7">
      <c r="A159" s="134">
        <v>2012803</v>
      </c>
      <c r="B159" s="135" t="s">
        <v>92</v>
      </c>
      <c r="C159" s="136">
        <v>0</v>
      </c>
      <c r="D159" s="136">
        <v>0</v>
      </c>
      <c r="E159" s="136">
        <v>0</v>
      </c>
      <c r="F159" s="137" t="str">
        <f t="shared" si="4"/>
        <v/>
      </c>
      <c r="G159" s="138">
        <f t="shared" si="5"/>
        <v>0</v>
      </c>
    </row>
    <row r="160" ht="20.25" hidden="1" customHeight="1" spans="1:7">
      <c r="A160" s="134">
        <v>2012804</v>
      </c>
      <c r="B160" s="135" t="s">
        <v>104</v>
      </c>
      <c r="C160" s="136">
        <v>0</v>
      </c>
      <c r="D160" s="136">
        <v>0</v>
      </c>
      <c r="E160" s="136">
        <v>0</v>
      </c>
      <c r="F160" s="137" t="str">
        <f t="shared" si="4"/>
        <v/>
      </c>
      <c r="G160" s="138">
        <f t="shared" si="5"/>
        <v>0</v>
      </c>
    </row>
    <row r="161" ht="20.25" hidden="1" customHeight="1" spans="1:7">
      <c r="A161" s="134">
        <v>2012850</v>
      </c>
      <c r="B161" s="135" t="s">
        <v>99</v>
      </c>
      <c r="C161" s="136">
        <v>0</v>
      </c>
      <c r="D161" s="136">
        <v>0</v>
      </c>
      <c r="E161" s="136">
        <v>0</v>
      </c>
      <c r="F161" s="137" t="str">
        <f t="shared" si="4"/>
        <v/>
      </c>
      <c r="G161" s="138">
        <f t="shared" si="5"/>
        <v>0</v>
      </c>
    </row>
    <row r="162" ht="36" hidden="1" customHeight="1" spans="1:7">
      <c r="A162" s="134">
        <v>2012899</v>
      </c>
      <c r="B162" s="135" t="s">
        <v>180</v>
      </c>
      <c r="C162" s="136">
        <v>0</v>
      </c>
      <c r="D162" s="136">
        <v>0</v>
      </c>
      <c r="E162" s="136">
        <v>0</v>
      </c>
      <c r="F162" s="137" t="str">
        <f t="shared" si="4"/>
        <v/>
      </c>
      <c r="G162" s="138">
        <f t="shared" si="5"/>
        <v>0</v>
      </c>
    </row>
    <row r="163" ht="20.25" customHeight="1" spans="1:7">
      <c r="A163" s="131">
        <v>20129</v>
      </c>
      <c r="B163" s="131" t="s">
        <v>181</v>
      </c>
      <c r="C163" s="133">
        <f>SUM(C164:C169)</f>
        <v>10</v>
      </c>
      <c r="D163" s="133">
        <f>SUM(D164:D169)</f>
        <v>10</v>
      </c>
      <c r="E163" s="133">
        <f>SUM(E164:E169)</f>
        <v>6.67</v>
      </c>
      <c r="F163" s="129">
        <f t="shared" si="4"/>
        <v>66.7</v>
      </c>
      <c r="G163" s="130">
        <f t="shared" si="5"/>
        <v>1.67</v>
      </c>
    </row>
    <row r="164" ht="20.25" hidden="1" customHeight="1" spans="1:7">
      <c r="A164" s="134">
        <v>2012901</v>
      </c>
      <c r="B164" s="135" t="s">
        <v>90</v>
      </c>
      <c r="C164" s="136">
        <v>0</v>
      </c>
      <c r="D164" s="136">
        <v>0</v>
      </c>
      <c r="E164" s="136">
        <v>0</v>
      </c>
      <c r="F164" s="137" t="str">
        <f t="shared" si="4"/>
        <v/>
      </c>
      <c r="G164" s="138">
        <f t="shared" si="5"/>
        <v>0</v>
      </c>
    </row>
    <row r="165" ht="20.25" hidden="1" customHeight="1" spans="1:7">
      <c r="A165" s="134">
        <v>2012902</v>
      </c>
      <c r="B165" s="135" t="s">
        <v>91</v>
      </c>
      <c r="C165" s="136">
        <v>0</v>
      </c>
      <c r="D165" s="136">
        <v>0</v>
      </c>
      <c r="E165" s="136">
        <v>0</v>
      </c>
      <c r="F165" s="137" t="str">
        <f t="shared" si="4"/>
        <v/>
      </c>
      <c r="G165" s="138">
        <f t="shared" si="5"/>
        <v>0</v>
      </c>
    </row>
    <row r="166" ht="20.25" hidden="1" customHeight="1" spans="1:7">
      <c r="A166" s="134">
        <v>2012903</v>
      </c>
      <c r="B166" s="135" t="s">
        <v>92</v>
      </c>
      <c r="C166" s="136">
        <v>0</v>
      </c>
      <c r="D166" s="136">
        <v>0</v>
      </c>
      <c r="E166" s="136">
        <v>0</v>
      </c>
      <c r="F166" s="137" t="str">
        <f t="shared" si="4"/>
        <v/>
      </c>
      <c r="G166" s="138">
        <f t="shared" si="5"/>
        <v>0</v>
      </c>
    </row>
    <row r="167" ht="20.25" hidden="1" customHeight="1" spans="1:7">
      <c r="A167" s="134">
        <v>2012906</v>
      </c>
      <c r="B167" s="135" t="s">
        <v>182</v>
      </c>
      <c r="C167" s="136">
        <v>0</v>
      </c>
      <c r="D167" s="136">
        <v>0</v>
      </c>
      <c r="E167" s="136">
        <v>0</v>
      </c>
      <c r="F167" s="137" t="str">
        <f t="shared" si="4"/>
        <v/>
      </c>
      <c r="G167" s="138">
        <f t="shared" si="5"/>
        <v>0</v>
      </c>
    </row>
    <row r="168" ht="20.25" hidden="1" customHeight="1" spans="1:7">
      <c r="A168" s="134">
        <v>2012950</v>
      </c>
      <c r="B168" s="135" t="s">
        <v>99</v>
      </c>
      <c r="C168" s="136">
        <v>0</v>
      </c>
      <c r="D168" s="136">
        <v>0</v>
      </c>
      <c r="E168" s="136">
        <v>0</v>
      </c>
      <c r="F168" s="137" t="str">
        <f t="shared" si="4"/>
        <v/>
      </c>
      <c r="G168" s="138">
        <f t="shared" si="5"/>
        <v>0</v>
      </c>
    </row>
    <row r="169" ht="20.25" customHeight="1" spans="1:7">
      <c r="A169" s="134">
        <v>2012999</v>
      </c>
      <c r="B169" s="135" t="s">
        <v>183</v>
      </c>
      <c r="C169" s="136">
        <v>10</v>
      </c>
      <c r="D169" s="136">
        <v>10</v>
      </c>
      <c r="E169" s="136">
        <v>6.67</v>
      </c>
      <c r="F169" s="137">
        <f t="shared" si="4"/>
        <v>66.7</v>
      </c>
      <c r="G169" s="138">
        <f t="shared" si="5"/>
        <v>1.67</v>
      </c>
    </row>
    <row r="170" ht="36.75" customHeight="1" spans="1:7">
      <c r="A170" s="131">
        <v>20131</v>
      </c>
      <c r="B170" s="131" t="s">
        <v>184</v>
      </c>
      <c r="C170" s="133">
        <f>SUM(C171:C176)</f>
        <v>15</v>
      </c>
      <c r="D170" s="133">
        <f>SUM(D171:D176)</f>
        <v>0</v>
      </c>
      <c r="E170" s="133">
        <f>SUM(E171:E176)</f>
        <v>0</v>
      </c>
      <c r="F170" s="129">
        <f t="shared" si="4"/>
        <v>0</v>
      </c>
      <c r="G170" s="130">
        <f t="shared" si="5"/>
        <v>-7.5</v>
      </c>
    </row>
    <row r="171" ht="20.25" customHeight="1" spans="1:7">
      <c r="A171" s="134">
        <v>2013101</v>
      </c>
      <c r="B171" s="135" t="s">
        <v>90</v>
      </c>
      <c r="C171" s="136">
        <v>15</v>
      </c>
      <c r="D171" s="136">
        <v>0</v>
      </c>
      <c r="E171" s="136">
        <v>0</v>
      </c>
      <c r="F171" s="137">
        <f t="shared" si="4"/>
        <v>0</v>
      </c>
      <c r="G171" s="138">
        <f t="shared" si="5"/>
        <v>-7.5</v>
      </c>
    </row>
    <row r="172" ht="20.25" hidden="1" customHeight="1" spans="1:7">
      <c r="A172" s="134">
        <v>2013102</v>
      </c>
      <c r="B172" s="135" t="s">
        <v>91</v>
      </c>
      <c r="C172" s="136">
        <v>0</v>
      </c>
      <c r="D172" s="136">
        <v>0</v>
      </c>
      <c r="E172" s="136">
        <v>0</v>
      </c>
      <c r="F172" s="137" t="str">
        <f t="shared" si="4"/>
        <v/>
      </c>
      <c r="G172" s="138">
        <f t="shared" si="5"/>
        <v>0</v>
      </c>
    </row>
    <row r="173" ht="20.25" hidden="1" customHeight="1" spans="1:7">
      <c r="A173" s="134">
        <v>2013103</v>
      </c>
      <c r="B173" s="135" t="s">
        <v>92</v>
      </c>
      <c r="C173" s="136">
        <v>0</v>
      </c>
      <c r="D173" s="136">
        <v>0</v>
      </c>
      <c r="E173" s="136">
        <v>0</v>
      </c>
      <c r="F173" s="137" t="str">
        <f t="shared" si="4"/>
        <v/>
      </c>
      <c r="G173" s="138">
        <f t="shared" si="5"/>
        <v>0</v>
      </c>
    </row>
    <row r="174" ht="20.25" hidden="1" customHeight="1" spans="1:7">
      <c r="A174" s="134">
        <v>2013105</v>
      </c>
      <c r="B174" s="135" t="s">
        <v>185</v>
      </c>
      <c r="C174" s="136">
        <v>0</v>
      </c>
      <c r="D174" s="136">
        <v>0</v>
      </c>
      <c r="E174" s="136">
        <v>0</v>
      </c>
      <c r="F174" s="137" t="str">
        <f t="shared" si="4"/>
        <v/>
      </c>
      <c r="G174" s="138">
        <f t="shared" si="5"/>
        <v>0</v>
      </c>
    </row>
    <row r="175" ht="20.25" hidden="1" customHeight="1" spans="1:7">
      <c r="A175" s="134">
        <v>2013150</v>
      </c>
      <c r="B175" s="135" t="s">
        <v>99</v>
      </c>
      <c r="C175" s="136">
        <v>0</v>
      </c>
      <c r="D175" s="136">
        <v>0</v>
      </c>
      <c r="E175" s="136">
        <v>0</v>
      </c>
      <c r="F175" s="137" t="str">
        <f t="shared" si="4"/>
        <v/>
      </c>
      <c r="G175" s="138">
        <f t="shared" si="5"/>
        <v>0</v>
      </c>
    </row>
    <row r="176" ht="33" hidden="1" customHeight="1" spans="1:7">
      <c r="A176" s="134">
        <v>2013199</v>
      </c>
      <c r="B176" s="135" t="s">
        <v>186</v>
      </c>
      <c r="C176" s="136">
        <v>0</v>
      </c>
      <c r="D176" s="136">
        <v>0</v>
      </c>
      <c r="E176" s="136">
        <v>0</v>
      </c>
      <c r="F176" s="137" t="str">
        <f t="shared" si="4"/>
        <v/>
      </c>
      <c r="G176" s="138">
        <f t="shared" si="5"/>
        <v>0</v>
      </c>
    </row>
    <row r="177" ht="20.25" customHeight="1" spans="1:7">
      <c r="A177" s="131">
        <v>20132</v>
      </c>
      <c r="B177" s="131" t="s">
        <v>187</v>
      </c>
      <c r="C177" s="133">
        <f>SUM(C178:C183)</f>
        <v>60</v>
      </c>
      <c r="D177" s="133">
        <f>SUM(D178:D183)</f>
        <v>0</v>
      </c>
      <c r="E177" s="133">
        <f>SUM(E178:E183)</f>
        <v>0.26</v>
      </c>
      <c r="F177" s="129">
        <f t="shared" si="4"/>
        <v>0.433333333333333</v>
      </c>
      <c r="G177" s="130">
        <f t="shared" si="5"/>
        <v>-29.74</v>
      </c>
    </row>
    <row r="178" ht="20.25" customHeight="1" spans="1:7">
      <c r="A178" s="134">
        <v>2013201</v>
      </c>
      <c r="B178" s="135" t="s">
        <v>90</v>
      </c>
      <c r="C178" s="136">
        <v>60</v>
      </c>
      <c r="D178" s="136">
        <v>0</v>
      </c>
      <c r="E178" s="136">
        <v>0</v>
      </c>
      <c r="F178" s="137">
        <f t="shared" si="4"/>
        <v>0</v>
      </c>
      <c r="G178" s="138">
        <f t="shared" si="5"/>
        <v>-30</v>
      </c>
    </row>
    <row r="179" ht="20.25" hidden="1" customHeight="1" spans="1:7">
      <c r="A179" s="134">
        <v>2013202</v>
      </c>
      <c r="B179" s="135" t="s">
        <v>91</v>
      </c>
      <c r="C179" s="136">
        <v>0</v>
      </c>
      <c r="D179" s="136"/>
      <c r="E179" s="136">
        <v>0</v>
      </c>
      <c r="F179" s="137" t="str">
        <f t="shared" si="4"/>
        <v/>
      </c>
      <c r="G179" s="138">
        <f t="shared" si="5"/>
        <v>0</v>
      </c>
    </row>
    <row r="180" ht="20.25" hidden="1" customHeight="1" spans="1:7">
      <c r="A180" s="134">
        <v>2013203</v>
      </c>
      <c r="B180" s="135" t="s">
        <v>92</v>
      </c>
      <c r="C180" s="136">
        <v>0</v>
      </c>
      <c r="D180" s="136"/>
      <c r="E180" s="136">
        <v>0</v>
      </c>
      <c r="F180" s="137" t="str">
        <f t="shared" si="4"/>
        <v/>
      </c>
      <c r="G180" s="138">
        <f t="shared" si="5"/>
        <v>0</v>
      </c>
    </row>
    <row r="181" ht="20.25" hidden="1" customHeight="1" spans="1:7">
      <c r="A181" s="134">
        <v>2013204</v>
      </c>
      <c r="B181" s="135" t="s">
        <v>188</v>
      </c>
      <c r="C181" s="136">
        <v>0</v>
      </c>
      <c r="D181" s="136"/>
      <c r="E181" s="136">
        <v>0</v>
      </c>
      <c r="F181" s="137" t="str">
        <f t="shared" si="4"/>
        <v/>
      </c>
      <c r="G181" s="138">
        <f t="shared" si="5"/>
        <v>0</v>
      </c>
    </row>
    <row r="182" ht="20.25" hidden="1" customHeight="1" spans="1:7">
      <c r="A182" s="134">
        <v>2013250</v>
      </c>
      <c r="B182" s="135" t="s">
        <v>99</v>
      </c>
      <c r="C182" s="136">
        <v>0</v>
      </c>
      <c r="D182" s="136"/>
      <c r="E182" s="136">
        <v>0</v>
      </c>
      <c r="F182" s="137" t="str">
        <f t="shared" si="4"/>
        <v/>
      </c>
      <c r="G182" s="138">
        <f t="shared" si="5"/>
        <v>0</v>
      </c>
    </row>
    <row r="183" ht="20.25" customHeight="1" spans="1:7">
      <c r="A183" s="134">
        <v>2013299</v>
      </c>
      <c r="B183" s="135" t="s">
        <v>189</v>
      </c>
      <c r="C183" s="136">
        <v>0</v>
      </c>
      <c r="D183" s="136"/>
      <c r="E183" s="136">
        <v>0.26</v>
      </c>
      <c r="F183" s="137" t="str">
        <f t="shared" si="4"/>
        <v/>
      </c>
      <c r="G183" s="138">
        <f t="shared" si="5"/>
        <v>0.26</v>
      </c>
    </row>
    <row r="184" ht="20.25" hidden="1" customHeight="1" spans="1:7">
      <c r="A184" s="131">
        <v>20133</v>
      </c>
      <c r="B184" s="131" t="s">
        <v>190</v>
      </c>
      <c r="C184" s="133">
        <f>SUM(C185:C190)</f>
        <v>0</v>
      </c>
      <c r="D184" s="133">
        <f>SUM(D185:D190)</f>
        <v>0</v>
      </c>
      <c r="E184" s="133">
        <f>SUM(E185:E190)</f>
        <v>0</v>
      </c>
      <c r="F184" s="129" t="str">
        <f t="shared" si="4"/>
        <v/>
      </c>
      <c r="G184" s="130">
        <f t="shared" si="5"/>
        <v>0</v>
      </c>
    </row>
    <row r="185" ht="20.25" hidden="1" customHeight="1" spans="1:7">
      <c r="A185" s="134">
        <v>2013301</v>
      </c>
      <c r="B185" s="135" t="s">
        <v>90</v>
      </c>
      <c r="C185" s="136">
        <v>0</v>
      </c>
      <c r="D185" s="136">
        <v>0</v>
      </c>
      <c r="E185" s="136">
        <v>0</v>
      </c>
      <c r="F185" s="137" t="str">
        <f t="shared" si="4"/>
        <v/>
      </c>
      <c r="G185" s="138">
        <f t="shared" si="5"/>
        <v>0</v>
      </c>
    </row>
    <row r="186" ht="20.25" hidden="1" customHeight="1" spans="1:7">
      <c r="A186" s="134">
        <v>2013302</v>
      </c>
      <c r="B186" s="135" t="s">
        <v>91</v>
      </c>
      <c r="C186" s="136">
        <v>0</v>
      </c>
      <c r="D186" s="136">
        <v>0</v>
      </c>
      <c r="E186" s="136">
        <v>0</v>
      </c>
      <c r="F186" s="137" t="str">
        <f t="shared" si="4"/>
        <v/>
      </c>
      <c r="G186" s="138">
        <f t="shared" si="5"/>
        <v>0</v>
      </c>
    </row>
    <row r="187" ht="20.25" hidden="1" customHeight="1" spans="1:7">
      <c r="A187" s="134">
        <v>2013303</v>
      </c>
      <c r="B187" s="135" t="s">
        <v>92</v>
      </c>
      <c r="C187" s="136">
        <v>0</v>
      </c>
      <c r="D187" s="136">
        <v>0</v>
      </c>
      <c r="E187" s="136">
        <v>0</v>
      </c>
      <c r="F187" s="137" t="str">
        <f t="shared" si="4"/>
        <v/>
      </c>
      <c r="G187" s="138">
        <f t="shared" si="5"/>
        <v>0</v>
      </c>
    </row>
    <row r="188" ht="20.25" hidden="1" customHeight="1" spans="1:7">
      <c r="A188" s="134">
        <v>2013304</v>
      </c>
      <c r="B188" s="135" t="s">
        <v>191</v>
      </c>
      <c r="C188" s="136">
        <v>0</v>
      </c>
      <c r="D188" s="136">
        <v>0</v>
      </c>
      <c r="E188" s="136">
        <v>0</v>
      </c>
      <c r="F188" s="137" t="str">
        <f t="shared" si="4"/>
        <v/>
      </c>
      <c r="G188" s="138">
        <f t="shared" si="5"/>
        <v>0</v>
      </c>
    </row>
    <row r="189" ht="20.25" hidden="1" customHeight="1" spans="1:7">
      <c r="A189" s="134">
        <v>2013350</v>
      </c>
      <c r="B189" s="135" t="s">
        <v>99</v>
      </c>
      <c r="C189" s="136">
        <v>0</v>
      </c>
      <c r="D189" s="136">
        <v>0</v>
      </c>
      <c r="E189" s="136">
        <v>0</v>
      </c>
      <c r="F189" s="137" t="str">
        <f t="shared" si="4"/>
        <v/>
      </c>
      <c r="G189" s="138">
        <f t="shared" si="5"/>
        <v>0</v>
      </c>
    </row>
    <row r="190" ht="20.25" hidden="1" customHeight="1" spans="1:7">
      <c r="A190" s="134">
        <v>2013399</v>
      </c>
      <c r="B190" s="135" t="s">
        <v>192</v>
      </c>
      <c r="C190" s="136">
        <v>0</v>
      </c>
      <c r="D190" s="136">
        <v>0</v>
      </c>
      <c r="E190" s="136">
        <v>0</v>
      </c>
      <c r="F190" s="137" t="str">
        <f t="shared" si="4"/>
        <v/>
      </c>
      <c r="G190" s="138">
        <f t="shared" si="5"/>
        <v>0</v>
      </c>
    </row>
    <row r="191" ht="20.25" customHeight="1" spans="1:7">
      <c r="A191" s="131">
        <v>20134</v>
      </c>
      <c r="B191" s="131" t="s">
        <v>193</v>
      </c>
      <c r="C191" s="133">
        <f>SUM(C192:C198)</f>
        <v>3</v>
      </c>
      <c r="D191" s="133">
        <f>SUM(D192:D198)</f>
        <v>3</v>
      </c>
      <c r="E191" s="133">
        <f>SUM(E192:E198)</f>
        <v>0</v>
      </c>
      <c r="F191" s="129">
        <f t="shared" si="4"/>
        <v>0</v>
      </c>
      <c r="G191" s="130">
        <f t="shared" si="5"/>
        <v>-1.5</v>
      </c>
    </row>
    <row r="192" ht="20.25" hidden="1" customHeight="1" spans="1:7">
      <c r="A192" s="134">
        <v>2013401</v>
      </c>
      <c r="B192" s="135" t="s">
        <v>90</v>
      </c>
      <c r="C192" s="136">
        <v>0</v>
      </c>
      <c r="D192" s="136">
        <v>0</v>
      </c>
      <c r="E192" s="136">
        <v>0</v>
      </c>
      <c r="F192" s="137" t="str">
        <f t="shared" si="4"/>
        <v/>
      </c>
      <c r="G192" s="138">
        <f t="shared" si="5"/>
        <v>0</v>
      </c>
    </row>
    <row r="193" ht="20.25" hidden="1" customHeight="1" spans="1:7">
      <c r="A193" s="134">
        <v>2013402</v>
      </c>
      <c r="B193" s="135" t="s">
        <v>91</v>
      </c>
      <c r="C193" s="136">
        <v>0</v>
      </c>
      <c r="D193" s="136">
        <v>0</v>
      </c>
      <c r="E193" s="136">
        <v>0</v>
      </c>
      <c r="F193" s="137" t="str">
        <f t="shared" si="4"/>
        <v/>
      </c>
      <c r="G193" s="138">
        <f t="shared" si="5"/>
        <v>0</v>
      </c>
    </row>
    <row r="194" ht="20.25" hidden="1" customHeight="1" spans="1:7">
      <c r="A194" s="134">
        <v>2013403</v>
      </c>
      <c r="B194" s="135" t="s">
        <v>92</v>
      </c>
      <c r="C194" s="136">
        <v>0</v>
      </c>
      <c r="D194" s="136">
        <v>0</v>
      </c>
      <c r="E194" s="136">
        <v>0</v>
      </c>
      <c r="F194" s="137" t="str">
        <f t="shared" si="4"/>
        <v/>
      </c>
      <c r="G194" s="138">
        <f t="shared" si="5"/>
        <v>0</v>
      </c>
    </row>
    <row r="195" ht="20.25" hidden="1" customHeight="1" spans="1:7">
      <c r="A195" s="134">
        <v>2013404</v>
      </c>
      <c r="B195" s="135" t="s">
        <v>194</v>
      </c>
      <c r="C195" s="136">
        <v>0</v>
      </c>
      <c r="D195" s="136">
        <v>0</v>
      </c>
      <c r="E195" s="136">
        <v>0</v>
      </c>
      <c r="F195" s="137" t="str">
        <f t="shared" si="4"/>
        <v/>
      </c>
      <c r="G195" s="138">
        <f t="shared" si="5"/>
        <v>0</v>
      </c>
    </row>
    <row r="196" ht="20.25" hidden="1" customHeight="1" spans="1:7">
      <c r="A196" s="134">
        <v>2013405</v>
      </c>
      <c r="B196" s="135" t="s">
        <v>195</v>
      </c>
      <c r="C196" s="136">
        <v>0</v>
      </c>
      <c r="D196" s="136">
        <v>0</v>
      </c>
      <c r="E196" s="136">
        <v>0</v>
      </c>
      <c r="F196" s="137" t="str">
        <f t="shared" si="4"/>
        <v/>
      </c>
      <c r="G196" s="138">
        <f t="shared" si="5"/>
        <v>0</v>
      </c>
    </row>
    <row r="197" ht="20.25" hidden="1" customHeight="1" spans="1:7">
      <c r="A197" s="134">
        <v>2013450</v>
      </c>
      <c r="B197" s="135" t="s">
        <v>99</v>
      </c>
      <c r="C197" s="136">
        <v>0</v>
      </c>
      <c r="D197" s="136">
        <v>0</v>
      </c>
      <c r="E197" s="136">
        <v>0</v>
      </c>
      <c r="F197" s="137" t="str">
        <f t="shared" si="4"/>
        <v/>
      </c>
      <c r="G197" s="138">
        <f t="shared" si="5"/>
        <v>0</v>
      </c>
    </row>
    <row r="198" ht="20.25" customHeight="1" spans="1:7">
      <c r="A198" s="134">
        <v>2013499</v>
      </c>
      <c r="B198" s="135" t="s">
        <v>196</v>
      </c>
      <c r="C198" s="136">
        <v>3</v>
      </c>
      <c r="D198" s="136">
        <v>3</v>
      </c>
      <c r="E198" s="136">
        <v>0</v>
      </c>
      <c r="F198" s="137">
        <f t="shared" si="4"/>
        <v>0</v>
      </c>
      <c r="G198" s="138">
        <f t="shared" si="5"/>
        <v>-1.5</v>
      </c>
    </row>
    <row r="199" ht="20.25" hidden="1" customHeight="1" spans="1:7">
      <c r="A199" s="131">
        <v>20135</v>
      </c>
      <c r="B199" s="131" t="s">
        <v>197</v>
      </c>
      <c r="C199" s="133">
        <f>SUM(C200:C204)</f>
        <v>0</v>
      </c>
      <c r="D199" s="133">
        <f>SUM(D200:D204)</f>
        <v>0</v>
      </c>
      <c r="E199" s="133">
        <f>SUM(E200:E204)</f>
        <v>0</v>
      </c>
      <c r="F199" s="129" t="str">
        <f t="shared" ref="F199:F262" si="6">IFERROR(E199/C199*100,"")</f>
        <v/>
      </c>
      <c r="G199" s="130">
        <f t="shared" ref="G199:G262" si="7">E199-C199/2</f>
        <v>0</v>
      </c>
    </row>
    <row r="200" ht="20.25" hidden="1" customHeight="1" spans="1:7">
      <c r="A200" s="134">
        <v>2013501</v>
      </c>
      <c r="B200" s="135" t="s">
        <v>90</v>
      </c>
      <c r="C200" s="136">
        <v>0</v>
      </c>
      <c r="D200" s="136">
        <v>0</v>
      </c>
      <c r="E200" s="136">
        <v>0</v>
      </c>
      <c r="F200" s="129" t="str">
        <f t="shared" si="6"/>
        <v/>
      </c>
      <c r="G200" s="130">
        <f t="shared" si="7"/>
        <v>0</v>
      </c>
    </row>
    <row r="201" ht="20.25" hidden="1" customHeight="1" spans="1:7">
      <c r="A201" s="134">
        <v>2013502</v>
      </c>
      <c r="B201" s="135" t="s">
        <v>91</v>
      </c>
      <c r="C201" s="136">
        <v>0</v>
      </c>
      <c r="D201" s="136">
        <v>0</v>
      </c>
      <c r="E201" s="136">
        <v>0</v>
      </c>
      <c r="F201" s="129" t="str">
        <f t="shared" si="6"/>
        <v/>
      </c>
      <c r="G201" s="130">
        <f t="shared" si="7"/>
        <v>0</v>
      </c>
    </row>
    <row r="202" ht="20.25" hidden="1" customHeight="1" spans="1:7">
      <c r="A202" s="134">
        <v>2013503</v>
      </c>
      <c r="B202" s="135" t="s">
        <v>92</v>
      </c>
      <c r="C202" s="136">
        <v>0</v>
      </c>
      <c r="D202" s="136">
        <v>0</v>
      </c>
      <c r="E202" s="136">
        <v>0</v>
      </c>
      <c r="F202" s="129" t="str">
        <f t="shared" si="6"/>
        <v/>
      </c>
      <c r="G202" s="130">
        <f t="shared" si="7"/>
        <v>0</v>
      </c>
    </row>
    <row r="203" ht="20.25" hidden="1" customHeight="1" spans="1:7">
      <c r="A203" s="134">
        <v>2013550</v>
      </c>
      <c r="B203" s="135" t="s">
        <v>99</v>
      </c>
      <c r="C203" s="136">
        <v>0</v>
      </c>
      <c r="D203" s="136">
        <v>0</v>
      </c>
      <c r="E203" s="136">
        <v>0</v>
      </c>
      <c r="F203" s="129" t="str">
        <f t="shared" si="6"/>
        <v/>
      </c>
      <c r="G203" s="130">
        <f t="shared" si="7"/>
        <v>0</v>
      </c>
    </row>
    <row r="204" ht="20.25" hidden="1" customHeight="1" spans="1:7">
      <c r="A204" s="134">
        <v>2013599</v>
      </c>
      <c r="B204" s="135" t="s">
        <v>198</v>
      </c>
      <c r="C204" s="136">
        <v>0</v>
      </c>
      <c r="D204" s="136">
        <v>0</v>
      </c>
      <c r="E204" s="136">
        <v>0</v>
      </c>
      <c r="F204" s="129" t="str">
        <f t="shared" si="6"/>
        <v/>
      </c>
      <c r="G204" s="130">
        <f t="shared" si="7"/>
        <v>0</v>
      </c>
    </row>
    <row r="205" ht="20.25" hidden="1" customHeight="1" spans="1:7">
      <c r="A205" s="131">
        <v>20136</v>
      </c>
      <c r="B205" s="131" t="s">
        <v>199</v>
      </c>
      <c r="C205" s="133">
        <f>SUM(C206:C210)</f>
        <v>0</v>
      </c>
      <c r="D205" s="133">
        <f>SUM(D206:D210)</f>
        <v>0</v>
      </c>
      <c r="E205" s="133">
        <f>SUM(E206:E210)</f>
        <v>0</v>
      </c>
      <c r="F205" s="129" t="str">
        <f t="shared" si="6"/>
        <v/>
      </c>
      <c r="G205" s="130">
        <f t="shared" si="7"/>
        <v>0</v>
      </c>
    </row>
    <row r="206" ht="20.25" hidden="1" customHeight="1" spans="1:7">
      <c r="A206" s="134">
        <v>2013601</v>
      </c>
      <c r="B206" s="135" t="s">
        <v>90</v>
      </c>
      <c r="C206" s="136">
        <v>0</v>
      </c>
      <c r="D206" s="136">
        <v>0</v>
      </c>
      <c r="E206" s="136">
        <v>0</v>
      </c>
      <c r="F206" s="129" t="str">
        <f t="shared" si="6"/>
        <v/>
      </c>
      <c r="G206" s="130">
        <f t="shared" si="7"/>
        <v>0</v>
      </c>
    </row>
    <row r="207" ht="20.25" hidden="1" customHeight="1" spans="1:7">
      <c r="A207" s="134">
        <v>2013602</v>
      </c>
      <c r="B207" s="135" t="s">
        <v>91</v>
      </c>
      <c r="C207" s="136">
        <v>0</v>
      </c>
      <c r="D207" s="136">
        <v>0</v>
      </c>
      <c r="E207" s="136">
        <v>0</v>
      </c>
      <c r="F207" s="129" t="str">
        <f t="shared" si="6"/>
        <v/>
      </c>
      <c r="G207" s="130">
        <f t="shared" si="7"/>
        <v>0</v>
      </c>
    </row>
    <row r="208" ht="20.25" hidden="1" customHeight="1" spans="1:7">
      <c r="A208" s="134">
        <v>2013603</v>
      </c>
      <c r="B208" s="135" t="s">
        <v>92</v>
      </c>
      <c r="C208" s="136">
        <v>0</v>
      </c>
      <c r="D208" s="136">
        <v>0</v>
      </c>
      <c r="E208" s="136">
        <v>0</v>
      </c>
      <c r="F208" s="129" t="str">
        <f t="shared" si="6"/>
        <v/>
      </c>
      <c r="G208" s="130">
        <f t="shared" si="7"/>
        <v>0</v>
      </c>
    </row>
    <row r="209" ht="20.25" hidden="1" customHeight="1" spans="1:7">
      <c r="A209" s="134">
        <v>2013650</v>
      </c>
      <c r="B209" s="135" t="s">
        <v>99</v>
      </c>
      <c r="C209" s="136">
        <v>0</v>
      </c>
      <c r="D209" s="136">
        <v>0</v>
      </c>
      <c r="E209" s="136">
        <v>0</v>
      </c>
      <c r="F209" s="129" t="str">
        <f t="shared" si="6"/>
        <v/>
      </c>
      <c r="G209" s="130">
        <f t="shared" si="7"/>
        <v>0</v>
      </c>
    </row>
    <row r="210" ht="20.25" hidden="1" customHeight="1" spans="1:7">
      <c r="A210" s="134">
        <v>2013699</v>
      </c>
      <c r="B210" s="135" t="s">
        <v>200</v>
      </c>
      <c r="C210" s="136">
        <v>0</v>
      </c>
      <c r="D210" s="136">
        <v>0</v>
      </c>
      <c r="E210" s="136">
        <v>0</v>
      </c>
      <c r="F210" s="129" t="str">
        <f t="shared" si="6"/>
        <v/>
      </c>
      <c r="G210" s="130">
        <f t="shared" si="7"/>
        <v>0</v>
      </c>
    </row>
    <row r="211" ht="20.25" hidden="1" customHeight="1" spans="1:7">
      <c r="A211" s="131">
        <v>20137</v>
      </c>
      <c r="B211" s="131" t="s">
        <v>201</v>
      </c>
      <c r="C211" s="133">
        <f>SUM(C212:C217)</f>
        <v>0</v>
      </c>
      <c r="D211" s="133">
        <f>SUM(D212:D217)</f>
        <v>0</v>
      </c>
      <c r="E211" s="133">
        <f>SUM(E212:E217)</f>
        <v>0</v>
      </c>
      <c r="F211" s="129" t="str">
        <f t="shared" si="6"/>
        <v/>
      </c>
      <c r="G211" s="130">
        <f t="shared" si="7"/>
        <v>0</v>
      </c>
    </row>
    <row r="212" ht="20.25" hidden="1" customHeight="1" spans="1:7">
      <c r="A212" s="134">
        <v>2013701</v>
      </c>
      <c r="B212" s="135" t="s">
        <v>90</v>
      </c>
      <c r="C212" s="136">
        <v>0</v>
      </c>
      <c r="D212" s="136">
        <v>0</v>
      </c>
      <c r="E212" s="136">
        <v>0</v>
      </c>
      <c r="F212" s="137" t="str">
        <f t="shared" si="6"/>
        <v/>
      </c>
      <c r="G212" s="138">
        <f t="shared" si="7"/>
        <v>0</v>
      </c>
    </row>
    <row r="213" ht="20.25" hidden="1" customHeight="1" spans="1:7">
      <c r="A213" s="134">
        <v>2013702</v>
      </c>
      <c r="B213" s="135" t="s">
        <v>91</v>
      </c>
      <c r="C213" s="136">
        <v>0</v>
      </c>
      <c r="D213" s="136">
        <v>0</v>
      </c>
      <c r="E213" s="136">
        <v>0</v>
      </c>
      <c r="F213" s="137" t="str">
        <f t="shared" si="6"/>
        <v/>
      </c>
      <c r="G213" s="138">
        <f t="shared" si="7"/>
        <v>0</v>
      </c>
    </row>
    <row r="214" ht="20.25" hidden="1" customHeight="1" spans="1:7">
      <c r="A214" s="134">
        <v>2013703</v>
      </c>
      <c r="B214" s="135" t="s">
        <v>92</v>
      </c>
      <c r="C214" s="136">
        <v>0</v>
      </c>
      <c r="D214" s="136">
        <v>0</v>
      </c>
      <c r="E214" s="136">
        <v>0</v>
      </c>
      <c r="F214" s="137" t="str">
        <f t="shared" si="6"/>
        <v/>
      </c>
      <c r="G214" s="138">
        <f t="shared" si="7"/>
        <v>0</v>
      </c>
    </row>
    <row r="215" ht="20.25" hidden="1" customHeight="1" spans="1:7">
      <c r="A215" s="134">
        <v>2013704</v>
      </c>
      <c r="B215" s="135" t="s">
        <v>202</v>
      </c>
      <c r="C215" s="136">
        <v>0</v>
      </c>
      <c r="D215" s="136">
        <v>0</v>
      </c>
      <c r="E215" s="136">
        <v>0</v>
      </c>
      <c r="F215" s="137" t="str">
        <f t="shared" si="6"/>
        <v/>
      </c>
      <c r="G215" s="138">
        <f t="shared" si="7"/>
        <v>0</v>
      </c>
    </row>
    <row r="216" ht="20.25" hidden="1" customHeight="1" spans="1:7">
      <c r="A216" s="134">
        <v>2013750</v>
      </c>
      <c r="B216" s="135" t="s">
        <v>99</v>
      </c>
      <c r="C216" s="136">
        <v>0</v>
      </c>
      <c r="D216" s="136">
        <v>0</v>
      </c>
      <c r="E216" s="136">
        <v>0</v>
      </c>
      <c r="F216" s="137" t="str">
        <f t="shared" si="6"/>
        <v/>
      </c>
      <c r="G216" s="138">
        <f t="shared" si="7"/>
        <v>0</v>
      </c>
    </row>
    <row r="217" ht="20.25" hidden="1" customHeight="1" spans="1:7">
      <c r="A217" s="134">
        <v>2013799</v>
      </c>
      <c r="B217" s="135" t="s">
        <v>203</v>
      </c>
      <c r="C217" s="136">
        <v>0</v>
      </c>
      <c r="D217" s="136">
        <v>0</v>
      </c>
      <c r="E217" s="136">
        <v>0</v>
      </c>
      <c r="F217" s="137" t="str">
        <f t="shared" si="6"/>
        <v/>
      </c>
      <c r="G217" s="138">
        <f t="shared" si="7"/>
        <v>0</v>
      </c>
    </row>
    <row r="218" ht="20.25" hidden="1" customHeight="1" spans="1:7">
      <c r="A218" s="131">
        <v>20138</v>
      </c>
      <c r="B218" s="131" t="s">
        <v>204</v>
      </c>
      <c r="C218" s="133">
        <f>SUM(C219:C232)</f>
        <v>0</v>
      </c>
      <c r="D218" s="133">
        <f>SUM(D219:D232)</f>
        <v>0</v>
      </c>
      <c r="E218" s="133">
        <f>SUM(E219:E232)</f>
        <v>0</v>
      </c>
      <c r="F218" s="129" t="str">
        <f t="shared" si="6"/>
        <v/>
      </c>
      <c r="G218" s="130">
        <f t="shared" si="7"/>
        <v>0</v>
      </c>
    </row>
    <row r="219" ht="20.25" hidden="1" customHeight="1" spans="1:7">
      <c r="A219" s="134">
        <v>2013801</v>
      </c>
      <c r="B219" s="135" t="s">
        <v>90</v>
      </c>
      <c r="C219" s="136">
        <v>0</v>
      </c>
      <c r="D219" s="136">
        <v>0</v>
      </c>
      <c r="E219" s="136">
        <v>0</v>
      </c>
      <c r="F219" s="137" t="str">
        <f t="shared" si="6"/>
        <v/>
      </c>
      <c r="G219" s="138">
        <f t="shared" si="7"/>
        <v>0</v>
      </c>
    </row>
    <row r="220" ht="20.25" hidden="1" customHeight="1" spans="1:7">
      <c r="A220" s="134">
        <v>2013802</v>
      </c>
      <c r="B220" s="135" t="s">
        <v>91</v>
      </c>
      <c r="C220" s="136">
        <v>0</v>
      </c>
      <c r="D220" s="136">
        <v>0</v>
      </c>
      <c r="E220" s="136">
        <v>0</v>
      </c>
      <c r="F220" s="137" t="str">
        <f t="shared" si="6"/>
        <v/>
      </c>
      <c r="G220" s="138">
        <f t="shared" si="7"/>
        <v>0</v>
      </c>
    </row>
    <row r="221" ht="20.25" hidden="1" customHeight="1" spans="1:7">
      <c r="A221" s="134">
        <v>2013803</v>
      </c>
      <c r="B221" s="135" t="s">
        <v>92</v>
      </c>
      <c r="C221" s="136">
        <v>0</v>
      </c>
      <c r="D221" s="136">
        <v>0</v>
      </c>
      <c r="E221" s="136">
        <v>0</v>
      </c>
      <c r="F221" s="137" t="str">
        <f t="shared" si="6"/>
        <v/>
      </c>
      <c r="G221" s="138">
        <f t="shared" si="7"/>
        <v>0</v>
      </c>
    </row>
    <row r="222" ht="20.25" hidden="1" customHeight="1" spans="1:7">
      <c r="A222" s="134">
        <v>2013804</v>
      </c>
      <c r="B222" s="135" t="s">
        <v>205</v>
      </c>
      <c r="C222" s="136">
        <v>0</v>
      </c>
      <c r="D222" s="136">
        <v>0</v>
      </c>
      <c r="E222" s="136">
        <v>0</v>
      </c>
      <c r="F222" s="137" t="str">
        <f t="shared" si="6"/>
        <v/>
      </c>
      <c r="G222" s="138">
        <f t="shared" si="7"/>
        <v>0</v>
      </c>
    </row>
    <row r="223" ht="20.25" hidden="1" customHeight="1" spans="1:7">
      <c r="A223" s="134">
        <v>2013805</v>
      </c>
      <c r="B223" s="135" t="s">
        <v>206</v>
      </c>
      <c r="C223" s="136">
        <v>0</v>
      </c>
      <c r="D223" s="136">
        <v>0</v>
      </c>
      <c r="E223" s="136">
        <v>0</v>
      </c>
      <c r="F223" s="137" t="str">
        <f t="shared" si="6"/>
        <v/>
      </c>
      <c r="G223" s="138">
        <f t="shared" si="7"/>
        <v>0</v>
      </c>
    </row>
    <row r="224" ht="20.25" hidden="1" customHeight="1" spans="1:7">
      <c r="A224" s="134">
        <v>2013808</v>
      </c>
      <c r="B224" s="135" t="s">
        <v>131</v>
      </c>
      <c r="C224" s="136">
        <v>0</v>
      </c>
      <c r="D224" s="136">
        <v>0</v>
      </c>
      <c r="E224" s="136">
        <v>0</v>
      </c>
      <c r="F224" s="137" t="str">
        <f t="shared" si="6"/>
        <v/>
      </c>
      <c r="G224" s="138">
        <f t="shared" si="7"/>
        <v>0</v>
      </c>
    </row>
    <row r="225" ht="20.25" hidden="1" customHeight="1" spans="1:7">
      <c r="A225" s="134">
        <v>2013810</v>
      </c>
      <c r="B225" s="135" t="s">
        <v>207</v>
      </c>
      <c r="C225" s="136">
        <v>0</v>
      </c>
      <c r="D225" s="136">
        <v>0</v>
      </c>
      <c r="E225" s="136">
        <v>0</v>
      </c>
      <c r="F225" s="137" t="str">
        <f t="shared" si="6"/>
        <v/>
      </c>
      <c r="G225" s="138">
        <f t="shared" si="7"/>
        <v>0</v>
      </c>
    </row>
    <row r="226" ht="20.25" hidden="1" customHeight="1" spans="1:7">
      <c r="A226" s="134">
        <v>2013812</v>
      </c>
      <c r="B226" s="135" t="s">
        <v>208</v>
      </c>
      <c r="C226" s="136">
        <v>0</v>
      </c>
      <c r="D226" s="136">
        <v>0</v>
      </c>
      <c r="E226" s="136">
        <v>0</v>
      </c>
      <c r="F226" s="137" t="str">
        <f t="shared" si="6"/>
        <v/>
      </c>
      <c r="G226" s="138">
        <f t="shared" si="7"/>
        <v>0</v>
      </c>
    </row>
    <row r="227" ht="20.25" hidden="1" customHeight="1" spans="1:7">
      <c r="A227" s="134">
        <v>2013813</v>
      </c>
      <c r="B227" s="135" t="s">
        <v>209</v>
      </c>
      <c r="C227" s="136">
        <v>0</v>
      </c>
      <c r="D227" s="136">
        <v>0</v>
      </c>
      <c r="E227" s="136">
        <v>0</v>
      </c>
      <c r="F227" s="137" t="str">
        <f t="shared" si="6"/>
        <v/>
      </c>
      <c r="G227" s="138">
        <f t="shared" si="7"/>
        <v>0</v>
      </c>
    </row>
    <row r="228" ht="20.25" hidden="1" customHeight="1" spans="1:7">
      <c r="A228" s="134">
        <v>2013814</v>
      </c>
      <c r="B228" s="135" t="s">
        <v>210</v>
      </c>
      <c r="C228" s="136">
        <v>0</v>
      </c>
      <c r="D228" s="136">
        <v>0</v>
      </c>
      <c r="E228" s="136">
        <v>0</v>
      </c>
      <c r="F228" s="137" t="str">
        <f t="shared" si="6"/>
        <v/>
      </c>
      <c r="G228" s="138">
        <f t="shared" si="7"/>
        <v>0</v>
      </c>
    </row>
    <row r="229" ht="20.25" hidden="1" customHeight="1" spans="1:7">
      <c r="A229" s="134">
        <v>2013815</v>
      </c>
      <c r="B229" s="135" t="s">
        <v>211</v>
      </c>
      <c r="C229" s="136">
        <v>0</v>
      </c>
      <c r="D229" s="136">
        <v>0</v>
      </c>
      <c r="E229" s="136">
        <v>0</v>
      </c>
      <c r="F229" s="137" t="str">
        <f t="shared" si="6"/>
        <v/>
      </c>
      <c r="G229" s="138">
        <f t="shared" si="7"/>
        <v>0</v>
      </c>
    </row>
    <row r="230" ht="20.25" hidden="1" customHeight="1" spans="1:7">
      <c r="A230" s="134">
        <v>2013816</v>
      </c>
      <c r="B230" s="135" t="s">
        <v>212</v>
      </c>
      <c r="C230" s="136">
        <v>0</v>
      </c>
      <c r="D230" s="136">
        <v>0</v>
      </c>
      <c r="E230" s="136">
        <v>0</v>
      </c>
      <c r="F230" s="137" t="str">
        <f t="shared" si="6"/>
        <v/>
      </c>
      <c r="G230" s="138">
        <f t="shared" si="7"/>
        <v>0</v>
      </c>
    </row>
    <row r="231" ht="20.25" hidden="1" customHeight="1" spans="1:7">
      <c r="A231" s="134">
        <v>2013850</v>
      </c>
      <c r="B231" s="135" t="s">
        <v>99</v>
      </c>
      <c r="C231" s="136">
        <v>0</v>
      </c>
      <c r="D231" s="136">
        <v>0</v>
      </c>
      <c r="E231" s="136">
        <v>0</v>
      </c>
      <c r="F231" s="137" t="str">
        <f t="shared" si="6"/>
        <v/>
      </c>
      <c r="G231" s="138">
        <f t="shared" si="7"/>
        <v>0</v>
      </c>
    </row>
    <row r="232" ht="20.25" hidden="1" customHeight="1" spans="1:7">
      <c r="A232" s="134">
        <v>2013899</v>
      </c>
      <c r="B232" s="135" t="s">
        <v>213</v>
      </c>
      <c r="C232" s="136">
        <v>0</v>
      </c>
      <c r="D232" s="136">
        <v>0</v>
      </c>
      <c r="E232" s="136">
        <v>0</v>
      </c>
      <c r="F232" s="137" t="str">
        <f t="shared" si="6"/>
        <v/>
      </c>
      <c r="G232" s="138">
        <f t="shared" si="7"/>
        <v>0</v>
      </c>
    </row>
    <row r="233" ht="20.25" hidden="1" customHeight="1" spans="1:7">
      <c r="A233" s="131">
        <v>20199</v>
      </c>
      <c r="B233" s="131" t="s">
        <v>214</v>
      </c>
      <c r="C233" s="133">
        <f>SUM(C234:C235)</f>
        <v>0</v>
      </c>
      <c r="D233" s="133">
        <f>SUM(D234:D235)</f>
        <v>0</v>
      </c>
      <c r="E233" s="133">
        <f>SUM(E234:E235)</f>
        <v>0</v>
      </c>
      <c r="F233" s="129" t="str">
        <f t="shared" si="6"/>
        <v/>
      </c>
      <c r="G233" s="130">
        <f t="shared" si="7"/>
        <v>0</v>
      </c>
    </row>
    <row r="234" ht="20.25" hidden="1" customHeight="1" spans="1:7">
      <c r="A234" s="134">
        <v>2019901</v>
      </c>
      <c r="B234" s="135" t="s">
        <v>215</v>
      </c>
      <c r="C234" s="136">
        <v>0</v>
      </c>
      <c r="D234" s="136">
        <v>0</v>
      </c>
      <c r="E234" s="136">
        <v>0</v>
      </c>
      <c r="F234" s="129" t="str">
        <f t="shared" si="6"/>
        <v/>
      </c>
      <c r="G234" s="130">
        <f t="shared" si="7"/>
        <v>0</v>
      </c>
    </row>
    <row r="235" ht="20.25" hidden="1" customHeight="1" spans="1:7">
      <c r="A235" s="134">
        <v>2019999</v>
      </c>
      <c r="B235" s="135" t="s">
        <v>216</v>
      </c>
      <c r="C235" s="136">
        <v>0</v>
      </c>
      <c r="D235" s="136">
        <v>0</v>
      </c>
      <c r="E235" s="136">
        <v>0</v>
      </c>
      <c r="F235" s="137" t="str">
        <f t="shared" si="6"/>
        <v/>
      </c>
      <c r="G235" s="138">
        <f t="shared" si="7"/>
        <v>0</v>
      </c>
    </row>
    <row r="236" ht="20.25" hidden="1" customHeight="1" spans="1:7">
      <c r="A236" s="131">
        <v>202</v>
      </c>
      <c r="B236" s="131" t="s">
        <v>217</v>
      </c>
      <c r="C236" s="133">
        <f>C237+C244+C247+C250+C256+C261+C263+C268+C274</f>
        <v>0</v>
      </c>
      <c r="D236" s="133">
        <f>D237+D244+D247+D250+D256+D261+D263+D268+D274</f>
        <v>0</v>
      </c>
      <c r="E236" s="133">
        <f>E237+E244+E247+E250+E256+E261+E263+E268+E274</f>
        <v>0</v>
      </c>
      <c r="F236" s="129" t="str">
        <f t="shared" si="6"/>
        <v/>
      </c>
      <c r="G236" s="130">
        <f t="shared" si="7"/>
        <v>0</v>
      </c>
    </row>
    <row r="237" ht="20.25" hidden="1" customHeight="1" spans="1:7">
      <c r="A237" s="131">
        <v>20201</v>
      </c>
      <c r="B237" s="131" t="s">
        <v>218</v>
      </c>
      <c r="C237" s="133">
        <f>SUM(C238:C243)</f>
        <v>0</v>
      </c>
      <c r="D237" s="133">
        <f>SUM(D238:D243)</f>
        <v>0</v>
      </c>
      <c r="E237" s="133">
        <f>SUM(E238:E243)</f>
        <v>0</v>
      </c>
      <c r="F237" s="129" t="str">
        <f t="shared" si="6"/>
        <v/>
      </c>
      <c r="G237" s="130">
        <f t="shared" si="7"/>
        <v>0</v>
      </c>
    </row>
    <row r="238" ht="20.25" hidden="1" customHeight="1" spans="1:7">
      <c r="A238" s="134">
        <v>2020101</v>
      </c>
      <c r="B238" s="135" t="s">
        <v>90</v>
      </c>
      <c r="C238" s="136">
        <v>0</v>
      </c>
      <c r="D238" s="136">
        <v>0</v>
      </c>
      <c r="E238" s="136">
        <v>0</v>
      </c>
      <c r="F238" s="129" t="str">
        <f t="shared" si="6"/>
        <v/>
      </c>
      <c r="G238" s="130">
        <f t="shared" si="7"/>
        <v>0</v>
      </c>
    </row>
    <row r="239" ht="20.25" hidden="1" customHeight="1" spans="1:7">
      <c r="A239" s="134">
        <v>2020102</v>
      </c>
      <c r="B239" s="135" t="s">
        <v>91</v>
      </c>
      <c r="C239" s="136">
        <v>0</v>
      </c>
      <c r="D239" s="136">
        <v>0</v>
      </c>
      <c r="E239" s="136">
        <v>0</v>
      </c>
      <c r="F239" s="129" t="str">
        <f t="shared" si="6"/>
        <v/>
      </c>
      <c r="G239" s="130">
        <f t="shared" si="7"/>
        <v>0</v>
      </c>
    </row>
    <row r="240" ht="20.25" hidden="1" customHeight="1" spans="1:7">
      <c r="A240" s="134">
        <v>2020103</v>
      </c>
      <c r="B240" s="135" t="s">
        <v>92</v>
      </c>
      <c r="C240" s="136">
        <v>0</v>
      </c>
      <c r="D240" s="136">
        <v>0</v>
      </c>
      <c r="E240" s="136">
        <v>0</v>
      </c>
      <c r="F240" s="129" t="str">
        <f t="shared" si="6"/>
        <v/>
      </c>
      <c r="G240" s="130">
        <f t="shared" si="7"/>
        <v>0</v>
      </c>
    </row>
    <row r="241" ht="20.25" hidden="1" customHeight="1" spans="1:7">
      <c r="A241" s="134">
        <v>2020104</v>
      </c>
      <c r="B241" s="135" t="s">
        <v>185</v>
      </c>
      <c r="C241" s="136">
        <v>0</v>
      </c>
      <c r="D241" s="136">
        <v>0</v>
      </c>
      <c r="E241" s="136">
        <v>0</v>
      </c>
      <c r="F241" s="129" t="str">
        <f t="shared" si="6"/>
        <v/>
      </c>
      <c r="G241" s="130">
        <f t="shared" si="7"/>
        <v>0</v>
      </c>
    </row>
    <row r="242" ht="20.25" hidden="1" customHeight="1" spans="1:7">
      <c r="A242" s="134">
        <v>2020150</v>
      </c>
      <c r="B242" s="135" t="s">
        <v>99</v>
      </c>
      <c r="C242" s="136">
        <v>0</v>
      </c>
      <c r="D242" s="136">
        <v>0</v>
      </c>
      <c r="E242" s="136">
        <v>0</v>
      </c>
      <c r="F242" s="129" t="str">
        <f t="shared" si="6"/>
        <v/>
      </c>
      <c r="G242" s="130">
        <f t="shared" si="7"/>
        <v>0</v>
      </c>
    </row>
    <row r="243" ht="20.25" hidden="1" customHeight="1" spans="1:7">
      <c r="A243" s="134">
        <v>2020199</v>
      </c>
      <c r="B243" s="135" t="s">
        <v>219</v>
      </c>
      <c r="C243" s="136">
        <v>0</v>
      </c>
      <c r="D243" s="136">
        <v>0</v>
      </c>
      <c r="E243" s="136">
        <v>0</v>
      </c>
      <c r="F243" s="129" t="str">
        <f t="shared" si="6"/>
        <v/>
      </c>
      <c r="G243" s="130">
        <f t="shared" si="7"/>
        <v>0</v>
      </c>
    </row>
    <row r="244" ht="20.25" hidden="1" customHeight="1" spans="1:7">
      <c r="A244" s="131">
        <v>20202</v>
      </c>
      <c r="B244" s="131" t="s">
        <v>220</v>
      </c>
      <c r="C244" s="133">
        <f>C245+C246</f>
        <v>0</v>
      </c>
      <c r="D244" s="133">
        <f>D245+D246</f>
        <v>0</v>
      </c>
      <c r="E244" s="133">
        <f>E245+E246</f>
        <v>0</v>
      </c>
      <c r="F244" s="129" t="str">
        <f t="shared" si="6"/>
        <v/>
      </c>
      <c r="G244" s="130">
        <f t="shared" si="7"/>
        <v>0</v>
      </c>
    </row>
    <row r="245" ht="20.25" hidden="1" customHeight="1" spans="1:7">
      <c r="A245" s="134">
        <v>2020201</v>
      </c>
      <c r="B245" s="135" t="s">
        <v>221</v>
      </c>
      <c r="C245" s="136">
        <v>0</v>
      </c>
      <c r="D245" s="136">
        <v>0</v>
      </c>
      <c r="E245" s="136">
        <v>0</v>
      </c>
      <c r="F245" s="129" t="str">
        <f t="shared" si="6"/>
        <v/>
      </c>
      <c r="G245" s="130">
        <f t="shared" si="7"/>
        <v>0</v>
      </c>
    </row>
    <row r="246" ht="20.25" hidden="1" customHeight="1" spans="1:7">
      <c r="A246" s="134">
        <v>2020202</v>
      </c>
      <c r="B246" s="135" t="s">
        <v>222</v>
      </c>
      <c r="C246" s="136">
        <v>0</v>
      </c>
      <c r="D246" s="136">
        <v>0</v>
      </c>
      <c r="E246" s="136">
        <v>0</v>
      </c>
      <c r="F246" s="129" t="str">
        <f t="shared" si="6"/>
        <v/>
      </c>
      <c r="G246" s="130">
        <f t="shared" si="7"/>
        <v>0</v>
      </c>
    </row>
    <row r="247" ht="20.25" hidden="1" customHeight="1" spans="1:7">
      <c r="A247" s="131">
        <v>20203</v>
      </c>
      <c r="B247" s="131" t="s">
        <v>223</v>
      </c>
      <c r="C247" s="133">
        <f>C248+C249</f>
        <v>0</v>
      </c>
      <c r="D247" s="133">
        <f>D248+D249</f>
        <v>0</v>
      </c>
      <c r="E247" s="133">
        <f>E248+E249</f>
        <v>0</v>
      </c>
      <c r="F247" s="129" t="str">
        <f t="shared" si="6"/>
        <v/>
      </c>
      <c r="G247" s="130">
        <f t="shared" si="7"/>
        <v>0</v>
      </c>
    </row>
    <row r="248" ht="20.25" hidden="1" customHeight="1" spans="1:7">
      <c r="A248" s="134">
        <v>2020304</v>
      </c>
      <c r="B248" s="135" t="s">
        <v>224</v>
      </c>
      <c r="C248" s="136">
        <v>0</v>
      </c>
      <c r="D248" s="136">
        <v>0</v>
      </c>
      <c r="E248" s="136">
        <v>0</v>
      </c>
      <c r="F248" s="129" t="str">
        <f t="shared" si="6"/>
        <v/>
      </c>
      <c r="G248" s="130">
        <f t="shared" si="7"/>
        <v>0</v>
      </c>
    </row>
    <row r="249" ht="20.25" hidden="1" customHeight="1" spans="1:7">
      <c r="A249" s="134">
        <v>2020306</v>
      </c>
      <c r="B249" s="135" t="s">
        <v>225</v>
      </c>
      <c r="C249" s="136">
        <v>0</v>
      </c>
      <c r="D249" s="136">
        <v>0</v>
      </c>
      <c r="E249" s="136">
        <v>0</v>
      </c>
      <c r="F249" s="129" t="str">
        <f t="shared" si="6"/>
        <v/>
      </c>
      <c r="G249" s="130">
        <f t="shared" si="7"/>
        <v>0</v>
      </c>
    </row>
    <row r="250" ht="20.25" hidden="1" customHeight="1" spans="1:7">
      <c r="A250" s="131">
        <v>20204</v>
      </c>
      <c r="B250" s="131" t="s">
        <v>226</v>
      </c>
      <c r="C250" s="133">
        <f>SUM(C251:C255)</f>
        <v>0</v>
      </c>
      <c r="D250" s="133">
        <f>SUM(D251:D255)</f>
        <v>0</v>
      </c>
      <c r="E250" s="133">
        <f>SUM(E251:E255)</f>
        <v>0</v>
      </c>
      <c r="F250" s="129" t="str">
        <f t="shared" si="6"/>
        <v/>
      </c>
      <c r="G250" s="130">
        <f t="shared" si="7"/>
        <v>0</v>
      </c>
    </row>
    <row r="251" ht="20.25" hidden="1" customHeight="1" spans="1:7">
      <c r="A251" s="134">
        <v>2020401</v>
      </c>
      <c r="B251" s="135" t="s">
        <v>227</v>
      </c>
      <c r="C251" s="136">
        <v>0</v>
      </c>
      <c r="D251" s="136">
        <v>0</v>
      </c>
      <c r="E251" s="136">
        <v>0</v>
      </c>
      <c r="F251" s="129" t="str">
        <f t="shared" si="6"/>
        <v/>
      </c>
      <c r="G251" s="130">
        <f t="shared" si="7"/>
        <v>0</v>
      </c>
    </row>
    <row r="252" ht="20.25" hidden="1" customHeight="1" spans="1:7">
      <c r="A252" s="134">
        <v>2020402</v>
      </c>
      <c r="B252" s="135" t="s">
        <v>228</v>
      </c>
      <c r="C252" s="136">
        <v>0</v>
      </c>
      <c r="D252" s="136">
        <v>0</v>
      </c>
      <c r="E252" s="136">
        <v>0</v>
      </c>
      <c r="F252" s="129" t="str">
        <f t="shared" si="6"/>
        <v/>
      </c>
      <c r="G252" s="130">
        <f t="shared" si="7"/>
        <v>0</v>
      </c>
    </row>
    <row r="253" ht="20.25" hidden="1" customHeight="1" spans="1:7">
      <c r="A253" s="134">
        <v>2020403</v>
      </c>
      <c r="B253" s="135" t="s">
        <v>229</v>
      </c>
      <c r="C253" s="136">
        <v>0</v>
      </c>
      <c r="D253" s="136">
        <v>0</v>
      </c>
      <c r="E253" s="136">
        <v>0</v>
      </c>
      <c r="F253" s="129" t="str">
        <f t="shared" si="6"/>
        <v/>
      </c>
      <c r="G253" s="130">
        <f t="shared" si="7"/>
        <v>0</v>
      </c>
    </row>
    <row r="254" ht="20.25" hidden="1" customHeight="1" spans="1:7">
      <c r="A254" s="134">
        <v>2020404</v>
      </c>
      <c r="B254" s="135" t="s">
        <v>230</v>
      </c>
      <c r="C254" s="136">
        <v>0</v>
      </c>
      <c r="D254" s="136">
        <v>0</v>
      </c>
      <c r="E254" s="136">
        <v>0</v>
      </c>
      <c r="F254" s="129" t="str">
        <f t="shared" si="6"/>
        <v/>
      </c>
      <c r="G254" s="130">
        <f t="shared" si="7"/>
        <v>0</v>
      </c>
    </row>
    <row r="255" ht="20.25" hidden="1" customHeight="1" spans="1:7">
      <c r="A255" s="134">
        <v>2020499</v>
      </c>
      <c r="B255" s="135" t="s">
        <v>231</v>
      </c>
      <c r="C255" s="136">
        <v>0</v>
      </c>
      <c r="D255" s="136">
        <v>0</v>
      </c>
      <c r="E255" s="136">
        <v>0</v>
      </c>
      <c r="F255" s="129" t="str">
        <f t="shared" si="6"/>
        <v/>
      </c>
      <c r="G255" s="130">
        <f t="shared" si="7"/>
        <v>0</v>
      </c>
    </row>
    <row r="256" ht="20.25" hidden="1" customHeight="1" spans="1:7">
      <c r="A256" s="131">
        <v>20205</v>
      </c>
      <c r="B256" s="131" t="s">
        <v>232</v>
      </c>
      <c r="C256" s="133">
        <f>SUM(C257:C260)</f>
        <v>0</v>
      </c>
      <c r="D256" s="133">
        <f>SUM(D257:D260)</f>
        <v>0</v>
      </c>
      <c r="E256" s="133">
        <f>SUM(E257:E260)</f>
        <v>0</v>
      </c>
      <c r="F256" s="129" t="str">
        <f t="shared" si="6"/>
        <v/>
      </c>
      <c r="G256" s="130">
        <f t="shared" si="7"/>
        <v>0</v>
      </c>
    </row>
    <row r="257" ht="20.25" hidden="1" customHeight="1" spans="1:7">
      <c r="A257" s="134">
        <v>2020503</v>
      </c>
      <c r="B257" s="135" t="s">
        <v>233</v>
      </c>
      <c r="C257" s="136">
        <v>0</v>
      </c>
      <c r="D257" s="136">
        <v>0</v>
      </c>
      <c r="E257" s="136">
        <v>0</v>
      </c>
      <c r="F257" s="129" t="str">
        <f t="shared" si="6"/>
        <v/>
      </c>
      <c r="G257" s="130">
        <f t="shared" si="7"/>
        <v>0</v>
      </c>
    </row>
    <row r="258" ht="20.25" hidden="1" customHeight="1" spans="1:7">
      <c r="A258" s="134">
        <v>2020504</v>
      </c>
      <c r="B258" s="135" t="s">
        <v>234</v>
      </c>
      <c r="C258" s="136">
        <v>0</v>
      </c>
      <c r="D258" s="136">
        <v>0</v>
      </c>
      <c r="E258" s="136">
        <v>0</v>
      </c>
      <c r="F258" s="129" t="str">
        <f t="shared" si="6"/>
        <v/>
      </c>
      <c r="G258" s="130">
        <f t="shared" si="7"/>
        <v>0</v>
      </c>
    </row>
    <row r="259" ht="20.25" hidden="1" customHeight="1" spans="1:7">
      <c r="A259" s="134">
        <v>2020505</v>
      </c>
      <c r="B259" s="135" t="s">
        <v>235</v>
      </c>
      <c r="C259" s="136">
        <v>0</v>
      </c>
      <c r="D259" s="136">
        <v>0</v>
      </c>
      <c r="E259" s="136">
        <v>0</v>
      </c>
      <c r="F259" s="129" t="str">
        <f t="shared" si="6"/>
        <v/>
      </c>
      <c r="G259" s="130">
        <f t="shared" si="7"/>
        <v>0</v>
      </c>
    </row>
    <row r="260" ht="20.25" hidden="1" customHeight="1" spans="1:7">
      <c r="A260" s="134">
        <v>2020599</v>
      </c>
      <c r="B260" s="135" t="s">
        <v>236</v>
      </c>
      <c r="C260" s="136">
        <v>0</v>
      </c>
      <c r="D260" s="136">
        <v>0</v>
      </c>
      <c r="E260" s="136">
        <v>0</v>
      </c>
      <c r="F260" s="129" t="str">
        <f t="shared" si="6"/>
        <v/>
      </c>
      <c r="G260" s="130">
        <f t="shared" si="7"/>
        <v>0</v>
      </c>
    </row>
    <row r="261" ht="20.25" hidden="1" customHeight="1" spans="1:7">
      <c r="A261" s="131">
        <v>20206</v>
      </c>
      <c r="B261" s="131" t="s">
        <v>237</v>
      </c>
      <c r="C261" s="133">
        <f>C262</f>
        <v>0</v>
      </c>
      <c r="D261" s="133">
        <f>D262</f>
        <v>0</v>
      </c>
      <c r="E261" s="133">
        <f>E262</f>
        <v>0</v>
      </c>
      <c r="F261" s="129" t="str">
        <f t="shared" si="6"/>
        <v/>
      </c>
      <c r="G261" s="130">
        <f t="shared" si="7"/>
        <v>0</v>
      </c>
    </row>
    <row r="262" ht="20.25" hidden="1" customHeight="1" spans="1:7">
      <c r="A262" s="134">
        <v>2020601</v>
      </c>
      <c r="B262" s="135" t="s">
        <v>238</v>
      </c>
      <c r="C262" s="136">
        <v>0</v>
      </c>
      <c r="D262" s="136">
        <v>0</v>
      </c>
      <c r="E262" s="136">
        <v>0</v>
      </c>
      <c r="F262" s="129" t="str">
        <f t="shared" si="6"/>
        <v/>
      </c>
      <c r="G262" s="130">
        <f t="shared" si="7"/>
        <v>0</v>
      </c>
    </row>
    <row r="263" ht="20.25" hidden="1" customHeight="1" spans="1:7">
      <c r="A263" s="131">
        <v>20207</v>
      </c>
      <c r="B263" s="131" t="s">
        <v>239</v>
      </c>
      <c r="C263" s="133">
        <f>C264+C265+C266+C267</f>
        <v>0</v>
      </c>
      <c r="D263" s="133">
        <f>D264+D265+D266+D267</f>
        <v>0</v>
      </c>
      <c r="E263" s="133">
        <f>E264+E265+E266+E267</f>
        <v>0</v>
      </c>
      <c r="F263" s="129" t="str">
        <f t="shared" ref="F263:F326" si="8">IFERROR(E263/C263*100,"")</f>
        <v/>
      </c>
      <c r="G263" s="130">
        <f t="shared" ref="G263:G326" si="9">E263-C263/2</f>
        <v>0</v>
      </c>
    </row>
    <row r="264" ht="20.25" hidden="1" customHeight="1" spans="1:7">
      <c r="A264" s="134">
        <v>2020701</v>
      </c>
      <c r="B264" s="135" t="s">
        <v>240</v>
      </c>
      <c r="C264" s="136">
        <v>0</v>
      </c>
      <c r="D264" s="136">
        <v>0</v>
      </c>
      <c r="E264" s="136">
        <v>0</v>
      </c>
      <c r="F264" s="129" t="str">
        <f t="shared" si="8"/>
        <v/>
      </c>
      <c r="G264" s="130">
        <f t="shared" si="9"/>
        <v>0</v>
      </c>
    </row>
    <row r="265" ht="20.25" hidden="1" customHeight="1" spans="1:7">
      <c r="A265" s="134">
        <v>2020702</v>
      </c>
      <c r="B265" s="135" t="s">
        <v>241</v>
      </c>
      <c r="C265" s="136">
        <v>0</v>
      </c>
      <c r="D265" s="136">
        <v>0</v>
      </c>
      <c r="E265" s="136">
        <v>0</v>
      </c>
      <c r="F265" s="129" t="str">
        <f t="shared" si="8"/>
        <v/>
      </c>
      <c r="G265" s="130">
        <f t="shared" si="9"/>
        <v>0</v>
      </c>
    </row>
    <row r="266" ht="20.25" hidden="1" customHeight="1" spans="1:7">
      <c r="A266" s="134">
        <v>2020703</v>
      </c>
      <c r="B266" s="135" t="s">
        <v>242</v>
      </c>
      <c r="C266" s="136">
        <v>0</v>
      </c>
      <c r="D266" s="136">
        <v>0</v>
      </c>
      <c r="E266" s="136">
        <v>0</v>
      </c>
      <c r="F266" s="129" t="str">
        <f t="shared" si="8"/>
        <v/>
      </c>
      <c r="G266" s="130">
        <f t="shared" si="9"/>
        <v>0</v>
      </c>
    </row>
    <row r="267" ht="20.25" hidden="1" customHeight="1" spans="1:7">
      <c r="A267" s="134">
        <v>2020799</v>
      </c>
      <c r="B267" s="135" t="s">
        <v>243</v>
      </c>
      <c r="C267" s="136">
        <v>0</v>
      </c>
      <c r="D267" s="136">
        <v>0</v>
      </c>
      <c r="E267" s="136">
        <v>0</v>
      </c>
      <c r="F267" s="129" t="str">
        <f t="shared" si="8"/>
        <v/>
      </c>
      <c r="G267" s="130">
        <f t="shared" si="9"/>
        <v>0</v>
      </c>
    </row>
    <row r="268" ht="20.25" hidden="1" customHeight="1" spans="1:7">
      <c r="A268" s="131">
        <v>20208</v>
      </c>
      <c r="B268" s="131" t="s">
        <v>244</v>
      </c>
      <c r="C268" s="133">
        <f>SUM(C269:C273)</f>
        <v>0</v>
      </c>
      <c r="D268" s="133">
        <f>SUM(D269:D273)</f>
        <v>0</v>
      </c>
      <c r="E268" s="133">
        <f>SUM(E269:E273)</f>
        <v>0</v>
      </c>
      <c r="F268" s="129" t="str">
        <f t="shared" si="8"/>
        <v/>
      </c>
      <c r="G268" s="130">
        <f t="shared" si="9"/>
        <v>0</v>
      </c>
    </row>
    <row r="269" ht="20.25" hidden="1" customHeight="1" spans="1:7">
      <c r="A269" s="134">
        <v>2020801</v>
      </c>
      <c r="B269" s="135" t="s">
        <v>90</v>
      </c>
      <c r="C269" s="136">
        <v>0</v>
      </c>
      <c r="D269" s="136">
        <v>0</v>
      </c>
      <c r="E269" s="136">
        <v>0</v>
      </c>
      <c r="F269" s="129" t="str">
        <f t="shared" si="8"/>
        <v/>
      </c>
      <c r="G269" s="130">
        <f t="shared" si="9"/>
        <v>0</v>
      </c>
    </row>
    <row r="270" ht="20.25" hidden="1" customHeight="1" spans="1:7">
      <c r="A270" s="134">
        <v>2020802</v>
      </c>
      <c r="B270" s="135" t="s">
        <v>91</v>
      </c>
      <c r="C270" s="136">
        <v>0</v>
      </c>
      <c r="D270" s="136">
        <v>0</v>
      </c>
      <c r="E270" s="136">
        <v>0</v>
      </c>
      <c r="F270" s="129" t="str">
        <f t="shared" si="8"/>
        <v/>
      </c>
      <c r="G270" s="130">
        <f t="shared" si="9"/>
        <v>0</v>
      </c>
    </row>
    <row r="271" ht="20.25" hidden="1" customHeight="1" spans="1:7">
      <c r="A271" s="134">
        <v>2020803</v>
      </c>
      <c r="B271" s="135" t="s">
        <v>92</v>
      </c>
      <c r="C271" s="136">
        <v>0</v>
      </c>
      <c r="D271" s="136">
        <v>0</v>
      </c>
      <c r="E271" s="136">
        <v>0</v>
      </c>
      <c r="F271" s="129" t="str">
        <f t="shared" si="8"/>
        <v/>
      </c>
      <c r="G271" s="130">
        <f t="shared" si="9"/>
        <v>0</v>
      </c>
    </row>
    <row r="272" ht="20.25" hidden="1" customHeight="1" spans="1:7">
      <c r="A272" s="134">
        <v>2020850</v>
      </c>
      <c r="B272" s="135" t="s">
        <v>99</v>
      </c>
      <c r="C272" s="136">
        <v>0</v>
      </c>
      <c r="D272" s="136">
        <v>0</v>
      </c>
      <c r="E272" s="136">
        <v>0</v>
      </c>
      <c r="F272" s="129" t="str">
        <f t="shared" si="8"/>
        <v/>
      </c>
      <c r="G272" s="130">
        <f t="shared" si="9"/>
        <v>0</v>
      </c>
    </row>
    <row r="273" ht="20.25" hidden="1" customHeight="1" spans="1:7">
      <c r="A273" s="134">
        <v>2020899</v>
      </c>
      <c r="B273" s="135" t="s">
        <v>245</v>
      </c>
      <c r="C273" s="136">
        <v>0</v>
      </c>
      <c r="D273" s="136">
        <v>0</v>
      </c>
      <c r="E273" s="136">
        <v>0</v>
      </c>
      <c r="F273" s="129" t="str">
        <f t="shared" si="8"/>
        <v/>
      </c>
      <c r="G273" s="130">
        <f t="shared" si="9"/>
        <v>0</v>
      </c>
    </row>
    <row r="274" ht="20.25" hidden="1" customHeight="1" spans="1:7">
      <c r="A274" s="131">
        <v>20299</v>
      </c>
      <c r="B274" s="131" t="s">
        <v>246</v>
      </c>
      <c r="C274" s="133">
        <f>C275</f>
        <v>0</v>
      </c>
      <c r="D274" s="133">
        <f>D275</f>
        <v>0</v>
      </c>
      <c r="E274" s="133">
        <f>E275</f>
        <v>0</v>
      </c>
      <c r="F274" s="129" t="str">
        <f t="shared" si="8"/>
        <v/>
      </c>
      <c r="G274" s="130">
        <f t="shared" si="9"/>
        <v>0</v>
      </c>
    </row>
    <row r="275" ht="20.25" hidden="1" customHeight="1" spans="1:7">
      <c r="A275" s="134">
        <v>2029999</v>
      </c>
      <c r="B275" s="135" t="s">
        <v>247</v>
      </c>
      <c r="C275" s="136">
        <v>0</v>
      </c>
      <c r="D275" s="136">
        <v>0</v>
      </c>
      <c r="E275" s="136">
        <v>0</v>
      </c>
      <c r="F275" s="129" t="str">
        <f t="shared" si="8"/>
        <v/>
      </c>
      <c r="G275" s="130">
        <f t="shared" si="9"/>
        <v>0</v>
      </c>
    </row>
    <row r="276" ht="20.25" customHeight="1" spans="1:7">
      <c r="A276" s="131">
        <v>203</v>
      </c>
      <c r="B276" s="131" t="s">
        <v>248</v>
      </c>
      <c r="C276" s="133">
        <f>C277+C279+C281+C283+C293</f>
        <v>40</v>
      </c>
      <c r="D276" s="133">
        <f>D277+D279+D281+D283+D293</f>
        <v>40</v>
      </c>
      <c r="E276" s="133">
        <f>E277+E279+E281+E283+E293</f>
        <v>27.49</v>
      </c>
      <c r="F276" s="129">
        <f t="shared" si="8"/>
        <v>68.725</v>
      </c>
      <c r="G276" s="130">
        <f t="shared" si="9"/>
        <v>7.49</v>
      </c>
    </row>
    <row r="277" ht="20.25" hidden="1" customHeight="1" spans="1:7">
      <c r="A277" s="131">
        <v>20301</v>
      </c>
      <c r="B277" s="131" t="s">
        <v>249</v>
      </c>
      <c r="C277" s="133">
        <f>C278</f>
        <v>0</v>
      </c>
      <c r="D277" s="133">
        <f>D278</f>
        <v>0</v>
      </c>
      <c r="E277" s="133">
        <f>E278</f>
        <v>0</v>
      </c>
      <c r="F277" s="129" t="str">
        <f t="shared" si="8"/>
        <v/>
      </c>
      <c r="G277" s="130">
        <f t="shared" si="9"/>
        <v>0</v>
      </c>
    </row>
    <row r="278" ht="20.25" hidden="1" customHeight="1" spans="1:7">
      <c r="A278" s="134">
        <v>2030101</v>
      </c>
      <c r="B278" s="135" t="s">
        <v>250</v>
      </c>
      <c r="C278" s="136">
        <v>0</v>
      </c>
      <c r="D278" s="136">
        <v>0</v>
      </c>
      <c r="E278" s="136">
        <v>0</v>
      </c>
      <c r="F278" s="129" t="str">
        <f t="shared" si="8"/>
        <v/>
      </c>
      <c r="G278" s="130">
        <f t="shared" si="9"/>
        <v>0</v>
      </c>
    </row>
    <row r="279" ht="20.25" hidden="1" customHeight="1" spans="1:7">
      <c r="A279" s="131">
        <v>20304</v>
      </c>
      <c r="B279" s="131" t="s">
        <v>251</v>
      </c>
      <c r="C279" s="133">
        <f>C280</f>
        <v>0</v>
      </c>
      <c r="D279" s="133">
        <f>D280</f>
        <v>0</v>
      </c>
      <c r="E279" s="133">
        <f>E280</f>
        <v>0</v>
      </c>
      <c r="F279" s="129" t="str">
        <f t="shared" si="8"/>
        <v/>
      </c>
      <c r="G279" s="130">
        <f t="shared" si="9"/>
        <v>0</v>
      </c>
    </row>
    <row r="280" s="111" customFormat="1" ht="20.25" hidden="1" customHeight="1" spans="1:11">
      <c r="A280" s="140">
        <v>2030401</v>
      </c>
      <c r="B280" s="141" t="s">
        <v>252</v>
      </c>
      <c r="C280" s="136">
        <v>0</v>
      </c>
      <c r="D280" s="136">
        <v>0</v>
      </c>
      <c r="E280" s="136">
        <v>0</v>
      </c>
      <c r="F280" s="129" t="str">
        <f t="shared" si="8"/>
        <v/>
      </c>
      <c r="G280" s="130">
        <f t="shared" si="9"/>
        <v>0</v>
      </c>
      <c r="K280" s="142"/>
    </row>
    <row r="281" ht="20.25" hidden="1" customHeight="1" spans="1:7">
      <c r="A281" s="131">
        <v>20305</v>
      </c>
      <c r="B281" s="131" t="s">
        <v>253</v>
      </c>
      <c r="C281" s="133">
        <f>C282</f>
        <v>0</v>
      </c>
      <c r="D281" s="133">
        <f>D282</f>
        <v>0</v>
      </c>
      <c r="E281" s="133">
        <f>E282</f>
        <v>0</v>
      </c>
      <c r="F281" s="129" t="str">
        <f t="shared" si="8"/>
        <v/>
      </c>
      <c r="G281" s="130">
        <f t="shared" si="9"/>
        <v>0</v>
      </c>
    </row>
    <row r="282" ht="20.25" hidden="1" customHeight="1" spans="1:7">
      <c r="A282" s="134">
        <v>2030501</v>
      </c>
      <c r="B282" s="135" t="s">
        <v>254</v>
      </c>
      <c r="C282" s="136">
        <v>0</v>
      </c>
      <c r="D282" s="136">
        <v>0</v>
      </c>
      <c r="E282" s="136">
        <v>0</v>
      </c>
      <c r="F282" s="129" t="str">
        <f t="shared" si="8"/>
        <v/>
      </c>
      <c r="G282" s="130">
        <f t="shared" si="9"/>
        <v>0</v>
      </c>
    </row>
    <row r="283" ht="20.25" customHeight="1" spans="1:7">
      <c r="A283" s="131">
        <v>20306</v>
      </c>
      <c r="B283" s="131" t="s">
        <v>255</v>
      </c>
      <c r="C283" s="133">
        <f>SUM(C284:C292)</f>
        <v>0</v>
      </c>
      <c r="D283" s="133">
        <f>SUM(D284:D292)</f>
        <v>24</v>
      </c>
      <c r="E283" s="133">
        <f>SUM(E284:E292)</f>
        <v>0</v>
      </c>
      <c r="F283" s="129" t="str">
        <f t="shared" si="8"/>
        <v/>
      </c>
      <c r="G283" s="130">
        <f t="shared" si="9"/>
        <v>0</v>
      </c>
    </row>
    <row r="284" ht="20.25" customHeight="1" spans="1:7">
      <c r="A284" s="134">
        <v>2030601</v>
      </c>
      <c r="B284" s="135" t="s">
        <v>256</v>
      </c>
      <c r="C284" s="136">
        <v>0</v>
      </c>
      <c r="D284" s="136">
        <v>10</v>
      </c>
      <c r="E284" s="136">
        <v>0</v>
      </c>
      <c r="F284" s="137" t="str">
        <f t="shared" si="8"/>
        <v/>
      </c>
      <c r="G284" s="138">
        <f t="shared" si="9"/>
        <v>0</v>
      </c>
    </row>
    <row r="285" ht="20.25" hidden="1" customHeight="1" spans="1:7">
      <c r="A285" s="134">
        <v>2030602</v>
      </c>
      <c r="B285" s="135" t="s">
        <v>257</v>
      </c>
      <c r="C285" s="136">
        <v>0</v>
      </c>
      <c r="D285" s="136">
        <v>0</v>
      </c>
      <c r="E285" s="136">
        <v>0</v>
      </c>
      <c r="F285" s="137" t="str">
        <f t="shared" si="8"/>
        <v/>
      </c>
      <c r="G285" s="138">
        <f t="shared" si="9"/>
        <v>0</v>
      </c>
    </row>
    <row r="286" ht="20.25" hidden="1" customHeight="1" spans="1:7">
      <c r="A286" s="134">
        <v>2030603</v>
      </c>
      <c r="B286" s="135" t="s">
        <v>258</v>
      </c>
      <c r="C286" s="136">
        <v>0</v>
      </c>
      <c r="D286" s="136">
        <v>0</v>
      </c>
      <c r="E286" s="136">
        <v>0</v>
      </c>
      <c r="F286" s="137" t="str">
        <f t="shared" si="8"/>
        <v/>
      </c>
      <c r="G286" s="138">
        <f t="shared" si="9"/>
        <v>0</v>
      </c>
    </row>
    <row r="287" ht="20.25" hidden="1" customHeight="1" spans="1:7">
      <c r="A287" s="134">
        <v>2030604</v>
      </c>
      <c r="B287" s="135" t="s">
        <v>259</v>
      </c>
      <c r="C287" s="136">
        <v>0</v>
      </c>
      <c r="D287" s="136">
        <v>0</v>
      </c>
      <c r="E287" s="136">
        <v>0</v>
      </c>
      <c r="F287" s="137" t="str">
        <f t="shared" si="8"/>
        <v/>
      </c>
      <c r="G287" s="138">
        <f t="shared" si="9"/>
        <v>0</v>
      </c>
    </row>
    <row r="288" ht="20.25" hidden="1" customHeight="1" spans="1:7">
      <c r="A288" s="134">
        <v>2030605</v>
      </c>
      <c r="B288" s="135" t="s">
        <v>260</v>
      </c>
      <c r="C288" s="136">
        <v>0</v>
      </c>
      <c r="D288" s="136">
        <v>0</v>
      </c>
      <c r="E288" s="136">
        <v>0</v>
      </c>
      <c r="F288" s="137" t="str">
        <f t="shared" si="8"/>
        <v/>
      </c>
      <c r="G288" s="138">
        <f t="shared" si="9"/>
        <v>0</v>
      </c>
    </row>
    <row r="289" ht="20.25" hidden="1" customHeight="1" spans="1:7">
      <c r="A289" s="134">
        <v>2030606</v>
      </c>
      <c r="B289" s="135" t="s">
        <v>261</v>
      </c>
      <c r="C289" s="136">
        <v>0</v>
      </c>
      <c r="D289" s="136">
        <v>0</v>
      </c>
      <c r="E289" s="136">
        <v>0</v>
      </c>
      <c r="F289" s="137" t="str">
        <f t="shared" si="8"/>
        <v/>
      </c>
      <c r="G289" s="138">
        <f t="shared" si="9"/>
        <v>0</v>
      </c>
    </row>
    <row r="290" ht="20.25" customHeight="1" spans="1:7">
      <c r="A290" s="134">
        <v>2030607</v>
      </c>
      <c r="B290" s="135" t="s">
        <v>262</v>
      </c>
      <c r="C290" s="136">
        <v>0</v>
      </c>
      <c r="D290" s="136">
        <v>14</v>
      </c>
      <c r="E290" s="136">
        <v>0</v>
      </c>
      <c r="F290" s="137" t="str">
        <f t="shared" si="8"/>
        <v/>
      </c>
      <c r="G290" s="138">
        <f t="shared" si="9"/>
        <v>0</v>
      </c>
    </row>
    <row r="291" ht="20.25" hidden="1" customHeight="1" spans="1:7">
      <c r="A291" s="134">
        <v>2030608</v>
      </c>
      <c r="B291" s="135" t="s">
        <v>263</v>
      </c>
      <c r="C291" s="136">
        <v>0</v>
      </c>
      <c r="D291" s="136">
        <v>0</v>
      </c>
      <c r="E291" s="136">
        <v>0</v>
      </c>
      <c r="F291" s="137" t="str">
        <f t="shared" si="8"/>
        <v/>
      </c>
      <c r="G291" s="138">
        <f t="shared" si="9"/>
        <v>0</v>
      </c>
    </row>
    <row r="292" ht="20.25" hidden="1" customHeight="1" spans="1:7">
      <c r="A292" s="134">
        <v>2030699</v>
      </c>
      <c r="B292" s="135" t="s">
        <v>264</v>
      </c>
      <c r="C292" s="136">
        <v>0</v>
      </c>
      <c r="D292" s="136">
        <v>0</v>
      </c>
      <c r="E292" s="136">
        <v>0</v>
      </c>
      <c r="F292" s="137" t="str">
        <f t="shared" si="8"/>
        <v/>
      </c>
      <c r="G292" s="138">
        <f t="shared" si="9"/>
        <v>0</v>
      </c>
    </row>
    <row r="293" ht="20.25" customHeight="1" spans="1:7">
      <c r="A293" s="131">
        <v>20399</v>
      </c>
      <c r="B293" s="131" t="s">
        <v>265</v>
      </c>
      <c r="C293" s="133">
        <f>C294</f>
        <v>40</v>
      </c>
      <c r="D293" s="133">
        <f>D294</f>
        <v>16</v>
      </c>
      <c r="E293" s="133">
        <f>E294</f>
        <v>27.49</v>
      </c>
      <c r="F293" s="129">
        <f t="shared" si="8"/>
        <v>68.725</v>
      </c>
      <c r="G293" s="130">
        <f t="shared" si="9"/>
        <v>7.49</v>
      </c>
    </row>
    <row r="294" ht="20.25" customHeight="1" spans="1:7">
      <c r="A294" s="134">
        <v>2039999</v>
      </c>
      <c r="B294" s="135" t="s">
        <v>266</v>
      </c>
      <c r="C294" s="136">
        <v>40</v>
      </c>
      <c r="D294" s="136">
        <v>16</v>
      </c>
      <c r="E294" s="136">
        <v>27.49</v>
      </c>
      <c r="F294" s="137">
        <f t="shared" si="8"/>
        <v>68.725</v>
      </c>
      <c r="G294" s="138">
        <f t="shared" si="9"/>
        <v>7.49</v>
      </c>
    </row>
    <row r="295" ht="20.25" customHeight="1" spans="1:7">
      <c r="A295" s="131">
        <v>204</v>
      </c>
      <c r="B295" s="131" t="s">
        <v>267</v>
      </c>
      <c r="C295" s="133">
        <f>C296+C299+C310+C317+C325+C334+C348+C358+C368+C376+C382</f>
        <v>814</v>
      </c>
      <c r="D295" s="133">
        <f>D296+D299+D310+D317+D325+D334+D348+D358+D368+D376+D382</f>
        <v>919</v>
      </c>
      <c r="E295" s="133">
        <f>E296+E299+E310+E317+E325+E334+E348+E358+E368+E376+E382</f>
        <v>868.81</v>
      </c>
      <c r="F295" s="129">
        <f t="shared" si="8"/>
        <v>106.733415233415</v>
      </c>
      <c r="G295" s="130">
        <f t="shared" si="9"/>
        <v>461.81</v>
      </c>
    </row>
    <row r="296" ht="20.25" hidden="1" customHeight="1" spans="1:7">
      <c r="A296" s="131">
        <v>20401</v>
      </c>
      <c r="B296" s="131" t="s">
        <v>268</v>
      </c>
      <c r="C296" s="133">
        <f>SUM(C297:C298)</f>
        <v>0</v>
      </c>
      <c r="D296" s="133">
        <f>SUM(D297:D298)</f>
        <v>0</v>
      </c>
      <c r="E296" s="133">
        <f>SUM(E297:E298)</f>
        <v>0</v>
      </c>
      <c r="F296" s="129" t="str">
        <f t="shared" si="8"/>
        <v/>
      </c>
      <c r="G296" s="130">
        <f t="shared" si="9"/>
        <v>0</v>
      </c>
    </row>
    <row r="297" ht="20.25" hidden="1" customHeight="1" spans="1:7">
      <c r="A297" s="134">
        <v>2040101</v>
      </c>
      <c r="B297" s="135" t="s">
        <v>269</v>
      </c>
      <c r="C297" s="136">
        <v>0</v>
      </c>
      <c r="D297" s="136">
        <v>0</v>
      </c>
      <c r="E297" s="136">
        <v>0</v>
      </c>
      <c r="F297" s="137" t="str">
        <f t="shared" si="8"/>
        <v/>
      </c>
      <c r="G297" s="138">
        <f t="shared" si="9"/>
        <v>0</v>
      </c>
    </row>
    <row r="298" ht="20.25" hidden="1" customHeight="1" spans="1:7">
      <c r="A298" s="134">
        <v>2040199</v>
      </c>
      <c r="B298" s="135" t="s">
        <v>270</v>
      </c>
      <c r="C298" s="136">
        <v>0</v>
      </c>
      <c r="D298" s="136">
        <v>0</v>
      </c>
      <c r="E298" s="136">
        <v>0</v>
      </c>
      <c r="F298" s="137" t="str">
        <f t="shared" si="8"/>
        <v/>
      </c>
      <c r="G298" s="138">
        <f t="shared" si="9"/>
        <v>0</v>
      </c>
    </row>
    <row r="299" ht="20.25" customHeight="1" spans="1:7">
      <c r="A299" s="131">
        <v>20402</v>
      </c>
      <c r="B299" s="131" t="s">
        <v>271</v>
      </c>
      <c r="C299" s="133">
        <f>SUM(C300:C309)</f>
        <v>668</v>
      </c>
      <c r="D299" s="133">
        <f>SUM(D300:D309)</f>
        <v>773</v>
      </c>
      <c r="E299" s="133">
        <f>SUM(E300:E309)</f>
        <v>783.29</v>
      </c>
      <c r="F299" s="129">
        <f t="shared" si="8"/>
        <v>117.258982035928</v>
      </c>
      <c r="G299" s="130">
        <f t="shared" si="9"/>
        <v>449.29</v>
      </c>
    </row>
    <row r="300" ht="20.25" customHeight="1" spans="1:7">
      <c r="A300" s="134">
        <v>2040201</v>
      </c>
      <c r="B300" s="135" t="s">
        <v>90</v>
      </c>
      <c r="C300" s="136">
        <v>512</v>
      </c>
      <c r="D300" s="136">
        <v>512</v>
      </c>
      <c r="E300" s="136">
        <v>510</v>
      </c>
      <c r="F300" s="137">
        <f t="shared" si="8"/>
        <v>99.609375</v>
      </c>
      <c r="G300" s="138">
        <f t="shared" si="9"/>
        <v>254</v>
      </c>
    </row>
    <row r="301" ht="20.25" hidden="1" customHeight="1" spans="1:7">
      <c r="A301" s="134">
        <v>2040202</v>
      </c>
      <c r="B301" s="135" t="s">
        <v>91</v>
      </c>
      <c r="C301" s="136">
        <v>0</v>
      </c>
      <c r="D301" s="136">
        <v>0</v>
      </c>
      <c r="E301" s="136"/>
      <c r="F301" s="137" t="str">
        <f t="shared" si="8"/>
        <v/>
      </c>
      <c r="G301" s="138">
        <f t="shared" si="9"/>
        <v>0</v>
      </c>
    </row>
    <row r="302" ht="20.25" hidden="1" customHeight="1" spans="1:7">
      <c r="A302" s="134">
        <v>2040203</v>
      </c>
      <c r="B302" s="135" t="s">
        <v>92</v>
      </c>
      <c r="C302" s="136">
        <v>0</v>
      </c>
      <c r="D302" s="136">
        <v>0</v>
      </c>
      <c r="E302" s="136"/>
      <c r="F302" s="137" t="str">
        <f t="shared" si="8"/>
        <v/>
      </c>
      <c r="G302" s="138">
        <f t="shared" si="9"/>
        <v>0</v>
      </c>
    </row>
    <row r="303" ht="20.25" hidden="1" customHeight="1" spans="1:7">
      <c r="A303" s="134">
        <v>2040219</v>
      </c>
      <c r="B303" s="135" t="s">
        <v>131</v>
      </c>
      <c r="C303" s="136">
        <v>0</v>
      </c>
      <c r="D303" s="136">
        <v>0</v>
      </c>
      <c r="E303" s="136"/>
      <c r="F303" s="137" t="str">
        <f t="shared" si="8"/>
        <v/>
      </c>
      <c r="G303" s="138">
        <f t="shared" si="9"/>
        <v>0</v>
      </c>
    </row>
    <row r="304" ht="20.25" hidden="1" customHeight="1" spans="1:7">
      <c r="A304" s="134">
        <v>2040220</v>
      </c>
      <c r="B304" s="135" t="s">
        <v>272</v>
      </c>
      <c r="C304" s="136">
        <v>0</v>
      </c>
      <c r="D304" s="136">
        <v>0</v>
      </c>
      <c r="E304" s="136"/>
      <c r="F304" s="137" t="str">
        <f t="shared" si="8"/>
        <v/>
      </c>
      <c r="G304" s="138">
        <f t="shared" si="9"/>
        <v>0</v>
      </c>
    </row>
    <row r="305" ht="20.25" hidden="1" customHeight="1" spans="1:7">
      <c r="A305" s="134">
        <v>2040221</v>
      </c>
      <c r="B305" s="135" t="s">
        <v>273</v>
      </c>
      <c r="C305" s="136">
        <v>0</v>
      </c>
      <c r="D305" s="136">
        <v>0</v>
      </c>
      <c r="E305" s="136"/>
      <c r="F305" s="137" t="str">
        <f t="shared" si="8"/>
        <v/>
      </c>
      <c r="G305" s="138">
        <f t="shared" si="9"/>
        <v>0</v>
      </c>
    </row>
    <row r="306" ht="20.25" hidden="1" customHeight="1" spans="1:7">
      <c r="A306" s="134">
        <v>2040222</v>
      </c>
      <c r="B306" s="135" t="s">
        <v>274</v>
      </c>
      <c r="C306" s="136">
        <v>0</v>
      </c>
      <c r="D306" s="136">
        <v>0</v>
      </c>
      <c r="E306" s="136"/>
      <c r="F306" s="137" t="str">
        <f t="shared" si="8"/>
        <v/>
      </c>
      <c r="G306" s="138">
        <f t="shared" si="9"/>
        <v>0</v>
      </c>
    </row>
    <row r="307" ht="20.25" hidden="1" customHeight="1" spans="1:7">
      <c r="A307" s="134">
        <v>2040223</v>
      </c>
      <c r="B307" s="135" t="s">
        <v>275</v>
      </c>
      <c r="C307" s="136">
        <v>0</v>
      </c>
      <c r="D307" s="136">
        <v>0</v>
      </c>
      <c r="E307" s="136"/>
      <c r="F307" s="137" t="str">
        <f t="shared" si="8"/>
        <v/>
      </c>
      <c r="G307" s="138">
        <f t="shared" si="9"/>
        <v>0</v>
      </c>
    </row>
    <row r="308" ht="20.25" hidden="1" customHeight="1" spans="1:7">
      <c r="A308" s="134">
        <v>2040250</v>
      </c>
      <c r="B308" s="135" t="s">
        <v>99</v>
      </c>
      <c r="C308" s="136">
        <v>0</v>
      </c>
      <c r="D308" s="136">
        <v>0</v>
      </c>
      <c r="E308" s="136"/>
      <c r="F308" s="137" t="str">
        <f t="shared" si="8"/>
        <v/>
      </c>
      <c r="G308" s="138">
        <f t="shared" si="9"/>
        <v>0</v>
      </c>
    </row>
    <row r="309" ht="20.25" customHeight="1" spans="1:7">
      <c r="A309" s="134">
        <v>2040299</v>
      </c>
      <c r="B309" s="135" t="s">
        <v>276</v>
      </c>
      <c r="C309" s="136">
        <v>156</v>
      </c>
      <c r="D309" s="136">
        <v>261</v>
      </c>
      <c r="E309" s="136">
        <v>273.29</v>
      </c>
      <c r="F309" s="137">
        <f t="shared" si="8"/>
        <v>175.185897435897</v>
      </c>
      <c r="G309" s="138">
        <f t="shared" si="9"/>
        <v>195.29</v>
      </c>
    </row>
    <row r="310" ht="20.25" hidden="1" customHeight="1" spans="1:7">
      <c r="A310" s="131">
        <v>20403</v>
      </c>
      <c r="B310" s="131" t="s">
        <v>277</v>
      </c>
      <c r="C310" s="133">
        <f>SUM(C311:C316)</f>
        <v>0</v>
      </c>
      <c r="D310" s="133">
        <f>SUM(D311:D316)</f>
        <v>0</v>
      </c>
      <c r="E310" s="133">
        <f>SUM(E311:E316)</f>
        <v>0</v>
      </c>
      <c r="F310" s="129" t="str">
        <f t="shared" si="8"/>
        <v/>
      </c>
      <c r="G310" s="130">
        <f t="shared" si="9"/>
        <v>0</v>
      </c>
    </row>
    <row r="311" ht="20.25" hidden="1" customHeight="1" spans="1:7">
      <c r="A311" s="134">
        <v>2040301</v>
      </c>
      <c r="B311" s="135" t="s">
        <v>90</v>
      </c>
      <c r="C311" s="136">
        <v>0</v>
      </c>
      <c r="D311" s="136">
        <v>0</v>
      </c>
      <c r="E311" s="136">
        <v>0</v>
      </c>
      <c r="F311" s="137" t="str">
        <f t="shared" si="8"/>
        <v/>
      </c>
      <c r="G311" s="138">
        <f t="shared" si="9"/>
        <v>0</v>
      </c>
    </row>
    <row r="312" ht="20.25" hidden="1" customHeight="1" spans="1:7">
      <c r="A312" s="134">
        <v>2040302</v>
      </c>
      <c r="B312" s="135" t="s">
        <v>91</v>
      </c>
      <c r="C312" s="136">
        <v>0</v>
      </c>
      <c r="D312" s="136">
        <v>0</v>
      </c>
      <c r="E312" s="136">
        <v>0</v>
      </c>
      <c r="F312" s="137" t="str">
        <f t="shared" si="8"/>
        <v/>
      </c>
      <c r="G312" s="138">
        <f t="shared" si="9"/>
        <v>0</v>
      </c>
    </row>
    <row r="313" ht="20.25" hidden="1" customHeight="1" spans="1:7">
      <c r="A313" s="134">
        <v>2040303</v>
      </c>
      <c r="B313" s="135" t="s">
        <v>92</v>
      </c>
      <c r="C313" s="136">
        <v>0</v>
      </c>
      <c r="D313" s="136">
        <v>0</v>
      </c>
      <c r="E313" s="136">
        <v>0</v>
      </c>
      <c r="F313" s="137" t="str">
        <f t="shared" si="8"/>
        <v/>
      </c>
      <c r="G313" s="138">
        <f t="shared" si="9"/>
        <v>0</v>
      </c>
    </row>
    <row r="314" ht="20.25" hidden="1" customHeight="1" spans="1:7">
      <c r="A314" s="134">
        <v>2040304</v>
      </c>
      <c r="B314" s="135" t="s">
        <v>278</v>
      </c>
      <c r="C314" s="136">
        <v>0</v>
      </c>
      <c r="D314" s="136">
        <v>0</v>
      </c>
      <c r="E314" s="136">
        <v>0</v>
      </c>
      <c r="F314" s="137" t="str">
        <f t="shared" si="8"/>
        <v/>
      </c>
      <c r="G314" s="138">
        <f t="shared" si="9"/>
        <v>0</v>
      </c>
    </row>
    <row r="315" ht="20.25" hidden="1" customHeight="1" spans="1:7">
      <c r="A315" s="134">
        <v>2040350</v>
      </c>
      <c r="B315" s="135" t="s">
        <v>99</v>
      </c>
      <c r="C315" s="136">
        <v>0</v>
      </c>
      <c r="D315" s="136">
        <v>0</v>
      </c>
      <c r="E315" s="136">
        <v>0</v>
      </c>
      <c r="F315" s="137" t="str">
        <f t="shared" si="8"/>
        <v/>
      </c>
      <c r="G315" s="138">
        <f t="shared" si="9"/>
        <v>0</v>
      </c>
    </row>
    <row r="316" ht="20.25" hidden="1" customHeight="1" spans="1:7">
      <c r="A316" s="134">
        <v>2040399</v>
      </c>
      <c r="B316" s="135" t="s">
        <v>279</v>
      </c>
      <c r="C316" s="136">
        <v>0</v>
      </c>
      <c r="D316" s="136">
        <v>0</v>
      </c>
      <c r="E316" s="136">
        <v>0</v>
      </c>
      <c r="F316" s="137" t="str">
        <f t="shared" si="8"/>
        <v/>
      </c>
      <c r="G316" s="138">
        <f t="shared" si="9"/>
        <v>0</v>
      </c>
    </row>
    <row r="317" ht="20.25" hidden="1" customHeight="1" spans="1:7">
      <c r="A317" s="131">
        <v>20404</v>
      </c>
      <c r="B317" s="131" t="s">
        <v>280</v>
      </c>
      <c r="C317" s="133">
        <f>SUM(C318:C324)</f>
        <v>0</v>
      </c>
      <c r="D317" s="133">
        <f>SUM(D318:D324)</f>
        <v>0</v>
      </c>
      <c r="E317" s="133">
        <f>SUM(E318:E324)</f>
        <v>0</v>
      </c>
      <c r="F317" s="129" t="str">
        <f t="shared" si="8"/>
        <v/>
      </c>
      <c r="G317" s="130">
        <f t="shared" si="9"/>
        <v>0</v>
      </c>
    </row>
    <row r="318" ht="20.25" hidden="1" customHeight="1" spans="1:7">
      <c r="A318" s="134">
        <v>2040401</v>
      </c>
      <c r="B318" s="135" t="s">
        <v>90</v>
      </c>
      <c r="C318" s="136">
        <v>0</v>
      </c>
      <c r="D318" s="136">
        <v>0</v>
      </c>
      <c r="E318" s="136">
        <v>0</v>
      </c>
      <c r="F318" s="137" t="str">
        <f t="shared" si="8"/>
        <v/>
      </c>
      <c r="G318" s="138">
        <f t="shared" si="9"/>
        <v>0</v>
      </c>
    </row>
    <row r="319" ht="20.25" hidden="1" customHeight="1" spans="1:7">
      <c r="A319" s="134">
        <v>2040402</v>
      </c>
      <c r="B319" s="135" t="s">
        <v>91</v>
      </c>
      <c r="C319" s="136">
        <v>0</v>
      </c>
      <c r="D319" s="136">
        <v>0</v>
      </c>
      <c r="E319" s="136">
        <v>0</v>
      </c>
      <c r="F319" s="137" t="str">
        <f t="shared" si="8"/>
        <v/>
      </c>
      <c r="G319" s="138">
        <f t="shared" si="9"/>
        <v>0</v>
      </c>
    </row>
    <row r="320" ht="20.25" hidden="1" customHeight="1" spans="1:7">
      <c r="A320" s="134">
        <v>2040403</v>
      </c>
      <c r="B320" s="135" t="s">
        <v>92</v>
      </c>
      <c r="C320" s="136">
        <v>0</v>
      </c>
      <c r="D320" s="136">
        <v>0</v>
      </c>
      <c r="E320" s="136">
        <v>0</v>
      </c>
      <c r="F320" s="137" t="str">
        <f t="shared" si="8"/>
        <v/>
      </c>
      <c r="G320" s="138">
        <f t="shared" si="9"/>
        <v>0</v>
      </c>
    </row>
    <row r="321" ht="20.25" hidden="1" customHeight="1" spans="1:7">
      <c r="A321" s="134">
        <v>2040409</v>
      </c>
      <c r="B321" s="135" t="s">
        <v>281</v>
      </c>
      <c r="C321" s="136">
        <v>0</v>
      </c>
      <c r="D321" s="136">
        <v>0</v>
      </c>
      <c r="E321" s="136">
        <v>0</v>
      </c>
      <c r="F321" s="129" t="str">
        <f t="shared" si="8"/>
        <v/>
      </c>
      <c r="G321" s="130">
        <f t="shared" si="9"/>
        <v>0</v>
      </c>
    </row>
    <row r="322" ht="20.25" hidden="1" customHeight="1" spans="1:7">
      <c r="A322" s="134">
        <v>2040410</v>
      </c>
      <c r="B322" s="135" t="s">
        <v>282</v>
      </c>
      <c r="C322" s="136">
        <v>0</v>
      </c>
      <c r="D322" s="136">
        <v>0</v>
      </c>
      <c r="E322" s="136">
        <v>0</v>
      </c>
      <c r="F322" s="129" t="str">
        <f t="shared" si="8"/>
        <v/>
      </c>
      <c r="G322" s="130">
        <f t="shared" si="9"/>
        <v>0</v>
      </c>
    </row>
    <row r="323" ht="20.25" hidden="1" customHeight="1" spans="1:7">
      <c r="A323" s="134">
        <v>2040450</v>
      </c>
      <c r="B323" s="135" t="s">
        <v>99</v>
      </c>
      <c r="C323" s="136">
        <v>0</v>
      </c>
      <c r="D323" s="136">
        <v>0</v>
      </c>
      <c r="E323" s="136">
        <v>0</v>
      </c>
      <c r="F323" s="129" t="str">
        <f t="shared" si="8"/>
        <v/>
      </c>
      <c r="G323" s="130">
        <f t="shared" si="9"/>
        <v>0</v>
      </c>
    </row>
    <row r="324" ht="20.25" hidden="1" customHeight="1" spans="1:7">
      <c r="A324" s="134">
        <v>2040499</v>
      </c>
      <c r="B324" s="135" t="s">
        <v>283</v>
      </c>
      <c r="C324" s="136">
        <v>0</v>
      </c>
      <c r="D324" s="136">
        <v>0</v>
      </c>
      <c r="E324" s="136">
        <v>0</v>
      </c>
      <c r="F324" s="129" t="str">
        <f t="shared" si="8"/>
        <v/>
      </c>
      <c r="G324" s="130">
        <f t="shared" si="9"/>
        <v>0</v>
      </c>
    </row>
    <row r="325" ht="20.25" hidden="1" customHeight="1" spans="1:7">
      <c r="A325" s="131">
        <v>20405</v>
      </c>
      <c r="B325" s="131" t="s">
        <v>284</v>
      </c>
      <c r="C325" s="133">
        <f>SUM(C326:C333)</f>
        <v>0</v>
      </c>
      <c r="D325" s="133">
        <f>SUM(D326:D333)</f>
        <v>0</v>
      </c>
      <c r="E325" s="133">
        <f>SUM(E326:E333)</f>
        <v>0</v>
      </c>
      <c r="F325" s="129" t="str">
        <f t="shared" si="8"/>
        <v/>
      </c>
      <c r="G325" s="130">
        <f t="shared" si="9"/>
        <v>0</v>
      </c>
    </row>
    <row r="326" ht="20.25" hidden="1" customHeight="1" spans="1:7">
      <c r="A326" s="134">
        <v>2040501</v>
      </c>
      <c r="B326" s="135" t="s">
        <v>90</v>
      </c>
      <c r="C326" s="136">
        <v>0</v>
      </c>
      <c r="D326" s="136">
        <v>0</v>
      </c>
      <c r="E326" s="136">
        <v>0</v>
      </c>
      <c r="F326" s="137" t="str">
        <f t="shared" si="8"/>
        <v/>
      </c>
      <c r="G326" s="138">
        <f t="shared" si="9"/>
        <v>0</v>
      </c>
    </row>
    <row r="327" ht="20.25" hidden="1" customHeight="1" spans="1:7">
      <c r="A327" s="134">
        <v>2040502</v>
      </c>
      <c r="B327" s="135" t="s">
        <v>91</v>
      </c>
      <c r="C327" s="136">
        <v>0</v>
      </c>
      <c r="D327" s="136">
        <v>0</v>
      </c>
      <c r="E327" s="136">
        <v>0</v>
      </c>
      <c r="F327" s="137" t="str">
        <f t="shared" ref="F327:F390" si="10">IFERROR(E327/C327*100,"")</f>
        <v/>
      </c>
      <c r="G327" s="138">
        <f t="shared" ref="G327:G390" si="11">E327-C327/2</f>
        <v>0</v>
      </c>
    </row>
    <row r="328" ht="20.25" hidden="1" customHeight="1" spans="1:7">
      <c r="A328" s="134">
        <v>2040503</v>
      </c>
      <c r="B328" s="135" t="s">
        <v>92</v>
      </c>
      <c r="C328" s="136">
        <v>0</v>
      </c>
      <c r="D328" s="136">
        <v>0</v>
      </c>
      <c r="E328" s="136">
        <v>0</v>
      </c>
      <c r="F328" s="137" t="str">
        <f t="shared" si="10"/>
        <v/>
      </c>
      <c r="G328" s="138">
        <f t="shared" si="11"/>
        <v>0</v>
      </c>
    </row>
    <row r="329" ht="20.25" hidden="1" customHeight="1" spans="1:7">
      <c r="A329" s="134">
        <v>2040504</v>
      </c>
      <c r="B329" s="135" t="s">
        <v>285</v>
      </c>
      <c r="C329" s="136">
        <v>0</v>
      </c>
      <c r="D329" s="136">
        <v>0</v>
      </c>
      <c r="E329" s="136">
        <v>0</v>
      </c>
      <c r="F329" s="129" t="str">
        <f t="shared" si="10"/>
        <v/>
      </c>
      <c r="G329" s="130">
        <f t="shared" si="11"/>
        <v>0</v>
      </c>
    </row>
    <row r="330" ht="20.25" hidden="1" customHeight="1" spans="1:7">
      <c r="A330" s="134">
        <v>2040505</v>
      </c>
      <c r="B330" s="135" t="s">
        <v>286</v>
      </c>
      <c r="C330" s="136">
        <v>0</v>
      </c>
      <c r="D330" s="136">
        <v>0</v>
      </c>
      <c r="E330" s="136">
        <v>0</v>
      </c>
      <c r="F330" s="129" t="str">
        <f t="shared" si="10"/>
        <v/>
      </c>
      <c r="G330" s="130">
        <f t="shared" si="11"/>
        <v>0</v>
      </c>
    </row>
    <row r="331" ht="20.25" hidden="1" customHeight="1" spans="1:7">
      <c r="A331" s="134">
        <v>2040506</v>
      </c>
      <c r="B331" s="135" t="s">
        <v>287</v>
      </c>
      <c r="C331" s="136">
        <v>0</v>
      </c>
      <c r="D331" s="136">
        <v>0</v>
      </c>
      <c r="E331" s="136">
        <v>0</v>
      </c>
      <c r="F331" s="129" t="str">
        <f t="shared" si="10"/>
        <v/>
      </c>
      <c r="G331" s="130">
        <f t="shared" si="11"/>
        <v>0</v>
      </c>
    </row>
    <row r="332" ht="20.25" hidden="1" customHeight="1" spans="1:7">
      <c r="A332" s="134">
        <v>2040550</v>
      </c>
      <c r="B332" s="135" t="s">
        <v>99</v>
      </c>
      <c r="C332" s="136">
        <v>0</v>
      </c>
      <c r="D332" s="136">
        <v>0</v>
      </c>
      <c r="E332" s="136">
        <v>0</v>
      </c>
      <c r="F332" s="129" t="str">
        <f t="shared" si="10"/>
        <v/>
      </c>
      <c r="G332" s="130">
        <f t="shared" si="11"/>
        <v>0</v>
      </c>
    </row>
    <row r="333" ht="20.25" hidden="1" customHeight="1" spans="1:7">
      <c r="A333" s="134">
        <v>2040599</v>
      </c>
      <c r="B333" s="135" t="s">
        <v>288</v>
      </c>
      <c r="C333" s="136">
        <v>0</v>
      </c>
      <c r="D333" s="136">
        <v>0</v>
      </c>
      <c r="E333" s="136">
        <v>0</v>
      </c>
      <c r="F333" s="129" t="str">
        <f t="shared" si="10"/>
        <v/>
      </c>
      <c r="G333" s="130">
        <f t="shared" si="11"/>
        <v>0</v>
      </c>
    </row>
    <row r="334" ht="20.25" customHeight="1" spans="1:7">
      <c r="A334" s="131">
        <v>20406</v>
      </c>
      <c r="B334" s="131" t="s">
        <v>289</v>
      </c>
      <c r="C334" s="133">
        <f>SUM(C335:C347)</f>
        <v>76</v>
      </c>
      <c r="D334" s="133">
        <f>SUM(D335:D347)</f>
        <v>76</v>
      </c>
      <c r="E334" s="133">
        <f>SUM(E335:E347)</f>
        <v>34.55</v>
      </c>
      <c r="F334" s="129">
        <f t="shared" si="10"/>
        <v>45.4605263157895</v>
      </c>
      <c r="G334" s="130">
        <f t="shared" si="11"/>
        <v>-3.45</v>
      </c>
    </row>
    <row r="335" ht="20.25" customHeight="1" spans="1:7">
      <c r="A335" s="134">
        <v>2040601</v>
      </c>
      <c r="B335" s="135" t="s">
        <v>90</v>
      </c>
      <c r="C335" s="136">
        <v>45</v>
      </c>
      <c r="D335" s="136">
        <v>45</v>
      </c>
      <c r="E335" s="136">
        <v>34.31</v>
      </c>
      <c r="F335" s="137">
        <f t="shared" si="10"/>
        <v>76.2444444444445</v>
      </c>
      <c r="G335" s="138">
        <f t="shared" si="11"/>
        <v>11.81</v>
      </c>
    </row>
    <row r="336" ht="20.25" hidden="1" customHeight="1" spans="1:7">
      <c r="A336" s="134">
        <v>2040602</v>
      </c>
      <c r="B336" s="135" t="s">
        <v>91</v>
      </c>
      <c r="C336" s="136">
        <v>0</v>
      </c>
      <c r="D336" s="136">
        <v>0</v>
      </c>
      <c r="E336" s="136"/>
      <c r="F336" s="137" t="str">
        <f t="shared" si="10"/>
        <v/>
      </c>
      <c r="G336" s="138">
        <f t="shared" si="11"/>
        <v>0</v>
      </c>
    </row>
    <row r="337" ht="20.25" hidden="1" customHeight="1" spans="1:7">
      <c r="A337" s="134">
        <v>2040603</v>
      </c>
      <c r="B337" s="135" t="s">
        <v>92</v>
      </c>
      <c r="C337" s="136">
        <v>0</v>
      </c>
      <c r="D337" s="136">
        <v>0</v>
      </c>
      <c r="E337" s="136"/>
      <c r="F337" s="137" t="str">
        <f t="shared" si="10"/>
        <v/>
      </c>
      <c r="G337" s="138">
        <f t="shared" si="11"/>
        <v>0</v>
      </c>
    </row>
    <row r="338" ht="20.25" customHeight="1" spans="1:7">
      <c r="A338" s="134">
        <v>2040604</v>
      </c>
      <c r="B338" s="135" t="s">
        <v>290</v>
      </c>
      <c r="C338" s="136">
        <v>14</v>
      </c>
      <c r="D338" s="136">
        <v>14</v>
      </c>
      <c r="E338" s="136">
        <v>0</v>
      </c>
      <c r="F338" s="137">
        <f t="shared" si="10"/>
        <v>0</v>
      </c>
      <c r="G338" s="138">
        <f t="shared" si="11"/>
        <v>-7</v>
      </c>
    </row>
    <row r="339" ht="20.25" hidden="1" customHeight="1" spans="1:7">
      <c r="A339" s="134">
        <v>2040605</v>
      </c>
      <c r="B339" s="135" t="s">
        <v>291</v>
      </c>
      <c r="C339" s="136">
        <v>0</v>
      </c>
      <c r="D339" s="136">
        <v>0</v>
      </c>
      <c r="E339" s="136"/>
      <c r="F339" s="137" t="str">
        <f t="shared" si="10"/>
        <v/>
      </c>
      <c r="G339" s="138">
        <f t="shared" si="11"/>
        <v>0</v>
      </c>
    </row>
    <row r="340" ht="20.25" hidden="1" customHeight="1" spans="1:7">
      <c r="A340" s="134">
        <v>2040606</v>
      </c>
      <c r="B340" s="135" t="s">
        <v>292</v>
      </c>
      <c r="C340" s="136">
        <v>0</v>
      </c>
      <c r="D340" s="136">
        <v>0</v>
      </c>
      <c r="E340" s="136"/>
      <c r="F340" s="137" t="str">
        <f t="shared" si="10"/>
        <v/>
      </c>
      <c r="G340" s="138">
        <f t="shared" si="11"/>
        <v>0</v>
      </c>
    </row>
    <row r="341" ht="20.25" hidden="1" customHeight="1" spans="1:7">
      <c r="A341" s="134">
        <v>2040607</v>
      </c>
      <c r="B341" s="135" t="s">
        <v>293</v>
      </c>
      <c r="C341" s="136">
        <v>0</v>
      </c>
      <c r="D341" s="136">
        <v>0</v>
      </c>
      <c r="E341" s="136"/>
      <c r="F341" s="137" t="str">
        <f t="shared" si="10"/>
        <v/>
      </c>
      <c r="G341" s="138">
        <f t="shared" si="11"/>
        <v>0</v>
      </c>
    </row>
    <row r="342" ht="20.25" hidden="1" customHeight="1" spans="1:7">
      <c r="A342" s="134">
        <v>2040608</v>
      </c>
      <c r="B342" s="135" t="s">
        <v>294</v>
      </c>
      <c r="C342" s="136">
        <v>0</v>
      </c>
      <c r="D342" s="136">
        <v>0</v>
      </c>
      <c r="E342" s="136"/>
      <c r="F342" s="137" t="str">
        <f t="shared" si="10"/>
        <v/>
      </c>
      <c r="G342" s="138">
        <f t="shared" si="11"/>
        <v>0</v>
      </c>
    </row>
    <row r="343" ht="20.25" customHeight="1" spans="1:7">
      <c r="A343" s="134">
        <v>2040610</v>
      </c>
      <c r="B343" s="135" t="s">
        <v>295</v>
      </c>
      <c r="C343" s="136">
        <v>7</v>
      </c>
      <c r="D343" s="136">
        <v>7</v>
      </c>
      <c r="E343" s="136">
        <v>0</v>
      </c>
      <c r="F343" s="137">
        <f t="shared" si="10"/>
        <v>0</v>
      </c>
      <c r="G343" s="138">
        <f t="shared" si="11"/>
        <v>-3.5</v>
      </c>
    </row>
    <row r="344" ht="20.25" hidden="1" customHeight="1" spans="1:7">
      <c r="A344" s="134">
        <v>2040612</v>
      </c>
      <c r="B344" s="135" t="s">
        <v>296</v>
      </c>
      <c r="C344" s="136">
        <v>0</v>
      </c>
      <c r="D344" s="136">
        <v>0</v>
      </c>
      <c r="E344" s="136"/>
      <c r="F344" s="137" t="str">
        <f t="shared" si="10"/>
        <v/>
      </c>
      <c r="G344" s="138">
        <f t="shared" si="11"/>
        <v>0</v>
      </c>
    </row>
    <row r="345" ht="20.25" hidden="1" customHeight="1" spans="1:7">
      <c r="A345" s="134">
        <v>2040613</v>
      </c>
      <c r="B345" s="135" t="s">
        <v>131</v>
      </c>
      <c r="C345" s="136">
        <v>0</v>
      </c>
      <c r="D345" s="136">
        <v>0</v>
      </c>
      <c r="E345" s="136"/>
      <c r="F345" s="137" t="str">
        <f t="shared" si="10"/>
        <v/>
      </c>
      <c r="G345" s="138">
        <f t="shared" si="11"/>
        <v>0</v>
      </c>
    </row>
    <row r="346" ht="20.25" hidden="1" customHeight="1" spans="1:7">
      <c r="A346" s="134">
        <v>2040650</v>
      </c>
      <c r="B346" s="135" t="s">
        <v>99</v>
      </c>
      <c r="C346" s="136">
        <v>0</v>
      </c>
      <c r="D346" s="136">
        <v>0</v>
      </c>
      <c r="E346" s="136"/>
      <c r="F346" s="137" t="str">
        <f t="shared" si="10"/>
        <v/>
      </c>
      <c r="G346" s="138">
        <f t="shared" si="11"/>
        <v>0</v>
      </c>
    </row>
    <row r="347" ht="20.25" customHeight="1" spans="1:7">
      <c r="A347" s="134">
        <v>2040699</v>
      </c>
      <c r="B347" s="135" t="s">
        <v>297</v>
      </c>
      <c r="C347" s="136">
        <v>10</v>
      </c>
      <c r="D347" s="136">
        <v>10</v>
      </c>
      <c r="E347" s="136">
        <v>0.24</v>
      </c>
      <c r="F347" s="137">
        <f t="shared" si="10"/>
        <v>2.4</v>
      </c>
      <c r="G347" s="138">
        <f t="shared" si="11"/>
        <v>-4.76</v>
      </c>
    </row>
    <row r="348" ht="20.25" hidden="1" customHeight="1" spans="1:7">
      <c r="A348" s="131">
        <v>20407</v>
      </c>
      <c r="B348" s="131" t="s">
        <v>298</v>
      </c>
      <c r="C348" s="133">
        <f>SUM(C349:C357)</f>
        <v>0</v>
      </c>
      <c r="D348" s="133">
        <f>SUM(D349:D357)</f>
        <v>0</v>
      </c>
      <c r="E348" s="133">
        <f>SUM(E350:E357)</f>
        <v>0</v>
      </c>
      <c r="F348" s="129" t="str">
        <f t="shared" si="10"/>
        <v/>
      </c>
      <c r="G348" s="130">
        <f t="shared" si="11"/>
        <v>0</v>
      </c>
    </row>
    <row r="349" ht="20.25" hidden="1" customHeight="1" spans="1:7">
      <c r="A349" s="134">
        <v>2040701</v>
      </c>
      <c r="B349" s="135" t="s">
        <v>90</v>
      </c>
      <c r="C349" s="136">
        <v>0</v>
      </c>
      <c r="D349" s="136">
        <v>0</v>
      </c>
      <c r="E349" s="143">
        <v>0</v>
      </c>
      <c r="F349" s="129" t="str">
        <f>IFERROR(E350/C349*100,"")</f>
        <v/>
      </c>
      <c r="G349" s="130">
        <f>E350-C349/2</f>
        <v>0</v>
      </c>
    </row>
    <row r="350" ht="20.25" hidden="1" customHeight="1" spans="1:7">
      <c r="A350" s="134">
        <v>2040702</v>
      </c>
      <c r="B350" s="135" t="s">
        <v>91</v>
      </c>
      <c r="C350" s="136">
        <v>0</v>
      </c>
      <c r="D350" s="136">
        <v>0</v>
      </c>
      <c r="E350" s="144">
        <v>0</v>
      </c>
      <c r="F350" s="129" t="str">
        <f>IFERROR(#REF!/C350*100,"")</f>
        <v/>
      </c>
      <c r="G350" s="130" t="e">
        <f>#REF!-C350/2</f>
        <v>#REF!</v>
      </c>
    </row>
    <row r="351" ht="20.25" hidden="1" customHeight="1" spans="1:7">
      <c r="A351" s="134">
        <v>2040703</v>
      </c>
      <c r="B351" s="135" t="s">
        <v>92</v>
      </c>
      <c r="C351" s="136">
        <v>0</v>
      </c>
      <c r="D351" s="136">
        <v>0</v>
      </c>
      <c r="E351" s="144">
        <v>0</v>
      </c>
      <c r="F351" s="129" t="str">
        <f t="shared" si="10"/>
        <v/>
      </c>
      <c r="G351" s="130">
        <f t="shared" si="11"/>
        <v>0</v>
      </c>
    </row>
    <row r="352" ht="20.25" hidden="1" customHeight="1" spans="1:7">
      <c r="A352" s="134">
        <v>2040704</v>
      </c>
      <c r="B352" s="135" t="s">
        <v>299</v>
      </c>
      <c r="C352" s="136">
        <v>0</v>
      </c>
      <c r="D352" s="136">
        <v>0</v>
      </c>
      <c r="E352" s="144">
        <v>0</v>
      </c>
      <c r="F352" s="129" t="str">
        <f t="shared" si="10"/>
        <v/>
      </c>
      <c r="G352" s="130">
        <f t="shared" si="11"/>
        <v>0</v>
      </c>
    </row>
    <row r="353" ht="20.25" hidden="1" customHeight="1" spans="1:7">
      <c r="A353" s="134">
        <v>2040705</v>
      </c>
      <c r="B353" s="135" t="s">
        <v>300</v>
      </c>
      <c r="C353" s="136">
        <v>0</v>
      </c>
      <c r="D353" s="136">
        <v>0</v>
      </c>
      <c r="E353" s="144">
        <v>0</v>
      </c>
      <c r="F353" s="129" t="str">
        <f t="shared" si="10"/>
        <v/>
      </c>
      <c r="G353" s="130">
        <f t="shared" si="11"/>
        <v>0</v>
      </c>
    </row>
    <row r="354" ht="20.25" hidden="1" customHeight="1" spans="1:7">
      <c r="A354" s="134">
        <v>2040706</v>
      </c>
      <c r="B354" s="135" t="s">
        <v>301</v>
      </c>
      <c r="C354" s="136">
        <v>0</v>
      </c>
      <c r="D354" s="136">
        <v>0</v>
      </c>
      <c r="E354" s="144">
        <v>0</v>
      </c>
      <c r="F354" s="129" t="str">
        <f t="shared" si="10"/>
        <v/>
      </c>
      <c r="G354" s="130">
        <f t="shared" si="11"/>
        <v>0</v>
      </c>
    </row>
    <row r="355" ht="20.25" hidden="1" customHeight="1" spans="1:7">
      <c r="A355" s="134">
        <v>2040707</v>
      </c>
      <c r="B355" s="135" t="s">
        <v>131</v>
      </c>
      <c r="C355" s="136">
        <v>0</v>
      </c>
      <c r="D355" s="136">
        <v>0</v>
      </c>
      <c r="E355" s="144">
        <v>0</v>
      </c>
      <c r="F355" s="129" t="str">
        <f t="shared" si="10"/>
        <v/>
      </c>
      <c r="G355" s="130">
        <f t="shared" si="11"/>
        <v>0</v>
      </c>
    </row>
    <row r="356" ht="20.25" hidden="1" customHeight="1" spans="1:7">
      <c r="A356" s="134">
        <v>2040750</v>
      </c>
      <c r="B356" s="135" t="s">
        <v>99</v>
      </c>
      <c r="C356" s="136">
        <v>0</v>
      </c>
      <c r="D356" s="136">
        <v>0</v>
      </c>
      <c r="E356" s="144">
        <v>0</v>
      </c>
      <c r="F356" s="129" t="str">
        <f t="shared" si="10"/>
        <v/>
      </c>
      <c r="G356" s="130">
        <f t="shared" si="11"/>
        <v>0</v>
      </c>
    </row>
    <row r="357" ht="20.25" hidden="1" customHeight="1" spans="1:7">
      <c r="A357" s="134">
        <v>2040799</v>
      </c>
      <c r="B357" s="135" t="s">
        <v>302</v>
      </c>
      <c r="C357" s="136">
        <v>0</v>
      </c>
      <c r="D357" s="136">
        <v>0</v>
      </c>
      <c r="E357" s="144">
        <v>0</v>
      </c>
      <c r="F357" s="129" t="str">
        <f t="shared" si="10"/>
        <v/>
      </c>
      <c r="G357" s="130">
        <f t="shared" si="11"/>
        <v>0</v>
      </c>
    </row>
    <row r="358" ht="20.25" hidden="1" customHeight="1" spans="1:7">
      <c r="A358" s="131">
        <v>20408</v>
      </c>
      <c r="B358" s="131" t="s">
        <v>303</v>
      </c>
      <c r="C358" s="133">
        <f>SUM(C359:C367)</f>
        <v>0</v>
      </c>
      <c r="D358" s="133">
        <f>SUM(D359:D367)</f>
        <v>0</v>
      </c>
      <c r="E358" s="133">
        <f>SUM(E359:E367)</f>
        <v>0</v>
      </c>
      <c r="F358" s="129" t="str">
        <f t="shared" si="10"/>
        <v/>
      </c>
      <c r="G358" s="130">
        <f t="shared" si="11"/>
        <v>0</v>
      </c>
    </row>
    <row r="359" ht="20.25" hidden="1" customHeight="1" spans="1:7">
      <c r="A359" s="134">
        <v>2040801</v>
      </c>
      <c r="B359" s="135" t="s">
        <v>90</v>
      </c>
      <c r="C359" s="136">
        <v>0</v>
      </c>
      <c r="D359" s="136">
        <v>0</v>
      </c>
      <c r="E359" s="136">
        <v>0</v>
      </c>
      <c r="F359" s="137" t="str">
        <f t="shared" si="10"/>
        <v/>
      </c>
      <c r="G359" s="138">
        <f t="shared" si="11"/>
        <v>0</v>
      </c>
    </row>
    <row r="360" ht="20.25" hidden="1" customHeight="1" spans="1:7">
      <c r="A360" s="134">
        <v>2040802</v>
      </c>
      <c r="B360" s="135" t="s">
        <v>91</v>
      </c>
      <c r="C360" s="136">
        <v>0</v>
      </c>
      <c r="D360" s="136">
        <v>0</v>
      </c>
      <c r="E360" s="136">
        <v>0</v>
      </c>
      <c r="F360" s="137" t="str">
        <f t="shared" si="10"/>
        <v/>
      </c>
      <c r="G360" s="138">
        <f t="shared" si="11"/>
        <v>0</v>
      </c>
    </row>
    <row r="361" ht="20.25" hidden="1" customHeight="1" spans="1:7">
      <c r="A361" s="134">
        <v>2040803</v>
      </c>
      <c r="B361" s="135" t="s">
        <v>92</v>
      </c>
      <c r="C361" s="136">
        <v>0</v>
      </c>
      <c r="D361" s="136">
        <v>0</v>
      </c>
      <c r="E361" s="136">
        <v>0</v>
      </c>
      <c r="F361" s="137" t="str">
        <f t="shared" si="10"/>
        <v/>
      </c>
      <c r="G361" s="138">
        <f t="shared" si="11"/>
        <v>0</v>
      </c>
    </row>
    <row r="362" ht="20.25" hidden="1" customHeight="1" spans="1:7">
      <c r="A362" s="134">
        <v>2040804</v>
      </c>
      <c r="B362" s="135" t="s">
        <v>304</v>
      </c>
      <c r="C362" s="136">
        <v>0</v>
      </c>
      <c r="D362" s="136">
        <v>0</v>
      </c>
      <c r="E362" s="136">
        <v>0</v>
      </c>
      <c r="F362" s="137" t="str">
        <f t="shared" si="10"/>
        <v/>
      </c>
      <c r="G362" s="138">
        <f t="shared" si="11"/>
        <v>0</v>
      </c>
    </row>
    <row r="363" ht="20.25" hidden="1" customHeight="1" spans="1:7">
      <c r="A363" s="134">
        <v>2040805</v>
      </c>
      <c r="B363" s="135" t="s">
        <v>305</v>
      </c>
      <c r="C363" s="136">
        <v>0</v>
      </c>
      <c r="D363" s="136">
        <v>0</v>
      </c>
      <c r="E363" s="136">
        <v>0</v>
      </c>
      <c r="F363" s="137" t="str">
        <f t="shared" si="10"/>
        <v/>
      </c>
      <c r="G363" s="138">
        <f t="shared" si="11"/>
        <v>0</v>
      </c>
    </row>
    <row r="364" ht="20.25" hidden="1" customHeight="1" spans="1:7">
      <c r="A364" s="134">
        <v>2040806</v>
      </c>
      <c r="B364" s="135" t="s">
        <v>306</v>
      </c>
      <c r="C364" s="136">
        <v>0</v>
      </c>
      <c r="D364" s="136">
        <v>0</v>
      </c>
      <c r="E364" s="136">
        <v>0</v>
      </c>
      <c r="F364" s="137" t="str">
        <f t="shared" si="10"/>
        <v/>
      </c>
      <c r="G364" s="138">
        <f t="shared" si="11"/>
        <v>0</v>
      </c>
    </row>
    <row r="365" ht="20.25" hidden="1" customHeight="1" spans="1:7">
      <c r="A365" s="134">
        <v>2040807</v>
      </c>
      <c r="B365" s="135" t="s">
        <v>131</v>
      </c>
      <c r="C365" s="136">
        <v>0</v>
      </c>
      <c r="D365" s="136">
        <v>0</v>
      </c>
      <c r="E365" s="136">
        <v>0</v>
      </c>
      <c r="F365" s="129" t="str">
        <f t="shared" si="10"/>
        <v/>
      </c>
      <c r="G365" s="130">
        <f t="shared" si="11"/>
        <v>0</v>
      </c>
    </row>
    <row r="366" ht="20.25" hidden="1" customHeight="1" spans="1:7">
      <c r="A366" s="134">
        <v>2040850</v>
      </c>
      <c r="B366" s="135" t="s">
        <v>99</v>
      </c>
      <c r="C366" s="136">
        <v>0</v>
      </c>
      <c r="D366" s="136">
        <v>0</v>
      </c>
      <c r="E366" s="136">
        <v>0</v>
      </c>
      <c r="F366" s="129" t="str">
        <f t="shared" si="10"/>
        <v/>
      </c>
      <c r="G366" s="130">
        <f t="shared" si="11"/>
        <v>0</v>
      </c>
    </row>
    <row r="367" ht="20.25" hidden="1" customHeight="1" spans="1:7">
      <c r="A367" s="134">
        <v>2040899</v>
      </c>
      <c r="B367" s="135" t="s">
        <v>307</v>
      </c>
      <c r="C367" s="136">
        <v>0</v>
      </c>
      <c r="D367" s="136">
        <v>0</v>
      </c>
      <c r="E367" s="136">
        <v>0</v>
      </c>
      <c r="F367" s="129" t="str">
        <f t="shared" si="10"/>
        <v/>
      </c>
      <c r="G367" s="130">
        <f t="shared" si="11"/>
        <v>0</v>
      </c>
    </row>
    <row r="368" ht="20.25" hidden="1" customHeight="1" spans="1:7">
      <c r="A368" s="131">
        <v>20409</v>
      </c>
      <c r="B368" s="131" t="s">
        <v>308</v>
      </c>
      <c r="C368" s="133">
        <f>SUM(C369:C375)</f>
        <v>0</v>
      </c>
      <c r="D368" s="133">
        <f>SUM(D369:D375)</f>
        <v>0</v>
      </c>
      <c r="E368" s="133">
        <f>SUM(E369:E375)</f>
        <v>0</v>
      </c>
      <c r="F368" s="129" t="str">
        <f t="shared" si="10"/>
        <v/>
      </c>
      <c r="G368" s="130">
        <f t="shared" si="11"/>
        <v>0</v>
      </c>
    </row>
    <row r="369" ht="20.25" hidden="1" customHeight="1" spans="1:7">
      <c r="A369" s="134">
        <v>2040901</v>
      </c>
      <c r="B369" s="135" t="s">
        <v>90</v>
      </c>
      <c r="C369" s="136">
        <v>0</v>
      </c>
      <c r="D369" s="136">
        <v>0</v>
      </c>
      <c r="E369" s="136">
        <v>0</v>
      </c>
      <c r="F369" s="129" t="str">
        <f t="shared" si="10"/>
        <v/>
      </c>
      <c r="G369" s="130">
        <f t="shared" si="11"/>
        <v>0</v>
      </c>
    </row>
    <row r="370" ht="20.25" hidden="1" customHeight="1" spans="1:7">
      <c r="A370" s="134">
        <v>2040902</v>
      </c>
      <c r="B370" s="135" t="s">
        <v>91</v>
      </c>
      <c r="C370" s="136">
        <v>0</v>
      </c>
      <c r="D370" s="136">
        <v>0</v>
      </c>
      <c r="E370" s="136">
        <v>0</v>
      </c>
      <c r="F370" s="129" t="str">
        <f t="shared" si="10"/>
        <v/>
      </c>
      <c r="G370" s="130">
        <f t="shared" si="11"/>
        <v>0</v>
      </c>
    </row>
    <row r="371" ht="20.25" hidden="1" customHeight="1" spans="1:7">
      <c r="A371" s="134">
        <v>2040903</v>
      </c>
      <c r="B371" s="135" t="s">
        <v>92</v>
      </c>
      <c r="C371" s="136">
        <v>0</v>
      </c>
      <c r="D371" s="136">
        <v>0</v>
      </c>
      <c r="E371" s="136">
        <v>0</v>
      </c>
      <c r="F371" s="129" t="str">
        <f t="shared" si="10"/>
        <v/>
      </c>
      <c r="G371" s="130">
        <f t="shared" si="11"/>
        <v>0</v>
      </c>
    </row>
    <row r="372" ht="20.25" hidden="1" customHeight="1" spans="1:7">
      <c r="A372" s="134">
        <v>2040904</v>
      </c>
      <c r="B372" s="135" t="s">
        <v>309</v>
      </c>
      <c r="C372" s="136">
        <v>0</v>
      </c>
      <c r="D372" s="136">
        <v>0</v>
      </c>
      <c r="E372" s="136">
        <v>0</v>
      </c>
      <c r="F372" s="129" t="str">
        <f t="shared" si="10"/>
        <v/>
      </c>
      <c r="G372" s="130">
        <f t="shared" si="11"/>
        <v>0</v>
      </c>
    </row>
    <row r="373" ht="20.25" hidden="1" customHeight="1" spans="1:7">
      <c r="A373" s="134">
        <v>2040905</v>
      </c>
      <c r="B373" s="135" t="s">
        <v>310</v>
      </c>
      <c r="C373" s="136">
        <v>0</v>
      </c>
      <c r="D373" s="136">
        <v>0</v>
      </c>
      <c r="E373" s="136">
        <v>0</v>
      </c>
      <c r="F373" s="129" t="str">
        <f t="shared" si="10"/>
        <v/>
      </c>
      <c r="G373" s="130">
        <f t="shared" si="11"/>
        <v>0</v>
      </c>
    </row>
    <row r="374" ht="20.25" hidden="1" customHeight="1" spans="1:7">
      <c r="A374" s="134">
        <v>2040950</v>
      </c>
      <c r="B374" s="135" t="s">
        <v>99</v>
      </c>
      <c r="C374" s="136">
        <v>0</v>
      </c>
      <c r="D374" s="136">
        <v>0</v>
      </c>
      <c r="E374" s="136">
        <v>0</v>
      </c>
      <c r="F374" s="129" t="str">
        <f t="shared" si="10"/>
        <v/>
      </c>
      <c r="G374" s="130">
        <f t="shared" si="11"/>
        <v>0</v>
      </c>
    </row>
    <row r="375" ht="20.25" hidden="1" customHeight="1" spans="1:7">
      <c r="A375" s="134">
        <v>2040999</v>
      </c>
      <c r="B375" s="135" t="s">
        <v>311</v>
      </c>
      <c r="C375" s="136">
        <v>0</v>
      </c>
      <c r="D375" s="136">
        <v>0</v>
      </c>
      <c r="E375" s="136">
        <v>0</v>
      </c>
      <c r="F375" s="129" t="str">
        <f t="shared" si="10"/>
        <v/>
      </c>
      <c r="G375" s="130">
        <f t="shared" si="11"/>
        <v>0</v>
      </c>
    </row>
    <row r="376" ht="20.25" hidden="1" customHeight="1" spans="1:7">
      <c r="A376" s="131">
        <v>20410</v>
      </c>
      <c r="B376" s="131" t="s">
        <v>312</v>
      </c>
      <c r="C376" s="133">
        <f>SUM(C377:C381)</f>
        <v>0</v>
      </c>
      <c r="D376" s="133">
        <f>SUM(D377:D381)</f>
        <v>0</v>
      </c>
      <c r="E376" s="133">
        <f>SUM(E377:E381)</f>
        <v>0</v>
      </c>
      <c r="F376" s="129" t="str">
        <f t="shared" si="10"/>
        <v/>
      </c>
      <c r="G376" s="130">
        <f t="shared" si="11"/>
        <v>0</v>
      </c>
    </row>
    <row r="377" ht="20.25" hidden="1" customHeight="1" spans="1:7">
      <c r="A377" s="134">
        <v>2041001</v>
      </c>
      <c r="B377" s="135" t="s">
        <v>90</v>
      </c>
      <c r="C377" s="136">
        <v>0</v>
      </c>
      <c r="D377" s="136">
        <v>0</v>
      </c>
      <c r="E377" s="136">
        <v>0</v>
      </c>
      <c r="F377" s="137" t="str">
        <f t="shared" si="10"/>
        <v/>
      </c>
      <c r="G377" s="138">
        <f t="shared" si="11"/>
        <v>0</v>
      </c>
    </row>
    <row r="378" ht="21" hidden="1" customHeight="1" spans="1:7">
      <c r="A378" s="134">
        <v>2041002</v>
      </c>
      <c r="B378" s="135" t="s">
        <v>91</v>
      </c>
      <c r="C378" s="136">
        <v>0</v>
      </c>
      <c r="D378" s="136">
        <v>0</v>
      </c>
      <c r="E378" s="136">
        <v>0</v>
      </c>
      <c r="F378" s="129" t="str">
        <f t="shared" si="10"/>
        <v/>
      </c>
      <c r="G378" s="130">
        <f t="shared" si="11"/>
        <v>0</v>
      </c>
    </row>
    <row r="379" ht="20.25" hidden="1" customHeight="1" spans="1:7">
      <c r="A379" s="134">
        <v>2041006</v>
      </c>
      <c r="B379" s="135" t="s">
        <v>131</v>
      </c>
      <c r="C379" s="136">
        <v>0</v>
      </c>
      <c r="D379" s="136">
        <v>0</v>
      </c>
      <c r="E379" s="136">
        <v>0</v>
      </c>
      <c r="F379" s="129" t="str">
        <f t="shared" si="10"/>
        <v/>
      </c>
      <c r="G379" s="130">
        <f t="shared" si="11"/>
        <v>0</v>
      </c>
    </row>
    <row r="380" ht="20.25" hidden="1" customHeight="1" spans="1:7">
      <c r="A380" s="134">
        <v>2041007</v>
      </c>
      <c r="B380" s="135" t="s">
        <v>313</v>
      </c>
      <c r="C380" s="136">
        <v>0</v>
      </c>
      <c r="D380" s="136">
        <v>0</v>
      </c>
      <c r="E380" s="136">
        <v>0</v>
      </c>
      <c r="F380" s="129" t="str">
        <f t="shared" si="10"/>
        <v/>
      </c>
      <c r="G380" s="130">
        <f t="shared" si="11"/>
        <v>0</v>
      </c>
    </row>
    <row r="381" ht="20.25" hidden="1" customHeight="1" spans="1:7">
      <c r="A381" s="134">
        <v>2041099</v>
      </c>
      <c r="B381" s="135" t="s">
        <v>314</v>
      </c>
      <c r="C381" s="136">
        <v>0</v>
      </c>
      <c r="D381" s="136">
        <v>0</v>
      </c>
      <c r="E381" s="136">
        <v>0</v>
      </c>
      <c r="F381" s="129" t="str">
        <f t="shared" si="10"/>
        <v/>
      </c>
      <c r="G381" s="130">
        <f t="shared" si="11"/>
        <v>0</v>
      </c>
    </row>
    <row r="382" ht="20.25" customHeight="1" spans="1:7">
      <c r="A382" s="131">
        <v>20499</v>
      </c>
      <c r="B382" s="131" t="s">
        <v>315</v>
      </c>
      <c r="C382" s="133">
        <f>C384+C383</f>
        <v>70</v>
      </c>
      <c r="D382" s="133">
        <f>D384+D383</f>
        <v>70</v>
      </c>
      <c r="E382" s="133">
        <f>E384+E383</f>
        <v>50.97</v>
      </c>
      <c r="F382" s="129">
        <f t="shared" si="10"/>
        <v>72.8142857142857</v>
      </c>
      <c r="G382" s="130">
        <f t="shared" si="11"/>
        <v>15.97</v>
      </c>
    </row>
    <row r="383" s="111" customFormat="1" ht="20.25" hidden="1" customHeight="1" spans="1:11">
      <c r="A383" s="140">
        <v>2049902</v>
      </c>
      <c r="B383" s="141" t="s">
        <v>316</v>
      </c>
      <c r="C383" s="136">
        <v>0</v>
      </c>
      <c r="D383" s="136">
        <v>0</v>
      </c>
      <c r="E383" s="136">
        <v>0</v>
      </c>
      <c r="F383" s="129" t="str">
        <f t="shared" si="10"/>
        <v/>
      </c>
      <c r="G383" s="130">
        <f t="shared" si="11"/>
        <v>0</v>
      </c>
      <c r="K383" s="142"/>
    </row>
    <row r="384" ht="20.25" customHeight="1" spans="1:7">
      <c r="A384" s="134">
        <v>2049999</v>
      </c>
      <c r="B384" s="135" t="s">
        <v>317</v>
      </c>
      <c r="C384" s="136">
        <v>70</v>
      </c>
      <c r="D384" s="136">
        <v>70</v>
      </c>
      <c r="E384" s="136">
        <v>50.97</v>
      </c>
      <c r="F384" s="137">
        <f t="shared" si="10"/>
        <v>72.8142857142857</v>
      </c>
      <c r="G384" s="138">
        <f t="shared" si="11"/>
        <v>15.97</v>
      </c>
    </row>
    <row r="385" ht="20.25" customHeight="1" spans="1:7">
      <c r="A385" s="131">
        <v>205</v>
      </c>
      <c r="B385" s="131" t="s">
        <v>318</v>
      </c>
      <c r="C385" s="133">
        <f>C386+C391+C398+C404+C410+C414+C418+C422+C428+C435</f>
        <v>5940</v>
      </c>
      <c r="D385" s="133">
        <f>D386+D391+D398+D404+D410+D414+D418+D422+D428+D435</f>
        <v>5875</v>
      </c>
      <c r="E385" s="133">
        <f>E386+E391+E398+E404+E410+E414+E418+E422+E428+E435</f>
        <v>6822.37</v>
      </c>
      <c r="F385" s="129">
        <f t="shared" si="10"/>
        <v>114.854713804714</v>
      </c>
      <c r="G385" s="130">
        <f t="shared" si="11"/>
        <v>3852.37</v>
      </c>
    </row>
    <row r="386" ht="20.25" hidden="1" customHeight="1" spans="1:7">
      <c r="A386" s="131">
        <v>20501</v>
      </c>
      <c r="B386" s="131" t="s">
        <v>319</v>
      </c>
      <c r="C386" s="133">
        <f>SUM(C387:C390)</f>
        <v>0</v>
      </c>
      <c r="D386" s="133">
        <f>SUM(D387:D390)</f>
        <v>0</v>
      </c>
      <c r="E386" s="133">
        <f>SUM(E387:E390)</f>
        <v>0</v>
      </c>
      <c r="F386" s="129" t="str">
        <f t="shared" si="10"/>
        <v/>
      </c>
      <c r="G386" s="130">
        <f t="shared" si="11"/>
        <v>0</v>
      </c>
    </row>
    <row r="387" ht="20.25" hidden="1" customHeight="1" spans="1:7">
      <c r="A387" s="134">
        <v>2050101</v>
      </c>
      <c r="B387" s="135" t="s">
        <v>90</v>
      </c>
      <c r="C387" s="136">
        <v>0</v>
      </c>
      <c r="D387" s="136">
        <v>0</v>
      </c>
      <c r="E387" s="136">
        <v>0</v>
      </c>
      <c r="F387" s="137" t="str">
        <f t="shared" si="10"/>
        <v/>
      </c>
      <c r="G387" s="138">
        <f t="shared" si="11"/>
        <v>0</v>
      </c>
    </row>
    <row r="388" ht="20.25" hidden="1" customHeight="1" spans="1:7">
      <c r="A388" s="134">
        <v>2050102</v>
      </c>
      <c r="B388" s="135" t="s">
        <v>91</v>
      </c>
      <c r="C388" s="136">
        <v>0</v>
      </c>
      <c r="D388" s="136">
        <v>0</v>
      </c>
      <c r="E388" s="136">
        <v>0</v>
      </c>
      <c r="F388" s="137" t="str">
        <f t="shared" si="10"/>
        <v/>
      </c>
      <c r="G388" s="138">
        <f t="shared" si="11"/>
        <v>0</v>
      </c>
    </row>
    <row r="389" ht="20.25" hidden="1" customHeight="1" spans="1:7">
      <c r="A389" s="134">
        <v>2050103</v>
      </c>
      <c r="B389" s="135" t="s">
        <v>92</v>
      </c>
      <c r="C389" s="136">
        <v>0</v>
      </c>
      <c r="D389" s="136">
        <v>0</v>
      </c>
      <c r="E389" s="136">
        <v>0</v>
      </c>
      <c r="F389" s="137" t="str">
        <f t="shared" si="10"/>
        <v/>
      </c>
      <c r="G389" s="138">
        <f t="shared" si="11"/>
        <v>0</v>
      </c>
    </row>
    <row r="390" ht="20.25" hidden="1" customHeight="1" spans="1:7">
      <c r="A390" s="134">
        <v>2050199</v>
      </c>
      <c r="B390" s="135" t="s">
        <v>320</v>
      </c>
      <c r="C390" s="136">
        <v>0</v>
      </c>
      <c r="D390" s="136">
        <v>0</v>
      </c>
      <c r="E390" s="136">
        <v>0</v>
      </c>
      <c r="F390" s="137" t="str">
        <f t="shared" si="10"/>
        <v/>
      </c>
      <c r="G390" s="138">
        <f t="shared" si="11"/>
        <v>0</v>
      </c>
    </row>
    <row r="391" ht="20.25" customHeight="1" spans="1:7">
      <c r="A391" s="131">
        <v>20502</v>
      </c>
      <c r="B391" s="131" t="s">
        <v>321</v>
      </c>
      <c r="C391" s="133">
        <f>SUM(C392:C397)</f>
        <v>4838</v>
      </c>
      <c r="D391" s="133">
        <f>SUM(D392:D397)</f>
        <v>4773</v>
      </c>
      <c r="E391" s="133">
        <f>SUM(E392:E397)</f>
        <v>5953.1</v>
      </c>
      <c r="F391" s="129">
        <f t="shared" ref="F391:F454" si="12">IFERROR(E391/C391*100,"")</f>
        <v>123.048780487805</v>
      </c>
      <c r="G391" s="130">
        <f t="shared" ref="G391:G454" si="13">E391-C391/2</f>
        <v>3534.1</v>
      </c>
    </row>
    <row r="392" ht="20.25" customHeight="1" spans="1:7">
      <c r="A392" s="134">
        <v>2050201</v>
      </c>
      <c r="B392" s="135" t="s">
        <v>322</v>
      </c>
      <c r="C392" s="136">
        <v>113</v>
      </c>
      <c r="D392" s="136">
        <v>113</v>
      </c>
      <c r="E392" s="136">
        <v>100.23</v>
      </c>
      <c r="F392" s="137">
        <f t="shared" si="12"/>
        <v>88.6991150442478</v>
      </c>
      <c r="G392" s="138">
        <f t="shared" si="13"/>
        <v>43.73</v>
      </c>
    </row>
    <row r="393" ht="20.25" customHeight="1" spans="1:7">
      <c r="A393" s="134">
        <v>2050202</v>
      </c>
      <c r="B393" s="135" t="s">
        <v>323</v>
      </c>
      <c r="C393" s="136">
        <v>1691</v>
      </c>
      <c r="D393" s="136">
        <v>1691</v>
      </c>
      <c r="E393" s="136">
        <v>3291.61</v>
      </c>
      <c r="F393" s="137">
        <f t="shared" si="12"/>
        <v>194.654642223536</v>
      </c>
      <c r="G393" s="138">
        <f t="shared" si="13"/>
        <v>2446.11</v>
      </c>
    </row>
    <row r="394" ht="20.25" customHeight="1" spans="1:7">
      <c r="A394" s="134">
        <v>2050203</v>
      </c>
      <c r="B394" s="135" t="s">
        <v>324</v>
      </c>
      <c r="C394" s="136">
        <v>993</v>
      </c>
      <c r="D394" s="136">
        <v>993</v>
      </c>
      <c r="E394" s="136">
        <v>1769.95</v>
      </c>
      <c r="F394" s="137">
        <f t="shared" si="12"/>
        <v>178.242698892246</v>
      </c>
      <c r="G394" s="138">
        <f t="shared" si="13"/>
        <v>1273.45</v>
      </c>
    </row>
    <row r="395" ht="20.25" customHeight="1" spans="1:7">
      <c r="A395" s="134">
        <v>2050204</v>
      </c>
      <c r="B395" s="135" t="s">
        <v>325</v>
      </c>
      <c r="C395" s="136">
        <v>60</v>
      </c>
      <c r="D395" s="136">
        <v>60</v>
      </c>
      <c r="E395" s="136">
        <v>0.9</v>
      </c>
      <c r="F395" s="137">
        <f t="shared" si="12"/>
        <v>1.5</v>
      </c>
      <c r="G395" s="138">
        <f t="shared" si="13"/>
        <v>-29.1</v>
      </c>
    </row>
    <row r="396" ht="20.25" customHeight="1" spans="1:7">
      <c r="A396" s="134">
        <v>2050205</v>
      </c>
      <c r="B396" s="135" t="s">
        <v>326</v>
      </c>
      <c r="C396" s="136">
        <v>0</v>
      </c>
      <c r="D396" s="136">
        <v>0</v>
      </c>
      <c r="E396" s="136">
        <v>7.2</v>
      </c>
      <c r="F396" s="137" t="str">
        <f t="shared" si="12"/>
        <v/>
      </c>
      <c r="G396" s="138">
        <f t="shared" si="13"/>
        <v>7.2</v>
      </c>
    </row>
    <row r="397" ht="20.25" customHeight="1" spans="1:7">
      <c r="A397" s="134">
        <v>2050299</v>
      </c>
      <c r="B397" s="135" t="s">
        <v>327</v>
      </c>
      <c r="C397" s="136">
        <v>1981</v>
      </c>
      <c r="D397" s="136">
        <v>1916</v>
      </c>
      <c r="E397" s="136">
        <v>783.21</v>
      </c>
      <c r="F397" s="137">
        <f t="shared" si="12"/>
        <v>39.5360928823826</v>
      </c>
      <c r="G397" s="138">
        <f t="shared" si="13"/>
        <v>-207.29</v>
      </c>
    </row>
    <row r="398" ht="20.25" customHeight="1" spans="1:7">
      <c r="A398" s="131">
        <v>20503</v>
      </c>
      <c r="B398" s="131" t="s">
        <v>328</v>
      </c>
      <c r="C398" s="133">
        <f>SUM(C399:C403)</f>
        <v>22</v>
      </c>
      <c r="D398" s="133">
        <f>SUM(D399:D403)</f>
        <v>22</v>
      </c>
      <c r="E398" s="133">
        <f>SUM(E399:E403)</f>
        <v>3.6</v>
      </c>
      <c r="F398" s="129">
        <f t="shared" si="12"/>
        <v>16.3636363636364</v>
      </c>
      <c r="G398" s="130">
        <f t="shared" si="13"/>
        <v>-7.4</v>
      </c>
    </row>
    <row r="399" ht="20.25" hidden="1" customHeight="1" spans="1:7">
      <c r="A399" s="134">
        <v>2050301</v>
      </c>
      <c r="B399" s="135" t="s">
        <v>329</v>
      </c>
      <c r="C399" s="136">
        <v>0</v>
      </c>
      <c r="D399" s="136">
        <v>0</v>
      </c>
      <c r="E399" s="136">
        <v>0</v>
      </c>
      <c r="F399" s="137" t="str">
        <f t="shared" si="12"/>
        <v/>
      </c>
      <c r="G399" s="138">
        <f t="shared" si="13"/>
        <v>0</v>
      </c>
    </row>
    <row r="400" ht="20.25" customHeight="1" spans="1:7">
      <c r="A400" s="134">
        <v>2050302</v>
      </c>
      <c r="B400" s="135" t="s">
        <v>330</v>
      </c>
      <c r="C400" s="136">
        <v>22</v>
      </c>
      <c r="D400" s="136">
        <v>22</v>
      </c>
      <c r="E400" s="136">
        <v>1.2</v>
      </c>
      <c r="F400" s="137">
        <f t="shared" si="12"/>
        <v>5.45454545454545</v>
      </c>
      <c r="G400" s="138">
        <f t="shared" si="13"/>
        <v>-9.8</v>
      </c>
    </row>
    <row r="401" ht="20.25" hidden="1" customHeight="1" spans="1:7">
      <c r="A401" s="134">
        <v>2050303</v>
      </c>
      <c r="B401" s="135" t="s">
        <v>331</v>
      </c>
      <c r="C401" s="136">
        <v>0</v>
      </c>
      <c r="D401" s="136">
        <v>0</v>
      </c>
      <c r="E401" s="136">
        <v>0</v>
      </c>
      <c r="F401" s="137" t="str">
        <f t="shared" si="12"/>
        <v/>
      </c>
      <c r="G401" s="138">
        <f t="shared" si="13"/>
        <v>0</v>
      </c>
    </row>
    <row r="402" ht="20.25" customHeight="1" spans="1:7">
      <c r="A402" s="134">
        <v>2050305</v>
      </c>
      <c r="B402" s="135" t="s">
        <v>332</v>
      </c>
      <c r="C402" s="136">
        <v>0</v>
      </c>
      <c r="D402" s="136">
        <v>0</v>
      </c>
      <c r="E402" s="136">
        <v>2.4</v>
      </c>
      <c r="F402" s="137" t="str">
        <f t="shared" si="12"/>
        <v/>
      </c>
      <c r="G402" s="138">
        <f t="shared" si="13"/>
        <v>2.4</v>
      </c>
    </row>
    <row r="403" ht="20.25" hidden="1" customHeight="1" spans="1:7">
      <c r="A403" s="134">
        <v>2050399</v>
      </c>
      <c r="B403" s="135" t="s">
        <v>333</v>
      </c>
      <c r="C403" s="136">
        <v>0</v>
      </c>
      <c r="D403" s="136">
        <v>0</v>
      </c>
      <c r="E403" s="136">
        <v>0</v>
      </c>
      <c r="F403" s="129" t="str">
        <f t="shared" si="12"/>
        <v/>
      </c>
      <c r="G403" s="130">
        <f t="shared" si="13"/>
        <v>0</v>
      </c>
    </row>
    <row r="404" ht="20.25" hidden="1" customHeight="1" spans="1:7">
      <c r="A404" s="131">
        <v>20504</v>
      </c>
      <c r="B404" s="131" t="s">
        <v>334</v>
      </c>
      <c r="C404" s="133">
        <f>SUM(C405:C409)</f>
        <v>0</v>
      </c>
      <c r="D404" s="133">
        <f>SUM(D405:D409)</f>
        <v>0</v>
      </c>
      <c r="E404" s="133">
        <f>SUM(E405:E409)</f>
        <v>0</v>
      </c>
      <c r="F404" s="129" t="str">
        <f t="shared" si="12"/>
        <v/>
      </c>
      <c r="G404" s="130">
        <f t="shared" si="13"/>
        <v>0</v>
      </c>
    </row>
    <row r="405" ht="20.25" hidden="1" customHeight="1" spans="1:7">
      <c r="A405" s="134">
        <v>2050401</v>
      </c>
      <c r="B405" s="135" t="s">
        <v>335</v>
      </c>
      <c r="C405" s="136">
        <v>0</v>
      </c>
      <c r="D405" s="136">
        <v>0</v>
      </c>
      <c r="E405" s="136">
        <v>0</v>
      </c>
      <c r="F405" s="129" t="str">
        <f t="shared" si="12"/>
        <v/>
      </c>
      <c r="G405" s="130">
        <f t="shared" si="13"/>
        <v>0</v>
      </c>
    </row>
    <row r="406" ht="20.25" hidden="1" customHeight="1" spans="1:7">
      <c r="A406" s="134">
        <v>2050402</v>
      </c>
      <c r="B406" s="135" t="s">
        <v>336</v>
      </c>
      <c r="C406" s="136">
        <v>0</v>
      </c>
      <c r="D406" s="136">
        <v>0</v>
      </c>
      <c r="E406" s="136">
        <v>0</v>
      </c>
      <c r="F406" s="129" t="str">
        <f t="shared" si="12"/>
        <v/>
      </c>
      <c r="G406" s="130">
        <f t="shared" si="13"/>
        <v>0</v>
      </c>
    </row>
    <row r="407" ht="20.25" hidden="1" customHeight="1" spans="1:7">
      <c r="A407" s="134">
        <v>2050403</v>
      </c>
      <c r="B407" s="135" t="s">
        <v>337</v>
      </c>
      <c r="C407" s="136">
        <v>0</v>
      </c>
      <c r="D407" s="136">
        <v>0</v>
      </c>
      <c r="E407" s="136">
        <v>0</v>
      </c>
      <c r="F407" s="129" t="str">
        <f t="shared" si="12"/>
        <v/>
      </c>
      <c r="G407" s="130">
        <f t="shared" si="13"/>
        <v>0</v>
      </c>
    </row>
    <row r="408" ht="20.25" hidden="1" customHeight="1" spans="1:7">
      <c r="A408" s="134">
        <v>2050404</v>
      </c>
      <c r="B408" s="135" t="s">
        <v>338</v>
      </c>
      <c r="C408" s="136">
        <v>0</v>
      </c>
      <c r="D408" s="136">
        <v>0</v>
      </c>
      <c r="E408" s="136">
        <v>0</v>
      </c>
      <c r="F408" s="129" t="str">
        <f t="shared" si="12"/>
        <v/>
      </c>
      <c r="G408" s="130">
        <f t="shared" si="13"/>
        <v>0</v>
      </c>
    </row>
    <row r="409" ht="20.25" hidden="1" customHeight="1" spans="1:7">
      <c r="A409" s="134">
        <v>2050499</v>
      </c>
      <c r="B409" s="135" t="s">
        <v>339</v>
      </c>
      <c r="C409" s="136">
        <v>0</v>
      </c>
      <c r="D409" s="136">
        <v>0</v>
      </c>
      <c r="E409" s="136">
        <v>0</v>
      </c>
      <c r="F409" s="129" t="str">
        <f t="shared" si="12"/>
        <v/>
      </c>
      <c r="G409" s="130">
        <f t="shared" si="13"/>
        <v>0</v>
      </c>
    </row>
    <row r="410" ht="20.25" hidden="1" customHeight="1" spans="1:7">
      <c r="A410" s="131">
        <v>20505</v>
      </c>
      <c r="B410" s="131" t="s">
        <v>340</v>
      </c>
      <c r="C410" s="133">
        <f>SUM(C411:C413)</f>
        <v>0</v>
      </c>
      <c r="D410" s="133">
        <f>SUM(D411:D413)</f>
        <v>0</v>
      </c>
      <c r="E410" s="133">
        <f>SUM(E411:E413)</f>
        <v>0</v>
      </c>
      <c r="F410" s="129" t="str">
        <f t="shared" si="12"/>
        <v/>
      </c>
      <c r="G410" s="130">
        <f t="shared" si="13"/>
        <v>0</v>
      </c>
    </row>
    <row r="411" ht="20.25" hidden="1" customHeight="1" spans="1:7">
      <c r="A411" s="134">
        <v>2050501</v>
      </c>
      <c r="B411" s="135" t="s">
        <v>341</v>
      </c>
      <c r="C411" s="136">
        <v>0</v>
      </c>
      <c r="D411" s="136">
        <v>0</v>
      </c>
      <c r="E411" s="136">
        <v>0</v>
      </c>
      <c r="F411" s="137" t="str">
        <f t="shared" si="12"/>
        <v/>
      </c>
      <c r="G411" s="138">
        <f t="shared" si="13"/>
        <v>0</v>
      </c>
    </row>
    <row r="412" ht="20.25" hidden="1" customHeight="1" spans="1:7">
      <c r="A412" s="134">
        <v>2050502</v>
      </c>
      <c r="B412" s="135" t="s">
        <v>342</v>
      </c>
      <c r="C412" s="136">
        <v>0</v>
      </c>
      <c r="D412" s="136">
        <v>0</v>
      </c>
      <c r="E412" s="136">
        <v>0</v>
      </c>
      <c r="F412" s="129" t="str">
        <f t="shared" si="12"/>
        <v/>
      </c>
      <c r="G412" s="130">
        <f t="shared" si="13"/>
        <v>0</v>
      </c>
    </row>
    <row r="413" ht="20.25" hidden="1" customHeight="1" spans="1:7">
      <c r="A413" s="134">
        <v>2050599</v>
      </c>
      <c r="B413" s="135" t="s">
        <v>343</v>
      </c>
      <c r="C413" s="136">
        <v>0</v>
      </c>
      <c r="D413" s="136">
        <v>0</v>
      </c>
      <c r="E413" s="136">
        <v>0</v>
      </c>
      <c r="F413" s="129" t="str">
        <f t="shared" si="12"/>
        <v/>
      </c>
      <c r="G413" s="130">
        <f t="shared" si="13"/>
        <v>0</v>
      </c>
    </row>
    <row r="414" ht="20.25" hidden="1" customHeight="1" spans="1:7">
      <c r="A414" s="131">
        <v>20506</v>
      </c>
      <c r="B414" s="131" t="s">
        <v>344</v>
      </c>
      <c r="C414" s="133">
        <f>SUM(C415:C417)</f>
        <v>0</v>
      </c>
      <c r="D414" s="133">
        <f>SUM(D415:D417)</f>
        <v>0</v>
      </c>
      <c r="E414" s="133">
        <f>SUM(E415:E417)</f>
        <v>0</v>
      </c>
      <c r="F414" s="129" t="str">
        <f t="shared" si="12"/>
        <v/>
      </c>
      <c r="G414" s="130">
        <f t="shared" si="13"/>
        <v>0</v>
      </c>
    </row>
    <row r="415" ht="20.25" hidden="1" customHeight="1" spans="1:7">
      <c r="A415" s="134">
        <v>2050601</v>
      </c>
      <c r="B415" s="135" t="s">
        <v>345</v>
      </c>
      <c r="C415" s="136">
        <v>0</v>
      </c>
      <c r="D415" s="136">
        <v>0</v>
      </c>
      <c r="E415" s="136">
        <v>0</v>
      </c>
      <c r="F415" s="129" t="str">
        <f t="shared" si="12"/>
        <v/>
      </c>
      <c r="G415" s="130">
        <f t="shared" si="13"/>
        <v>0</v>
      </c>
    </row>
    <row r="416" ht="20.25" hidden="1" customHeight="1" spans="1:7">
      <c r="A416" s="134">
        <v>2050602</v>
      </c>
      <c r="B416" s="135" t="s">
        <v>346</v>
      </c>
      <c r="C416" s="136">
        <v>0</v>
      </c>
      <c r="D416" s="136">
        <v>0</v>
      </c>
      <c r="E416" s="136">
        <v>0</v>
      </c>
      <c r="F416" s="129" t="str">
        <f t="shared" si="12"/>
        <v/>
      </c>
      <c r="G416" s="130">
        <f t="shared" si="13"/>
        <v>0</v>
      </c>
    </row>
    <row r="417" ht="20.25" hidden="1" customHeight="1" spans="1:7">
      <c r="A417" s="134">
        <v>2050699</v>
      </c>
      <c r="B417" s="135" t="s">
        <v>347</v>
      </c>
      <c r="C417" s="136">
        <v>0</v>
      </c>
      <c r="D417" s="136">
        <v>0</v>
      </c>
      <c r="E417" s="136">
        <v>0</v>
      </c>
      <c r="F417" s="129" t="str">
        <f t="shared" si="12"/>
        <v/>
      </c>
      <c r="G417" s="130">
        <f t="shared" si="13"/>
        <v>0</v>
      </c>
    </row>
    <row r="418" ht="20.25" customHeight="1" spans="1:7">
      <c r="A418" s="131">
        <v>20507</v>
      </c>
      <c r="B418" s="131" t="s">
        <v>348</v>
      </c>
      <c r="C418" s="133">
        <f>SUM(C419:C421)</f>
        <v>9</v>
      </c>
      <c r="D418" s="133">
        <f>SUM(D419:D421)</f>
        <v>9</v>
      </c>
      <c r="E418" s="133">
        <f>SUM(E419:E421)</f>
        <v>6.6</v>
      </c>
      <c r="F418" s="129">
        <f t="shared" si="12"/>
        <v>73.3333333333333</v>
      </c>
      <c r="G418" s="130">
        <f t="shared" si="13"/>
        <v>2.1</v>
      </c>
    </row>
    <row r="419" ht="20.25" customHeight="1" spans="1:7">
      <c r="A419" s="134">
        <v>2050701</v>
      </c>
      <c r="B419" s="135" t="s">
        <v>349</v>
      </c>
      <c r="C419" s="136">
        <v>9</v>
      </c>
      <c r="D419" s="136">
        <v>9</v>
      </c>
      <c r="E419" s="136">
        <v>6.6</v>
      </c>
      <c r="F419" s="137">
        <f t="shared" si="12"/>
        <v>73.3333333333333</v>
      </c>
      <c r="G419" s="138">
        <f t="shared" si="13"/>
        <v>2.1</v>
      </c>
    </row>
    <row r="420" ht="20.25" hidden="1" customHeight="1" spans="1:7">
      <c r="A420" s="134">
        <v>2050702</v>
      </c>
      <c r="B420" s="135" t="s">
        <v>350</v>
      </c>
      <c r="C420" s="136">
        <v>0</v>
      </c>
      <c r="D420" s="136">
        <v>0</v>
      </c>
      <c r="E420" s="136">
        <v>0</v>
      </c>
      <c r="F420" s="137" t="str">
        <f t="shared" si="12"/>
        <v/>
      </c>
      <c r="G420" s="138">
        <f t="shared" si="13"/>
        <v>0</v>
      </c>
    </row>
    <row r="421" ht="20.25" hidden="1" customHeight="1" spans="1:7">
      <c r="A421" s="134">
        <v>2050799</v>
      </c>
      <c r="B421" s="135" t="s">
        <v>351</v>
      </c>
      <c r="C421" s="136">
        <v>0</v>
      </c>
      <c r="D421" s="136">
        <v>0</v>
      </c>
      <c r="E421" s="136">
        <v>0</v>
      </c>
      <c r="F421" s="137" t="str">
        <f t="shared" si="12"/>
        <v/>
      </c>
      <c r="G421" s="138">
        <f t="shared" si="13"/>
        <v>0</v>
      </c>
    </row>
    <row r="422" ht="20.25" hidden="1" customHeight="1" spans="1:7">
      <c r="A422" s="131">
        <v>20508</v>
      </c>
      <c r="B422" s="131" t="s">
        <v>352</v>
      </c>
      <c r="C422" s="133">
        <f>SUM(C423:C427)</f>
        <v>0</v>
      </c>
      <c r="D422" s="133">
        <f>SUM(D423:D427)</f>
        <v>0</v>
      </c>
      <c r="E422" s="133">
        <f>SUM(E423:E427)</f>
        <v>0</v>
      </c>
      <c r="F422" s="129" t="str">
        <f t="shared" si="12"/>
        <v/>
      </c>
      <c r="G422" s="130">
        <f t="shared" si="13"/>
        <v>0</v>
      </c>
    </row>
    <row r="423" ht="20.25" hidden="1" customHeight="1" spans="1:7">
      <c r="A423" s="134">
        <v>2050801</v>
      </c>
      <c r="B423" s="135" t="s">
        <v>353</v>
      </c>
      <c r="C423" s="136">
        <v>0</v>
      </c>
      <c r="D423" s="136">
        <v>0</v>
      </c>
      <c r="E423" s="136">
        <v>0</v>
      </c>
      <c r="F423" s="137" t="str">
        <f t="shared" si="12"/>
        <v/>
      </c>
      <c r="G423" s="138">
        <f t="shared" si="13"/>
        <v>0</v>
      </c>
    </row>
    <row r="424" ht="20.25" hidden="1" customHeight="1" spans="1:7">
      <c r="A424" s="134">
        <v>2050802</v>
      </c>
      <c r="B424" s="135" t="s">
        <v>354</v>
      </c>
      <c r="C424" s="136">
        <v>0</v>
      </c>
      <c r="D424" s="136">
        <v>0</v>
      </c>
      <c r="E424" s="136">
        <v>0</v>
      </c>
      <c r="F424" s="137" t="str">
        <f t="shared" si="12"/>
        <v/>
      </c>
      <c r="G424" s="138">
        <f t="shared" si="13"/>
        <v>0</v>
      </c>
    </row>
    <row r="425" ht="20.25" hidden="1" customHeight="1" spans="1:7">
      <c r="A425" s="134">
        <v>2050803</v>
      </c>
      <c r="B425" s="135" t="s">
        <v>355</v>
      </c>
      <c r="C425" s="136">
        <v>0</v>
      </c>
      <c r="D425" s="136">
        <v>0</v>
      </c>
      <c r="E425" s="136">
        <v>0</v>
      </c>
      <c r="F425" s="137" t="str">
        <f t="shared" si="12"/>
        <v/>
      </c>
      <c r="G425" s="138">
        <f t="shared" si="13"/>
        <v>0</v>
      </c>
    </row>
    <row r="426" ht="20.25" hidden="1" customHeight="1" spans="1:7">
      <c r="A426" s="134">
        <v>2050804</v>
      </c>
      <c r="B426" s="135" t="s">
        <v>356</v>
      </c>
      <c r="C426" s="136">
        <v>0</v>
      </c>
      <c r="D426" s="136">
        <v>0</v>
      </c>
      <c r="E426" s="136">
        <v>0</v>
      </c>
      <c r="F426" s="137" t="str">
        <f t="shared" si="12"/>
        <v/>
      </c>
      <c r="G426" s="138">
        <f t="shared" si="13"/>
        <v>0</v>
      </c>
    </row>
    <row r="427" ht="20.25" hidden="1" customHeight="1" spans="1:7">
      <c r="A427" s="134">
        <v>2050899</v>
      </c>
      <c r="B427" s="135" t="s">
        <v>357</v>
      </c>
      <c r="C427" s="136">
        <v>0</v>
      </c>
      <c r="D427" s="136">
        <v>0</v>
      </c>
      <c r="E427" s="136">
        <v>0</v>
      </c>
      <c r="F427" s="137" t="str">
        <f t="shared" si="12"/>
        <v/>
      </c>
      <c r="G427" s="138">
        <f t="shared" si="13"/>
        <v>0</v>
      </c>
    </row>
    <row r="428" ht="20.25" customHeight="1" spans="1:7">
      <c r="A428" s="131">
        <v>20509</v>
      </c>
      <c r="B428" s="131" t="s">
        <v>358</v>
      </c>
      <c r="C428" s="133">
        <f>SUM(C429:C434)</f>
        <v>208</v>
      </c>
      <c r="D428" s="133">
        <f>SUM(D429:D434)</f>
        <v>208</v>
      </c>
      <c r="E428" s="133">
        <f>SUM(E429:E434)</f>
        <v>50.67</v>
      </c>
      <c r="F428" s="129">
        <f t="shared" si="12"/>
        <v>24.3605769230769</v>
      </c>
      <c r="G428" s="130">
        <f t="shared" si="13"/>
        <v>-53.33</v>
      </c>
    </row>
    <row r="429" ht="20.25" customHeight="1" spans="1:7">
      <c r="A429" s="134">
        <v>2050901</v>
      </c>
      <c r="B429" s="135" t="s">
        <v>359</v>
      </c>
      <c r="C429" s="136">
        <v>81</v>
      </c>
      <c r="D429" s="136">
        <v>81</v>
      </c>
      <c r="E429" s="136">
        <v>0</v>
      </c>
      <c r="F429" s="137">
        <f t="shared" si="12"/>
        <v>0</v>
      </c>
      <c r="G429" s="138">
        <f t="shared" si="13"/>
        <v>-40.5</v>
      </c>
    </row>
    <row r="430" ht="20.25" hidden="1" customHeight="1" spans="1:7">
      <c r="A430" s="134">
        <v>2050902</v>
      </c>
      <c r="B430" s="135" t="s">
        <v>360</v>
      </c>
      <c r="C430" s="136">
        <v>0</v>
      </c>
      <c r="D430" s="136">
        <v>0</v>
      </c>
      <c r="E430" s="136">
        <v>0</v>
      </c>
      <c r="F430" s="137" t="str">
        <f t="shared" si="12"/>
        <v/>
      </c>
      <c r="G430" s="138">
        <f t="shared" si="13"/>
        <v>0</v>
      </c>
    </row>
    <row r="431" ht="20.25" hidden="1" customHeight="1" spans="1:7">
      <c r="A431" s="134">
        <v>2050903</v>
      </c>
      <c r="B431" s="135" t="s">
        <v>361</v>
      </c>
      <c r="C431" s="136">
        <v>0</v>
      </c>
      <c r="D431" s="136">
        <v>0</v>
      </c>
      <c r="E431" s="136">
        <v>0</v>
      </c>
      <c r="F431" s="137" t="str">
        <f t="shared" si="12"/>
        <v/>
      </c>
      <c r="G431" s="138">
        <f t="shared" si="13"/>
        <v>0</v>
      </c>
    </row>
    <row r="432" ht="20.25" hidden="1" customHeight="1" spans="1:7">
      <c r="A432" s="134">
        <v>2050904</v>
      </c>
      <c r="B432" s="135" t="s">
        <v>362</v>
      </c>
      <c r="C432" s="136">
        <v>0</v>
      </c>
      <c r="D432" s="136">
        <v>0</v>
      </c>
      <c r="E432" s="136">
        <v>0</v>
      </c>
      <c r="F432" s="137" t="str">
        <f t="shared" si="12"/>
        <v/>
      </c>
      <c r="G432" s="138">
        <f t="shared" si="13"/>
        <v>0</v>
      </c>
    </row>
    <row r="433" ht="20.25" hidden="1" customHeight="1" spans="1:7">
      <c r="A433" s="134">
        <v>2050905</v>
      </c>
      <c r="B433" s="135" t="s">
        <v>363</v>
      </c>
      <c r="C433" s="136">
        <v>0</v>
      </c>
      <c r="D433" s="136">
        <v>0</v>
      </c>
      <c r="E433" s="136">
        <v>0</v>
      </c>
      <c r="F433" s="137" t="str">
        <f t="shared" si="12"/>
        <v/>
      </c>
      <c r="G433" s="138">
        <f t="shared" si="13"/>
        <v>0</v>
      </c>
    </row>
    <row r="434" ht="20.25" customHeight="1" spans="1:7">
      <c r="A434" s="134">
        <v>2050999</v>
      </c>
      <c r="B434" s="135" t="s">
        <v>364</v>
      </c>
      <c r="C434" s="136">
        <v>127</v>
      </c>
      <c r="D434" s="136">
        <v>127</v>
      </c>
      <c r="E434" s="136">
        <v>50.67</v>
      </c>
      <c r="F434" s="137">
        <f t="shared" si="12"/>
        <v>39.8976377952756</v>
      </c>
      <c r="G434" s="138">
        <f t="shared" si="13"/>
        <v>-12.83</v>
      </c>
    </row>
    <row r="435" ht="20.25" customHeight="1" spans="1:7">
      <c r="A435" s="131">
        <v>20599</v>
      </c>
      <c r="B435" s="131" t="s">
        <v>365</v>
      </c>
      <c r="C435" s="133">
        <f>C436</f>
        <v>863</v>
      </c>
      <c r="D435" s="133">
        <f>D436</f>
        <v>863</v>
      </c>
      <c r="E435" s="133">
        <f>E436</f>
        <v>808.4</v>
      </c>
      <c r="F435" s="129">
        <f t="shared" si="12"/>
        <v>93.6732329084589</v>
      </c>
      <c r="G435" s="130">
        <f t="shared" si="13"/>
        <v>376.9</v>
      </c>
    </row>
    <row r="436" ht="20.25" customHeight="1" spans="1:7">
      <c r="A436" s="134">
        <v>2059999</v>
      </c>
      <c r="B436" s="135" t="s">
        <v>366</v>
      </c>
      <c r="C436" s="136">
        <v>863</v>
      </c>
      <c r="D436" s="136">
        <v>863</v>
      </c>
      <c r="E436" s="136">
        <v>808.4</v>
      </c>
      <c r="F436" s="137">
        <f t="shared" si="12"/>
        <v>93.6732329084589</v>
      </c>
      <c r="G436" s="138">
        <f t="shared" si="13"/>
        <v>376.9</v>
      </c>
    </row>
    <row r="437" ht="20.25" customHeight="1" spans="1:7">
      <c r="A437" s="131">
        <v>206</v>
      </c>
      <c r="B437" s="131" t="s">
        <v>367</v>
      </c>
      <c r="C437" s="133">
        <f>C438+C443+C452+C458+C463+C468+C473+C480+C484+C488</f>
        <v>59</v>
      </c>
      <c r="D437" s="133">
        <f>D438+D443+D452+D458+D463+D468+D473+D480+D484+D488</f>
        <v>59</v>
      </c>
      <c r="E437" s="133">
        <f>E438+E443+E452+E458+E463+E468+E473+E480+E484+E488</f>
        <v>0</v>
      </c>
      <c r="F437" s="129">
        <f t="shared" si="12"/>
        <v>0</v>
      </c>
      <c r="G437" s="130">
        <f t="shared" si="13"/>
        <v>-29.5</v>
      </c>
    </row>
    <row r="438" ht="20.25" hidden="1" customHeight="1" spans="1:7">
      <c r="A438" s="131">
        <v>20601</v>
      </c>
      <c r="B438" s="131" t="s">
        <v>368</v>
      </c>
      <c r="C438" s="133">
        <f>SUM(C439:C442)</f>
        <v>0</v>
      </c>
      <c r="D438" s="133">
        <f>SUM(D439:D442)</f>
        <v>0</v>
      </c>
      <c r="E438" s="133">
        <f>SUM(E439:E442)</f>
        <v>0</v>
      </c>
      <c r="F438" s="129" t="str">
        <f t="shared" si="12"/>
        <v/>
      </c>
      <c r="G438" s="130">
        <f t="shared" si="13"/>
        <v>0</v>
      </c>
    </row>
    <row r="439" ht="20.25" hidden="1" customHeight="1" spans="1:7">
      <c r="A439" s="134">
        <v>2060101</v>
      </c>
      <c r="B439" s="135" t="s">
        <v>90</v>
      </c>
      <c r="C439" s="136">
        <v>0</v>
      </c>
      <c r="D439" s="136">
        <v>0</v>
      </c>
      <c r="E439" s="136">
        <v>0</v>
      </c>
      <c r="F439" s="137" t="str">
        <f t="shared" si="12"/>
        <v/>
      </c>
      <c r="G439" s="138">
        <f t="shared" si="13"/>
        <v>0</v>
      </c>
    </row>
    <row r="440" ht="20.25" hidden="1" customHeight="1" spans="1:7">
      <c r="A440" s="134">
        <v>2060102</v>
      </c>
      <c r="B440" s="135" t="s">
        <v>91</v>
      </c>
      <c r="C440" s="136">
        <v>0</v>
      </c>
      <c r="D440" s="136">
        <v>0</v>
      </c>
      <c r="E440" s="136">
        <v>0</v>
      </c>
      <c r="F440" s="137" t="str">
        <f t="shared" si="12"/>
        <v/>
      </c>
      <c r="G440" s="138">
        <f t="shared" si="13"/>
        <v>0</v>
      </c>
    </row>
    <row r="441" ht="20.25" hidden="1" customHeight="1" spans="1:7">
      <c r="A441" s="134">
        <v>2060103</v>
      </c>
      <c r="B441" s="135" t="s">
        <v>92</v>
      </c>
      <c r="C441" s="136">
        <v>0</v>
      </c>
      <c r="D441" s="136">
        <v>0</v>
      </c>
      <c r="E441" s="136">
        <v>0</v>
      </c>
      <c r="F441" s="129" t="str">
        <f t="shared" si="12"/>
        <v/>
      </c>
      <c r="G441" s="130">
        <f t="shared" si="13"/>
        <v>0</v>
      </c>
    </row>
    <row r="442" ht="20.25" hidden="1" customHeight="1" spans="1:7">
      <c r="A442" s="134">
        <v>2060199</v>
      </c>
      <c r="B442" s="135" t="s">
        <v>369</v>
      </c>
      <c r="C442" s="136">
        <v>0</v>
      </c>
      <c r="D442" s="136">
        <v>0</v>
      </c>
      <c r="E442" s="136">
        <v>0</v>
      </c>
      <c r="F442" s="129" t="str">
        <f t="shared" si="12"/>
        <v/>
      </c>
      <c r="G442" s="130">
        <f t="shared" si="13"/>
        <v>0</v>
      </c>
    </row>
    <row r="443" ht="20.25" hidden="1" customHeight="1" spans="1:7">
      <c r="A443" s="131">
        <v>20602</v>
      </c>
      <c r="B443" s="131" t="s">
        <v>370</v>
      </c>
      <c r="C443" s="133">
        <f>SUM(C444:C451)</f>
        <v>0</v>
      </c>
      <c r="D443" s="133">
        <f>SUM(D444:D451)</f>
        <v>0</v>
      </c>
      <c r="E443" s="133">
        <f>SUM(E444:E451)</f>
        <v>0</v>
      </c>
      <c r="F443" s="129" t="str">
        <f t="shared" si="12"/>
        <v/>
      </c>
      <c r="G443" s="130">
        <f t="shared" si="13"/>
        <v>0</v>
      </c>
    </row>
    <row r="444" ht="20.25" hidden="1" customHeight="1" spans="1:7">
      <c r="A444" s="134">
        <v>2060201</v>
      </c>
      <c r="B444" s="135" t="s">
        <v>371</v>
      </c>
      <c r="C444" s="136">
        <v>0</v>
      </c>
      <c r="D444" s="136">
        <v>0</v>
      </c>
      <c r="E444" s="136">
        <v>0</v>
      </c>
      <c r="F444" s="129" t="str">
        <f t="shared" si="12"/>
        <v/>
      </c>
      <c r="G444" s="130">
        <f t="shared" si="13"/>
        <v>0</v>
      </c>
    </row>
    <row r="445" ht="20.25" hidden="1" customHeight="1" spans="1:7">
      <c r="A445" s="134">
        <v>2060203</v>
      </c>
      <c r="B445" s="135" t="s">
        <v>372</v>
      </c>
      <c r="C445" s="136">
        <v>0</v>
      </c>
      <c r="D445" s="136">
        <v>0</v>
      </c>
      <c r="E445" s="136">
        <v>0</v>
      </c>
      <c r="F445" s="129" t="str">
        <f t="shared" si="12"/>
        <v/>
      </c>
      <c r="G445" s="130">
        <f t="shared" si="13"/>
        <v>0</v>
      </c>
    </row>
    <row r="446" ht="20.25" hidden="1" customHeight="1" spans="1:7">
      <c r="A446" s="134">
        <v>2060204</v>
      </c>
      <c r="B446" s="135" t="s">
        <v>373</v>
      </c>
      <c r="C446" s="136">
        <v>0</v>
      </c>
      <c r="D446" s="136">
        <v>0</v>
      </c>
      <c r="E446" s="136">
        <v>0</v>
      </c>
      <c r="F446" s="129" t="str">
        <f t="shared" si="12"/>
        <v/>
      </c>
      <c r="G446" s="130">
        <f t="shared" si="13"/>
        <v>0</v>
      </c>
    </row>
    <row r="447" ht="20.25" hidden="1" customHeight="1" spans="1:7">
      <c r="A447" s="134">
        <v>2060205</v>
      </c>
      <c r="B447" s="135" t="s">
        <v>374</v>
      </c>
      <c r="C447" s="136">
        <v>0</v>
      </c>
      <c r="D447" s="136">
        <v>0</v>
      </c>
      <c r="E447" s="136">
        <v>0</v>
      </c>
      <c r="F447" s="129" t="str">
        <f t="shared" si="12"/>
        <v/>
      </c>
      <c r="G447" s="130">
        <f t="shared" si="13"/>
        <v>0</v>
      </c>
    </row>
    <row r="448" ht="20.25" hidden="1" customHeight="1" spans="1:7">
      <c r="A448" s="134">
        <v>2060206</v>
      </c>
      <c r="B448" s="135" t="s">
        <v>375</v>
      </c>
      <c r="C448" s="136">
        <v>0</v>
      </c>
      <c r="D448" s="136">
        <v>0</v>
      </c>
      <c r="E448" s="136">
        <v>0</v>
      </c>
      <c r="F448" s="129" t="str">
        <f t="shared" si="12"/>
        <v/>
      </c>
      <c r="G448" s="130">
        <f t="shared" si="13"/>
        <v>0</v>
      </c>
    </row>
    <row r="449" ht="20.25" hidden="1" customHeight="1" spans="1:7">
      <c r="A449" s="134">
        <v>2060207</v>
      </c>
      <c r="B449" s="135" t="s">
        <v>376</v>
      </c>
      <c r="C449" s="136">
        <v>0</v>
      </c>
      <c r="D449" s="136">
        <v>0</v>
      </c>
      <c r="E449" s="136">
        <v>0</v>
      </c>
      <c r="F449" s="129" t="str">
        <f t="shared" si="12"/>
        <v/>
      </c>
      <c r="G449" s="130">
        <f t="shared" si="13"/>
        <v>0</v>
      </c>
    </row>
    <row r="450" s="111" customFormat="1" ht="20.25" hidden="1" customHeight="1" spans="1:11">
      <c r="A450" s="140">
        <v>2060208</v>
      </c>
      <c r="B450" s="141" t="s">
        <v>377</v>
      </c>
      <c r="C450" s="136">
        <v>0</v>
      </c>
      <c r="D450" s="136">
        <v>0</v>
      </c>
      <c r="E450" s="136">
        <v>0</v>
      </c>
      <c r="F450" s="129" t="str">
        <f t="shared" si="12"/>
        <v/>
      </c>
      <c r="G450" s="130">
        <f t="shared" si="13"/>
        <v>0</v>
      </c>
      <c r="K450" s="142"/>
    </row>
    <row r="451" ht="20.25" hidden="1" customHeight="1" spans="1:7">
      <c r="A451" s="134">
        <v>2060299</v>
      </c>
      <c r="B451" s="135" t="s">
        <v>378</v>
      </c>
      <c r="C451" s="136">
        <v>0</v>
      </c>
      <c r="D451" s="136">
        <v>0</v>
      </c>
      <c r="E451" s="136">
        <v>0</v>
      </c>
      <c r="F451" s="129" t="str">
        <f t="shared" si="12"/>
        <v/>
      </c>
      <c r="G451" s="130">
        <f t="shared" si="13"/>
        <v>0</v>
      </c>
    </row>
    <row r="452" ht="20.25" hidden="1" customHeight="1" spans="1:7">
      <c r="A452" s="131">
        <v>20603</v>
      </c>
      <c r="B452" s="131" t="s">
        <v>379</v>
      </c>
      <c r="C452" s="133">
        <f>SUM(C453:C457)</f>
        <v>0</v>
      </c>
      <c r="D452" s="133">
        <f>SUM(D453:D457)</f>
        <v>0</v>
      </c>
      <c r="E452" s="133">
        <f>SUM(E453:E457)</f>
        <v>0</v>
      </c>
      <c r="F452" s="129" t="str">
        <f t="shared" si="12"/>
        <v/>
      </c>
      <c r="G452" s="130">
        <f t="shared" si="13"/>
        <v>0</v>
      </c>
    </row>
    <row r="453" ht="20.25" hidden="1" customHeight="1" spans="1:7">
      <c r="A453" s="134">
        <v>2060301</v>
      </c>
      <c r="B453" s="135" t="s">
        <v>371</v>
      </c>
      <c r="C453" s="136">
        <v>0</v>
      </c>
      <c r="D453" s="136">
        <v>0</v>
      </c>
      <c r="E453" s="136">
        <v>0</v>
      </c>
      <c r="F453" s="129" t="str">
        <f t="shared" si="12"/>
        <v/>
      </c>
      <c r="G453" s="130">
        <f t="shared" si="13"/>
        <v>0</v>
      </c>
    </row>
    <row r="454" ht="20.25" hidden="1" customHeight="1" spans="1:7">
      <c r="A454" s="134">
        <v>2060302</v>
      </c>
      <c r="B454" s="135" t="s">
        <v>380</v>
      </c>
      <c r="C454" s="136">
        <v>0</v>
      </c>
      <c r="D454" s="136">
        <v>0</v>
      </c>
      <c r="E454" s="136">
        <v>0</v>
      </c>
      <c r="F454" s="129" t="str">
        <f t="shared" si="12"/>
        <v/>
      </c>
      <c r="G454" s="130">
        <f t="shared" si="13"/>
        <v>0</v>
      </c>
    </row>
    <row r="455" ht="20.25" hidden="1" customHeight="1" spans="1:7">
      <c r="A455" s="134">
        <v>2060303</v>
      </c>
      <c r="B455" s="135" t="s">
        <v>381</v>
      </c>
      <c r="C455" s="136">
        <v>0</v>
      </c>
      <c r="D455" s="136">
        <v>0</v>
      </c>
      <c r="E455" s="136">
        <v>0</v>
      </c>
      <c r="F455" s="129" t="str">
        <f t="shared" ref="F455:F518" si="14">IFERROR(E455/C455*100,"")</f>
        <v/>
      </c>
      <c r="G455" s="130">
        <f t="shared" ref="G455:G518" si="15">E455-C455/2</f>
        <v>0</v>
      </c>
    </row>
    <row r="456" ht="20.25" hidden="1" customHeight="1" spans="1:7">
      <c r="A456" s="134">
        <v>2060304</v>
      </c>
      <c r="B456" s="135" t="s">
        <v>382</v>
      </c>
      <c r="C456" s="136">
        <v>0</v>
      </c>
      <c r="D456" s="136">
        <v>0</v>
      </c>
      <c r="E456" s="136">
        <v>0</v>
      </c>
      <c r="F456" s="129" t="str">
        <f t="shared" si="14"/>
        <v/>
      </c>
      <c r="G456" s="130">
        <f t="shared" si="15"/>
        <v>0</v>
      </c>
    </row>
    <row r="457" ht="20.25" hidden="1" customHeight="1" spans="1:7">
      <c r="A457" s="134">
        <v>2060399</v>
      </c>
      <c r="B457" s="135" t="s">
        <v>383</v>
      </c>
      <c r="C457" s="136">
        <v>0</v>
      </c>
      <c r="D457" s="136">
        <v>0</v>
      </c>
      <c r="E457" s="136">
        <v>0</v>
      </c>
      <c r="F457" s="129" t="str">
        <f t="shared" si="14"/>
        <v/>
      </c>
      <c r="G457" s="130">
        <f t="shared" si="15"/>
        <v>0</v>
      </c>
    </row>
    <row r="458" ht="20.25" hidden="1" customHeight="1" spans="1:7">
      <c r="A458" s="131">
        <v>20604</v>
      </c>
      <c r="B458" s="131" t="s">
        <v>384</v>
      </c>
      <c r="C458" s="133">
        <f>SUM(C459:C462)</f>
        <v>0</v>
      </c>
      <c r="D458" s="133">
        <f>SUM(D459:D462)</f>
        <v>0</v>
      </c>
      <c r="E458" s="133">
        <f>SUM(E459:E462)</f>
        <v>0</v>
      </c>
      <c r="F458" s="129" t="str">
        <f t="shared" si="14"/>
        <v/>
      </c>
      <c r="G458" s="130">
        <f t="shared" si="15"/>
        <v>0</v>
      </c>
    </row>
    <row r="459" ht="20.25" hidden="1" customHeight="1" spans="1:7">
      <c r="A459" s="134">
        <v>2060401</v>
      </c>
      <c r="B459" s="135" t="s">
        <v>371</v>
      </c>
      <c r="C459" s="136">
        <v>0</v>
      </c>
      <c r="D459" s="136">
        <v>0</v>
      </c>
      <c r="E459" s="136">
        <v>0</v>
      </c>
      <c r="F459" s="129" t="str">
        <f t="shared" si="14"/>
        <v/>
      </c>
      <c r="G459" s="130">
        <f t="shared" si="15"/>
        <v>0</v>
      </c>
    </row>
    <row r="460" ht="20.25" hidden="1" customHeight="1" spans="1:7">
      <c r="A460" s="134">
        <v>2060404</v>
      </c>
      <c r="B460" s="135" t="s">
        <v>385</v>
      </c>
      <c r="C460" s="136">
        <v>0</v>
      </c>
      <c r="D460" s="136">
        <v>0</v>
      </c>
      <c r="E460" s="136">
        <v>0</v>
      </c>
      <c r="F460" s="129" t="str">
        <f t="shared" si="14"/>
        <v/>
      </c>
      <c r="G460" s="130">
        <f t="shared" si="15"/>
        <v>0</v>
      </c>
    </row>
    <row r="461" s="111" customFormat="1" ht="20.25" hidden="1" customHeight="1" spans="1:11">
      <c r="A461" s="140">
        <v>2060405</v>
      </c>
      <c r="B461" s="141" t="s">
        <v>386</v>
      </c>
      <c r="C461" s="136">
        <v>0</v>
      </c>
      <c r="D461" s="136">
        <v>0</v>
      </c>
      <c r="E461" s="136">
        <v>0</v>
      </c>
      <c r="F461" s="129" t="str">
        <f t="shared" si="14"/>
        <v/>
      </c>
      <c r="G461" s="130">
        <f t="shared" si="15"/>
        <v>0</v>
      </c>
      <c r="K461" s="142"/>
    </row>
    <row r="462" ht="20.25" hidden="1" customHeight="1" spans="1:7">
      <c r="A462" s="134">
        <v>2060499</v>
      </c>
      <c r="B462" s="135" t="s">
        <v>387</v>
      </c>
      <c r="C462" s="136">
        <v>0</v>
      </c>
      <c r="D462" s="136">
        <v>0</v>
      </c>
      <c r="E462" s="136">
        <v>0</v>
      </c>
      <c r="F462" s="129" t="str">
        <f t="shared" si="14"/>
        <v/>
      </c>
      <c r="G462" s="130">
        <f t="shared" si="15"/>
        <v>0</v>
      </c>
    </row>
    <row r="463" ht="20.25" hidden="1" customHeight="1" spans="1:7">
      <c r="A463" s="131">
        <v>20605</v>
      </c>
      <c r="B463" s="131" t="s">
        <v>388</v>
      </c>
      <c r="C463" s="133">
        <f>SUM(C464:C467)</f>
        <v>0</v>
      </c>
      <c r="D463" s="133">
        <f>SUM(D464:D467)</f>
        <v>0</v>
      </c>
      <c r="E463" s="133">
        <f>SUM(E464:E467)</f>
        <v>0</v>
      </c>
      <c r="F463" s="129" t="str">
        <f t="shared" si="14"/>
        <v/>
      </c>
      <c r="G463" s="130">
        <f t="shared" si="15"/>
        <v>0</v>
      </c>
    </row>
    <row r="464" ht="20.25" hidden="1" customHeight="1" spans="1:7">
      <c r="A464" s="134">
        <v>2060501</v>
      </c>
      <c r="B464" s="135" t="s">
        <v>371</v>
      </c>
      <c r="C464" s="136">
        <v>0</v>
      </c>
      <c r="D464" s="136">
        <v>0</v>
      </c>
      <c r="E464" s="136">
        <v>0</v>
      </c>
      <c r="F464" s="137" t="str">
        <f t="shared" si="14"/>
        <v/>
      </c>
      <c r="G464" s="138">
        <f t="shared" si="15"/>
        <v>0</v>
      </c>
    </row>
    <row r="465" ht="20.25" hidden="1" customHeight="1" spans="1:7">
      <c r="A465" s="134">
        <v>2060502</v>
      </c>
      <c r="B465" s="135" t="s">
        <v>389</v>
      </c>
      <c r="C465" s="136">
        <v>0</v>
      </c>
      <c r="D465" s="136">
        <v>0</v>
      </c>
      <c r="E465" s="136">
        <v>0</v>
      </c>
      <c r="F465" s="129" t="str">
        <f t="shared" si="14"/>
        <v/>
      </c>
      <c r="G465" s="130">
        <f t="shared" si="15"/>
        <v>0</v>
      </c>
    </row>
    <row r="466" ht="20.25" hidden="1" customHeight="1" spans="1:7">
      <c r="A466" s="134">
        <v>2060503</v>
      </c>
      <c r="B466" s="135" t="s">
        <v>390</v>
      </c>
      <c r="C466" s="136">
        <v>0</v>
      </c>
      <c r="D466" s="136">
        <v>0</v>
      </c>
      <c r="E466" s="136">
        <v>0</v>
      </c>
      <c r="F466" s="129" t="str">
        <f t="shared" si="14"/>
        <v/>
      </c>
      <c r="G466" s="130">
        <f t="shared" si="15"/>
        <v>0</v>
      </c>
    </row>
    <row r="467" ht="20.25" hidden="1" customHeight="1" spans="1:7">
      <c r="A467" s="134">
        <v>2060599</v>
      </c>
      <c r="B467" s="135" t="s">
        <v>391</v>
      </c>
      <c r="C467" s="136">
        <v>0</v>
      </c>
      <c r="D467" s="136">
        <v>0</v>
      </c>
      <c r="E467" s="136">
        <v>0</v>
      </c>
      <c r="F467" s="129" t="str">
        <f t="shared" si="14"/>
        <v/>
      </c>
      <c r="G467" s="130">
        <f t="shared" si="15"/>
        <v>0</v>
      </c>
    </row>
    <row r="468" ht="20.25" hidden="1" customHeight="1" spans="1:7">
      <c r="A468" s="131">
        <v>20606</v>
      </c>
      <c r="B468" s="131" t="s">
        <v>392</v>
      </c>
      <c r="C468" s="133">
        <f>SUM(C469:C472)</f>
        <v>0</v>
      </c>
      <c r="D468" s="133">
        <f>SUM(D469:D472)</f>
        <v>0</v>
      </c>
      <c r="E468" s="133">
        <f>SUM(E469:E472)</f>
        <v>0</v>
      </c>
      <c r="F468" s="129" t="str">
        <f t="shared" si="14"/>
        <v/>
      </c>
      <c r="G468" s="130">
        <f t="shared" si="15"/>
        <v>0</v>
      </c>
    </row>
    <row r="469" ht="20.25" hidden="1" customHeight="1" spans="1:7">
      <c r="A469" s="134">
        <v>2060601</v>
      </c>
      <c r="B469" s="135" t="s">
        <v>393</v>
      </c>
      <c r="C469" s="136">
        <v>0</v>
      </c>
      <c r="D469" s="136">
        <v>0</v>
      </c>
      <c r="E469" s="136">
        <v>0</v>
      </c>
      <c r="F469" s="129" t="str">
        <f t="shared" si="14"/>
        <v/>
      </c>
      <c r="G469" s="130">
        <f t="shared" si="15"/>
        <v>0</v>
      </c>
    </row>
    <row r="470" ht="20.25" hidden="1" customHeight="1" spans="1:7">
      <c r="A470" s="134">
        <v>2060602</v>
      </c>
      <c r="B470" s="135" t="s">
        <v>394</v>
      </c>
      <c r="C470" s="136">
        <v>0</v>
      </c>
      <c r="D470" s="136">
        <v>0</v>
      </c>
      <c r="E470" s="136">
        <v>0</v>
      </c>
      <c r="F470" s="129" t="str">
        <f t="shared" si="14"/>
        <v/>
      </c>
      <c r="G470" s="130">
        <f t="shared" si="15"/>
        <v>0</v>
      </c>
    </row>
    <row r="471" ht="20.25" hidden="1" customHeight="1" spans="1:7">
      <c r="A471" s="134">
        <v>2060603</v>
      </c>
      <c r="B471" s="135" t="s">
        <v>395</v>
      </c>
      <c r="C471" s="136">
        <v>0</v>
      </c>
      <c r="D471" s="136">
        <v>0</v>
      </c>
      <c r="E471" s="136">
        <v>0</v>
      </c>
      <c r="F471" s="129" t="str">
        <f t="shared" si="14"/>
        <v/>
      </c>
      <c r="G471" s="130">
        <f t="shared" si="15"/>
        <v>0</v>
      </c>
    </row>
    <row r="472" ht="20.25" hidden="1" customHeight="1" spans="1:7">
      <c r="A472" s="134">
        <v>2060699</v>
      </c>
      <c r="B472" s="135" t="s">
        <v>396</v>
      </c>
      <c r="C472" s="136">
        <v>0</v>
      </c>
      <c r="D472" s="136">
        <v>0</v>
      </c>
      <c r="E472" s="136">
        <v>0</v>
      </c>
      <c r="F472" s="129" t="str">
        <f t="shared" si="14"/>
        <v/>
      </c>
      <c r="G472" s="130">
        <f t="shared" si="15"/>
        <v>0</v>
      </c>
    </row>
    <row r="473" ht="20.25" hidden="1" customHeight="1" spans="1:7">
      <c r="A473" s="131">
        <v>20607</v>
      </c>
      <c r="B473" s="131" t="s">
        <v>397</v>
      </c>
      <c r="C473" s="133">
        <f>SUM(C474:C479)</f>
        <v>0</v>
      </c>
      <c r="D473" s="133">
        <f>SUM(D474:D479)</f>
        <v>0</v>
      </c>
      <c r="E473" s="133">
        <f>SUM(E474:E479)</f>
        <v>0</v>
      </c>
      <c r="F473" s="129" t="str">
        <f t="shared" si="14"/>
        <v/>
      </c>
      <c r="G473" s="130">
        <f t="shared" si="15"/>
        <v>0</v>
      </c>
    </row>
    <row r="474" ht="20.25" hidden="1" customHeight="1" spans="1:7">
      <c r="A474" s="134">
        <v>2060701</v>
      </c>
      <c r="B474" s="135" t="s">
        <v>371</v>
      </c>
      <c r="C474" s="136">
        <v>0</v>
      </c>
      <c r="D474" s="136">
        <v>0</v>
      </c>
      <c r="E474" s="136">
        <v>0</v>
      </c>
      <c r="F474" s="129" t="str">
        <f t="shared" si="14"/>
        <v/>
      </c>
      <c r="G474" s="130">
        <f t="shared" si="15"/>
        <v>0</v>
      </c>
    </row>
    <row r="475" ht="20.25" hidden="1" customHeight="1" spans="1:7">
      <c r="A475" s="134">
        <v>2060702</v>
      </c>
      <c r="B475" s="135" t="s">
        <v>398</v>
      </c>
      <c r="C475" s="136">
        <v>0</v>
      </c>
      <c r="D475" s="136">
        <v>0</v>
      </c>
      <c r="E475" s="136">
        <v>0</v>
      </c>
      <c r="F475" s="129" t="str">
        <f t="shared" si="14"/>
        <v/>
      </c>
      <c r="G475" s="130">
        <f t="shared" si="15"/>
        <v>0</v>
      </c>
    </row>
    <row r="476" ht="20.25" hidden="1" customHeight="1" spans="1:7">
      <c r="A476" s="134">
        <v>2060703</v>
      </c>
      <c r="B476" s="135" t="s">
        <v>399</v>
      </c>
      <c r="C476" s="136">
        <v>0</v>
      </c>
      <c r="D476" s="136">
        <v>0</v>
      </c>
      <c r="E476" s="136">
        <v>0</v>
      </c>
      <c r="F476" s="129" t="str">
        <f t="shared" si="14"/>
        <v/>
      </c>
      <c r="G476" s="130">
        <f t="shared" si="15"/>
        <v>0</v>
      </c>
    </row>
    <row r="477" ht="20.25" hidden="1" customHeight="1" spans="1:7">
      <c r="A477" s="134">
        <v>2060704</v>
      </c>
      <c r="B477" s="135" t="s">
        <v>400</v>
      </c>
      <c r="C477" s="136">
        <v>0</v>
      </c>
      <c r="D477" s="136">
        <v>0</v>
      </c>
      <c r="E477" s="136">
        <v>0</v>
      </c>
      <c r="F477" s="129" t="str">
        <f t="shared" si="14"/>
        <v/>
      </c>
      <c r="G477" s="130">
        <f t="shared" si="15"/>
        <v>0</v>
      </c>
    </row>
    <row r="478" ht="20.25" hidden="1" customHeight="1" spans="1:7">
      <c r="A478" s="134">
        <v>2060705</v>
      </c>
      <c r="B478" s="135" t="s">
        <v>401</v>
      </c>
      <c r="C478" s="136">
        <v>0</v>
      </c>
      <c r="D478" s="136">
        <v>0</v>
      </c>
      <c r="E478" s="136">
        <v>0</v>
      </c>
      <c r="F478" s="129" t="str">
        <f t="shared" si="14"/>
        <v/>
      </c>
      <c r="G478" s="130">
        <f t="shared" si="15"/>
        <v>0</v>
      </c>
    </row>
    <row r="479" ht="20.25" hidden="1" customHeight="1" spans="1:7">
      <c r="A479" s="134">
        <v>2060799</v>
      </c>
      <c r="B479" s="135" t="s">
        <v>402</v>
      </c>
      <c r="C479" s="136">
        <v>0</v>
      </c>
      <c r="D479" s="136">
        <v>0</v>
      </c>
      <c r="E479" s="136">
        <v>0</v>
      </c>
      <c r="F479" s="129" t="str">
        <f t="shared" si="14"/>
        <v/>
      </c>
      <c r="G479" s="130">
        <f t="shared" si="15"/>
        <v>0</v>
      </c>
    </row>
    <row r="480" ht="20.25" hidden="1" customHeight="1" spans="1:7">
      <c r="A480" s="131">
        <v>20608</v>
      </c>
      <c r="B480" s="131" t="s">
        <v>403</v>
      </c>
      <c r="C480" s="133">
        <f>SUM(C481:C483)</f>
        <v>0</v>
      </c>
      <c r="D480" s="133">
        <f>SUM(D481:D483)</f>
        <v>0</v>
      </c>
      <c r="E480" s="133">
        <f>SUM(E481:E483)</f>
        <v>0</v>
      </c>
      <c r="F480" s="129" t="str">
        <f t="shared" si="14"/>
        <v/>
      </c>
      <c r="G480" s="130">
        <f t="shared" si="15"/>
        <v>0</v>
      </c>
    </row>
    <row r="481" ht="20.25" hidden="1" customHeight="1" spans="1:7">
      <c r="A481" s="134">
        <v>2060801</v>
      </c>
      <c r="B481" s="135" t="s">
        <v>404</v>
      </c>
      <c r="C481" s="136">
        <v>0</v>
      </c>
      <c r="D481" s="136">
        <v>0</v>
      </c>
      <c r="E481" s="136">
        <v>0</v>
      </c>
      <c r="F481" s="129" t="str">
        <f t="shared" si="14"/>
        <v/>
      </c>
      <c r="G481" s="130">
        <f t="shared" si="15"/>
        <v>0</v>
      </c>
    </row>
    <row r="482" ht="20.25" hidden="1" customHeight="1" spans="1:7">
      <c r="A482" s="134">
        <v>2060802</v>
      </c>
      <c r="B482" s="135" t="s">
        <v>405</v>
      </c>
      <c r="C482" s="136">
        <v>0</v>
      </c>
      <c r="D482" s="136">
        <v>0</v>
      </c>
      <c r="E482" s="136">
        <v>0</v>
      </c>
      <c r="F482" s="129" t="str">
        <f t="shared" si="14"/>
        <v/>
      </c>
      <c r="G482" s="130">
        <f t="shared" si="15"/>
        <v>0</v>
      </c>
    </row>
    <row r="483" ht="20.25" hidden="1" customHeight="1" spans="1:7">
      <c r="A483" s="134">
        <v>2060899</v>
      </c>
      <c r="B483" s="135" t="s">
        <v>406</v>
      </c>
      <c r="C483" s="136">
        <v>0</v>
      </c>
      <c r="D483" s="136">
        <v>0</v>
      </c>
      <c r="E483" s="136">
        <v>0</v>
      </c>
      <c r="F483" s="129" t="str">
        <f t="shared" si="14"/>
        <v/>
      </c>
      <c r="G483" s="130">
        <f t="shared" si="15"/>
        <v>0</v>
      </c>
    </row>
    <row r="484" ht="20.25" hidden="1" customHeight="1" spans="1:7">
      <c r="A484" s="131">
        <v>20609</v>
      </c>
      <c r="B484" s="131" t="s">
        <v>407</v>
      </c>
      <c r="C484" s="133">
        <f>SUM(C485:C487)</f>
        <v>0</v>
      </c>
      <c r="D484" s="133">
        <f>SUM(D485:D487)</f>
        <v>0</v>
      </c>
      <c r="E484" s="133">
        <f>SUM(E485:E487)</f>
        <v>0</v>
      </c>
      <c r="F484" s="129" t="str">
        <f t="shared" si="14"/>
        <v/>
      </c>
      <c r="G484" s="130">
        <f t="shared" si="15"/>
        <v>0</v>
      </c>
    </row>
    <row r="485" ht="20.25" hidden="1" customHeight="1" spans="1:7">
      <c r="A485" s="134">
        <v>2060901</v>
      </c>
      <c r="B485" s="135" t="s">
        <v>408</v>
      </c>
      <c r="C485" s="136">
        <v>0</v>
      </c>
      <c r="D485" s="136">
        <v>0</v>
      </c>
      <c r="E485" s="136">
        <v>0</v>
      </c>
      <c r="F485" s="129" t="str">
        <f t="shared" si="14"/>
        <v/>
      </c>
      <c r="G485" s="130">
        <f t="shared" si="15"/>
        <v>0</v>
      </c>
    </row>
    <row r="486" ht="20.25" hidden="1" customHeight="1" spans="1:7">
      <c r="A486" s="134">
        <v>2060902</v>
      </c>
      <c r="B486" s="135" t="s">
        <v>409</v>
      </c>
      <c r="C486" s="136">
        <v>0</v>
      </c>
      <c r="D486" s="136">
        <v>0</v>
      </c>
      <c r="E486" s="136">
        <v>0</v>
      </c>
      <c r="F486" s="129" t="str">
        <f t="shared" si="14"/>
        <v/>
      </c>
      <c r="G486" s="130">
        <f t="shared" si="15"/>
        <v>0</v>
      </c>
    </row>
    <row r="487" ht="20.25" hidden="1" customHeight="1" spans="1:7">
      <c r="A487" s="134">
        <v>2060999</v>
      </c>
      <c r="B487" s="135" t="s">
        <v>410</v>
      </c>
      <c r="C487" s="136">
        <v>0</v>
      </c>
      <c r="D487" s="136">
        <v>0</v>
      </c>
      <c r="E487" s="136">
        <v>0</v>
      </c>
      <c r="F487" s="129" t="str">
        <f t="shared" si="14"/>
        <v/>
      </c>
      <c r="G487" s="130">
        <f t="shared" si="15"/>
        <v>0</v>
      </c>
    </row>
    <row r="488" ht="20.25" customHeight="1" spans="1:7">
      <c r="A488" s="131">
        <v>20699</v>
      </c>
      <c r="B488" s="131" t="s">
        <v>411</v>
      </c>
      <c r="C488" s="133">
        <f>SUM(C489:C492)</f>
        <v>59</v>
      </c>
      <c r="D488" s="133">
        <f>SUM(D489:D492)</f>
        <v>59</v>
      </c>
      <c r="E488" s="133">
        <f>SUM(E489:E492)</f>
        <v>0</v>
      </c>
      <c r="F488" s="129">
        <f t="shared" si="14"/>
        <v>0</v>
      </c>
      <c r="G488" s="130">
        <f t="shared" si="15"/>
        <v>-29.5</v>
      </c>
    </row>
    <row r="489" ht="20.25" hidden="1" customHeight="1" spans="1:7">
      <c r="A489" s="134">
        <v>2069901</v>
      </c>
      <c r="B489" s="135" t="s">
        <v>412</v>
      </c>
      <c r="C489" s="136">
        <v>0</v>
      </c>
      <c r="D489" s="136">
        <v>0</v>
      </c>
      <c r="E489" s="136">
        <v>0</v>
      </c>
      <c r="F489" s="129" t="str">
        <f t="shared" si="14"/>
        <v/>
      </c>
      <c r="G489" s="130">
        <f t="shared" si="15"/>
        <v>0</v>
      </c>
    </row>
    <row r="490" ht="20.25" hidden="1" customHeight="1" spans="1:7">
      <c r="A490" s="134">
        <v>2069902</v>
      </c>
      <c r="B490" s="135" t="s">
        <v>413</v>
      </c>
      <c r="C490" s="136">
        <v>0</v>
      </c>
      <c r="D490" s="136">
        <v>0</v>
      </c>
      <c r="E490" s="136">
        <v>0</v>
      </c>
      <c r="F490" s="129" t="str">
        <f t="shared" si="14"/>
        <v/>
      </c>
      <c r="G490" s="130">
        <f t="shared" si="15"/>
        <v>0</v>
      </c>
    </row>
    <row r="491" ht="20.25" hidden="1" customHeight="1" spans="1:7">
      <c r="A491" s="134">
        <v>2069903</v>
      </c>
      <c r="B491" s="135" t="s">
        <v>414</v>
      </c>
      <c r="C491" s="136">
        <v>0</v>
      </c>
      <c r="D491" s="136">
        <v>0</v>
      </c>
      <c r="E491" s="136">
        <v>0</v>
      </c>
      <c r="F491" s="129" t="str">
        <f t="shared" si="14"/>
        <v/>
      </c>
      <c r="G491" s="130">
        <f t="shared" si="15"/>
        <v>0</v>
      </c>
    </row>
    <row r="492" ht="20.25" customHeight="1" spans="1:7">
      <c r="A492" s="134">
        <v>2069999</v>
      </c>
      <c r="B492" s="135" t="s">
        <v>415</v>
      </c>
      <c r="C492" s="136">
        <v>59</v>
      </c>
      <c r="D492" s="136">
        <v>59</v>
      </c>
      <c r="E492" s="136">
        <v>0</v>
      </c>
      <c r="F492" s="137">
        <f t="shared" si="14"/>
        <v>0</v>
      </c>
      <c r="G492" s="138">
        <f t="shared" si="15"/>
        <v>-29.5</v>
      </c>
    </row>
    <row r="493" ht="20.25" customHeight="1" spans="1:7">
      <c r="A493" s="131">
        <v>207</v>
      </c>
      <c r="B493" s="131" t="s">
        <v>416</v>
      </c>
      <c r="C493" s="133">
        <f>C494+C510+C518+C529+C538+C546</f>
        <v>40</v>
      </c>
      <c r="D493" s="133">
        <f>D494+D510+D518+D529+D538+D546</f>
        <v>43</v>
      </c>
      <c r="E493" s="133">
        <f>E494+E510+E518+E529+E538+E546</f>
        <v>37.3</v>
      </c>
      <c r="F493" s="129">
        <f t="shared" si="14"/>
        <v>93.25</v>
      </c>
      <c r="G493" s="130">
        <f t="shared" si="15"/>
        <v>17.3</v>
      </c>
    </row>
    <row r="494" ht="20.25" customHeight="1" spans="1:7">
      <c r="A494" s="131">
        <v>20701</v>
      </c>
      <c r="B494" s="131" t="s">
        <v>417</v>
      </c>
      <c r="C494" s="133">
        <f>SUM(C495:C509)</f>
        <v>0</v>
      </c>
      <c r="D494" s="133">
        <f>SUM(D495:D509)</f>
        <v>3</v>
      </c>
      <c r="E494" s="133">
        <f>SUM(E495:E509)</f>
        <v>4.23</v>
      </c>
      <c r="F494" s="129" t="str">
        <f t="shared" si="14"/>
        <v/>
      </c>
      <c r="G494" s="130">
        <f t="shared" si="15"/>
        <v>4.23</v>
      </c>
    </row>
    <row r="495" ht="20.25" hidden="1" customHeight="1" spans="1:7">
      <c r="A495" s="134">
        <v>2070101</v>
      </c>
      <c r="B495" s="135" t="s">
        <v>90</v>
      </c>
      <c r="C495" s="136">
        <v>0</v>
      </c>
      <c r="D495" s="136">
        <v>0</v>
      </c>
      <c r="E495" s="136">
        <v>0</v>
      </c>
      <c r="F495" s="137" t="str">
        <f t="shared" si="14"/>
        <v/>
      </c>
      <c r="G495" s="138">
        <f t="shared" si="15"/>
        <v>0</v>
      </c>
    </row>
    <row r="496" ht="20.25" hidden="1" customHeight="1" spans="1:7">
      <c r="A496" s="134">
        <v>2070102</v>
      </c>
      <c r="B496" s="135" t="s">
        <v>91</v>
      </c>
      <c r="C496" s="136">
        <v>0</v>
      </c>
      <c r="D496" s="136">
        <v>0</v>
      </c>
      <c r="E496" s="136">
        <v>0</v>
      </c>
      <c r="F496" s="137" t="str">
        <f t="shared" si="14"/>
        <v/>
      </c>
      <c r="G496" s="138">
        <f t="shared" si="15"/>
        <v>0</v>
      </c>
    </row>
    <row r="497" ht="20.25" hidden="1" customHeight="1" spans="1:7">
      <c r="A497" s="134">
        <v>2070103</v>
      </c>
      <c r="B497" s="135" t="s">
        <v>92</v>
      </c>
      <c r="C497" s="136">
        <v>0</v>
      </c>
      <c r="D497" s="136">
        <v>0</v>
      </c>
      <c r="E497" s="136">
        <v>0</v>
      </c>
      <c r="F497" s="137" t="str">
        <f t="shared" si="14"/>
        <v/>
      </c>
      <c r="G497" s="138">
        <f t="shared" si="15"/>
        <v>0</v>
      </c>
    </row>
    <row r="498" ht="20.25" hidden="1" customHeight="1" spans="1:7">
      <c r="A498" s="134">
        <v>2070104</v>
      </c>
      <c r="B498" s="135" t="s">
        <v>418</v>
      </c>
      <c r="C498" s="136">
        <v>0</v>
      </c>
      <c r="D498" s="136">
        <v>0</v>
      </c>
      <c r="E498" s="136">
        <v>0</v>
      </c>
      <c r="F498" s="137" t="str">
        <f t="shared" si="14"/>
        <v/>
      </c>
      <c r="G498" s="138">
        <f t="shared" si="15"/>
        <v>0</v>
      </c>
    </row>
    <row r="499" ht="20.25" hidden="1" customHeight="1" spans="1:7">
      <c r="A499" s="134">
        <v>2070105</v>
      </c>
      <c r="B499" s="135" t="s">
        <v>419</v>
      </c>
      <c r="C499" s="136">
        <v>0</v>
      </c>
      <c r="D499" s="136">
        <v>0</v>
      </c>
      <c r="E499" s="136">
        <v>0</v>
      </c>
      <c r="F499" s="137" t="str">
        <f t="shared" si="14"/>
        <v/>
      </c>
      <c r="G499" s="138">
        <f t="shared" si="15"/>
        <v>0</v>
      </c>
    </row>
    <row r="500" ht="20.25" hidden="1" customHeight="1" spans="1:7">
      <c r="A500" s="134">
        <v>2070106</v>
      </c>
      <c r="B500" s="135" t="s">
        <v>420</v>
      </c>
      <c r="C500" s="136">
        <v>0</v>
      </c>
      <c r="D500" s="136">
        <v>0</v>
      </c>
      <c r="E500" s="136">
        <v>0</v>
      </c>
      <c r="F500" s="137" t="str">
        <f t="shared" si="14"/>
        <v/>
      </c>
      <c r="G500" s="138">
        <f t="shared" si="15"/>
        <v>0</v>
      </c>
    </row>
    <row r="501" ht="20.25" hidden="1" customHeight="1" spans="1:7">
      <c r="A501" s="134">
        <v>2070107</v>
      </c>
      <c r="B501" s="135" t="s">
        <v>421</v>
      </c>
      <c r="C501" s="136">
        <v>0</v>
      </c>
      <c r="D501" s="136">
        <v>0</v>
      </c>
      <c r="E501" s="136">
        <v>0</v>
      </c>
      <c r="F501" s="137" t="str">
        <f t="shared" si="14"/>
        <v/>
      </c>
      <c r="G501" s="138">
        <f t="shared" si="15"/>
        <v>0</v>
      </c>
    </row>
    <row r="502" ht="20.25" hidden="1" customHeight="1" spans="1:7">
      <c r="A502" s="134">
        <v>2070108</v>
      </c>
      <c r="B502" s="135" t="s">
        <v>422</v>
      </c>
      <c r="C502" s="136">
        <v>0</v>
      </c>
      <c r="D502" s="136">
        <v>0</v>
      </c>
      <c r="E502" s="136">
        <v>0</v>
      </c>
      <c r="F502" s="137" t="str">
        <f t="shared" si="14"/>
        <v/>
      </c>
      <c r="G502" s="138">
        <f t="shared" si="15"/>
        <v>0</v>
      </c>
    </row>
    <row r="503" ht="20.25" hidden="1" customHeight="1" spans="1:7">
      <c r="A503" s="134">
        <v>2070109</v>
      </c>
      <c r="B503" s="135" t="s">
        <v>423</v>
      </c>
      <c r="C503" s="136">
        <v>0</v>
      </c>
      <c r="D503" s="136">
        <v>0</v>
      </c>
      <c r="E503" s="136">
        <v>0</v>
      </c>
      <c r="F503" s="137" t="str">
        <f t="shared" si="14"/>
        <v/>
      </c>
      <c r="G503" s="138">
        <f t="shared" si="15"/>
        <v>0</v>
      </c>
    </row>
    <row r="504" ht="20.25" hidden="1" customHeight="1" spans="1:7">
      <c r="A504" s="134">
        <v>2070110</v>
      </c>
      <c r="B504" s="135" t="s">
        <v>424</v>
      </c>
      <c r="C504" s="136">
        <v>0</v>
      </c>
      <c r="D504" s="136">
        <v>0</v>
      </c>
      <c r="E504" s="136">
        <v>0</v>
      </c>
      <c r="F504" s="137" t="str">
        <f t="shared" si="14"/>
        <v/>
      </c>
      <c r="G504" s="138">
        <f t="shared" si="15"/>
        <v>0</v>
      </c>
    </row>
    <row r="505" ht="20.25" hidden="1" customHeight="1" spans="1:7">
      <c r="A505" s="134">
        <v>2070111</v>
      </c>
      <c r="B505" s="135" t="s">
        <v>425</v>
      </c>
      <c r="C505" s="136">
        <v>0</v>
      </c>
      <c r="D505" s="136">
        <v>0</v>
      </c>
      <c r="E505" s="136">
        <v>0</v>
      </c>
      <c r="F505" s="137" t="str">
        <f t="shared" si="14"/>
        <v/>
      </c>
      <c r="G505" s="138">
        <f t="shared" si="15"/>
        <v>0</v>
      </c>
    </row>
    <row r="506" ht="20.25" hidden="1" customHeight="1" spans="1:7">
      <c r="A506" s="134">
        <v>2070112</v>
      </c>
      <c r="B506" s="135" t="s">
        <v>426</v>
      </c>
      <c r="C506" s="136">
        <v>0</v>
      </c>
      <c r="D506" s="136">
        <v>0</v>
      </c>
      <c r="E506" s="136">
        <v>0</v>
      </c>
      <c r="F506" s="137" t="str">
        <f t="shared" si="14"/>
        <v/>
      </c>
      <c r="G506" s="138">
        <f t="shared" si="15"/>
        <v>0</v>
      </c>
    </row>
    <row r="507" ht="20.25" hidden="1" customHeight="1" spans="1:7">
      <c r="A507" s="134">
        <v>2070113</v>
      </c>
      <c r="B507" s="135" t="s">
        <v>427</v>
      </c>
      <c r="C507" s="136">
        <v>0</v>
      </c>
      <c r="D507" s="136">
        <v>0</v>
      </c>
      <c r="E507" s="136">
        <v>0</v>
      </c>
      <c r="F507" s="137" t="str">
        <f t="shared" si="14"/>
        <v/>
      </c>
      <c r="G507" s="138">
        <f t="shared" si="15"/>
        <v>0</v>
      </c>
    </row>
    <row r="508" ht="20.25" hidden="1" customHeight="1" spans="1:7">
      <c r="A508" s="134">
        <v>2070114</v>
      </c>
      <c r="B508" s="135" t="s">
        <v>428</v>
      </c>
      <c r="C508" s="136">
        <v>0</v>
      </c>
      <c r="D508" s="136">
        <v>0</v>
      </c>
      <c r="E508" s="136">
        <v>0</v>
      </c>
      <c r="F508" s="137" t="str">
        <f t="shared" si="14"/>
        <v/>
      </c>
      <c r="G508" s="138">
        <f t="shared" si="15"/>
        <v>0</v>
      </c>
    </row>
    <row r="509" ht="20.25" customHeight="1" spans="1:7">
      <c r="A509" s="134">
        <v>2070199</v>
      </c>
      <c r="B509" s="135" t="s">
        <v>429</v>
      </c>
      <c r="C509" s="136">
        <v>0</v>
      </c>
      <c r="D509" s="136">
        <v>3</v>
      </c>
      <c r="E509" s="136">
        <v>4.23</v>
      </c>
      <c r="F509" s="137" t="str">
        <f t="shared" si="14"/>
        <v/>
      </c>
      <c r="G509" s="138">
        <f t="shared" si="15"/>
        <v>4.23</v>
      </c>
    </row>
    <row r="510" ht="20.25" hidden="1" customHeight="1" spans="1:7">
      <c r="A510" s="131">
        <v>20702</v>
      </c>
      <c r="B510" s="131" t="s">
        <v>430</v>
      </c>
      <c r="C510" s="133">
        <f>SUM(C511:C517)</f>
        <v>0</v>
      </c>
      <c r="D510" s="133">
        <f>SUM(D511:D517)</f>
        <v>0</v>
      </c>
      <c r="E510" s="133">
        <f>SUM(E511:E517)</f>
        <v>0</v>
      </c>
      <c r="F510" s="129" t="str">
        <f t="shared" si="14"/>
        <v/>
      </c>
      <c r="G510" s="130">
        <f t="shared" si="15"/>
        <v>0</v>
      </c>
    </row>
    <row r="511" ht="20.25" hidden="1" customHeight="1" spans="1:7">
      <c r="A511" s="134">
        <v>2070201</v>
      </c>
      <c r="B511" s="135" t="s">
        <v>90</v>
      </c>
      <c r="C511" s="136">
        <v>0</v>
      </c>
      <c r="D511" s="136">
        <v>0</v>
      </c>
      <c r="E511" s="136">
        <v>0</v>
      </c>
      <c r="F511" s="137" t="str">
        <f t="shared" si="14"/>
        <v/>
      </c>
      <c r="G511" s="138">
        <f t="shared" si="15"/>
        <v>0</v>
      </c>
    </row>
    <row r="512" ht="20.25" hidden="1" customHeight="1" spans="1:7">
      <c r="A512" s="134">
        <v>2070202</v>
      </c>
      <c r="B512" s="135" t="s">
        <v>91</v>
      </c>
      <c r="C512" s="136">
        <v>0</v>
      </c>
      <c r="D512" s="136">
        <v>0</v>
      </c>
      <c r="E512" s="136">
        <v>0</v>
      </c>
      <c r="F512" s="137" t="str">
        <f t="shared" si="14"/>
        <v/>
      </c>
      <c r="G512" s="138">
        <f t="shared" si="15"/>
        <v>0</v>
      </c>
    </row>
    <row r="513" ht="20.25" hidden="1" customHeight="1" spans="1:7">
      <c r="A513" s="134">
        <v>2070203</v>
      </c>
      <c r="B513" s="135" t="s">
        <v>92</v>
      </c>
      <c r="C513" s="136">
        <v>0</v>
      </c>
      <c r="D513" s="136">
        <v>0</v>
      </c>
      <c r="E513" s="136">
        <v>0</v>
      </c>
      <c r="F513" s="137" t="str">
        <f t="shared" si="14"/>
        <v/>
      </c>
      <c r="G513" s="138">
        <f t="shared" si="15"/>
        <v>0</v>
      </c>
    </row>
    <row r="514" ht="20.25" hidden="1" customHeight="1" spans="1:7">
      <c r="A514" s="134">
        <v>2070204</v>
      </c>
      <c r="B514" s="135" t="s">
        <v>431</v>
      </c>
      <c r="C514" s="136">
        <v>0</v>
      </c>
      <c r="D514" s="136">
        <v>0</v>
      </c>
      <c r="E514" s="136">
        <v>0</v>
      </c>
      <c r="F514" s="137" t="str">
        <f t="shared" si="14"/>
        <v/>
      </c>
      <c r="G514" s="138">
        <f t="shared" si="15"/>
        <v>0</v>
      </c>
    </row>
    <row r="515" ht="20.25" hidden="1" customHeight="1" spans="1:7">
      <c r="A515" s="134">
        <v>2070205</v>
      </c>
      <c r="B515" s="135" t="s">
        <v>432</v>
      </c>
      <c r="C515" s="136">
        <v>0</v>
      </c>
      <c r="D515" s="136">
        <v>0</v>
      </c>
      <c r="E515" s="136">
        <v>0</v>
      </c>
      <c r="F515" s="137" t="str">
        <f t="shared" si="14"/>
        <v/>
      </c>
      <c r="G515" s="138">
        <f t="shared" si="15"/>
        <v>0</v>
      </c>
    </row>
    <row r="516" ht="20.25" hidden="1" customHeight="1" spans="1:7">
      <c r="A516" s="134">
        <v>2070206</v>
      </c>
      <c r="B516" s="135" t="s">
        <v>433</v>
      </c>
      <c r="C516" s="136">
        <v>0</v>
      </c>
      <c r="D516" s="136">
        <v>0</v>
      </c>
      <c r="E516" s="136">
        <v>0</v>
      </c>
      <c r="F516" s="129" t="str">
        <f t="shared" si="14"/>
        <v/>
      </c>
      <c r="G516" s="130">
        <f t="shared" si="15"/>
        <v>0</v>
      </c>
    </row>
    <row r="517" ht="20.25" hidden="1" customHeight="1" spans="1:7">
      <c r="A517" s="134">
        <v>2070299</v>
      </c>
      <c r="B517" s="135" t="s">
        <v>434</v>
      </c>
      <c r="C517" s="136">
        <v>0</v>
      </c>
      <c r="D517" s="136">
        <v>0</v>
      </c>
      <c r="E517" s="136">
        <v>0</v>
      </c>
      <c r="F517" s="129" t="str">
        <f t="shared" si="14"/>
        <v/>
      </c>
      <c r="G517" s="130">
        <f t="shared" si="15"/>
        <v>0</v>
      </c>
    </row>
    <row r="518" ht="20.25" hidden="1" customHeight="1" spans="1:7">
      <c r="A518" s="131">
        <v>20703</v>
      </c>
      <c r="B518" s="131" t="s">
        <v>435</v>
      </c>
      <c r="C518" s="133">
        <f>SUM(C519:C528)</f>
        <v>0</v>
      </c>
      <c r="D518" s="133">
        <f>SUM(D519:D528)</f>
        <v>0</v>
      </c>
      <c r="E518" s="133">
        <f>SUM(E519:E528)</f>
        <v>0</v>
      </c>
      <c r="F518" s="129" t="str">
        <f t="shared" si="14"/>
        <v/>
      </c>
      <c r="G518" s="130">
        <f t="shared" si="15"/>
        <v>0</v>
      </c>
    </row>
    <row r="519" ht="20.25" hidden="1" customHeight="1" spans="1:7">
      <c r="A519" s="134">
        <v>2070301</v>
      </c>
      <c r="B519" s="135" t="s">
        <v>90</v>
      </c>
      <c r="C519" s="136">
        <v>0</v>
      </c>
      <c r="D519" s="136">
        <v>0</v>
      </c>
      <c r="E519" s="136">
        <v>0</v>
      </c>
      <c r="F519" s="137" t="str">
        <f t="shared" ref="F519:F582" si="16">IFERROR(E519/C519*100,"")</f>
        <v/>
      </c>
      <c r="G519" s="138">
        <f t="shared" ref="G519:G582" si="17">E519-C519/2</f>
        <v>0</v>
      </c>
    </row>
    <row r="520" ht="20.25" hidden="1" customHeight="1" spans="1:7">
      <c r="A520" s="134">
        <v>2070302</v>
      </c>
      <c r="B520" s="135" t="s">
        <v>91</v>
      </c>
      <c r="C520" s="136">
        <v>0</v>
      </c>
      <c r="D520" s="136">
        <v>0</v>
      </c>
      <c r="E520" s="136">
        <v>0</v>
      </c>
      <c r="F520" s="137" t="str">
        <f t="shared" si="16"/>
        <v/>
      </c>
      <c r="G520" s="138">
        <f t="shared" si="17"/>
        <v>0</v>
      </c>
    </row>
    <row r="521" ht="20.25" hidden="1" customHeight="1" spans="1:7">
      <c r="A521" s="134">
        <v>2070303</v>
      </c>
      <c r="B521" s="135" t="s">
        <v>92</v>
      </c>
      <c r="C521" s="136">
        <v>0</v>
      </c>
      <c r="D521" s="136">
        <v>0</v>
      </c>
      <c r="E521" s="136">
        <v>0</v>
      </c>
      <c r="F521" s="137" t="str">
        <f t="shared" si="16"/>
        <v/>
      </c>
      <c r="G521" s="138">
        <f t="shared" si="17"/>
        <v>0</v>
      </c>
    </row>
    <row r="522" ht="20.25" hidden="1" customHeight="1" spans="1:7">
      <c r="A522" s="134">
        <v>2070304</v>
      </c>
      <c r="B522" s="135" t="s">
        <v>436</v>
      </c>
      <c r="C522" s="136">
        <v>0</v>
      </c>
      <c r="D522" s="136">
        <v>0</v>
      </c>
      <c r="E522" s="136">
        <v>0</v>
      </c>
      <c r="F522" s="137" t="str">
        <f t="shared" si="16"/>
        <v/>
      </c>
      <c r="G522" s="138">
        <f t="shared" si="17"/>
        <v>0</v>
      </c>
    </row>
    <row r="523" ht="20.25" hidden="1" customHeight="1" spans="1:7">
      <c r="A523" s="134">
        <v>2070305</v>
      </c>
      <c r="B523" s="135" t="s">
        <v>437</v>
      </c>
      <c r="C523" s="136">
        <v>0</v>
      </c>
      <c r="D523" s="136">
        <v>0</v>
      </c>
      <c r="E523" s="136">
        <v>0</v>
      </c>
      <c r="F523" s="137" t="str">
        <f t="shared" si="16"/>
        <v/>
      </c>
      <c r="G523" s="138">
        <f t="shared" si="17"/>
        <v>0</v>
      </c>
    </row>
    <row r="524" ht="20.25" hidden="1" customHeight="1" spans="1:7">
      <c r="A524" s="134">
        <v>2070306</v>
      </c>
      <c r="B524" s="135" t="s">
        <v>438</v>
      </c>
      <c r="C524" s="136">
        <v>0</v>
      </c>
      <c r="D524" s="136">
        <v>0</v>
      </c>
      <c r="E524" s="136">
        <v>0</v>
      </c>
      <c r="F524" s="137" t="str">
        <f t="shared" si="16"/>
        <v/>
      </c>
      <c r="G524" s="138">
        <f t="shared" si="17"/>
        <v>0</v>
      </c>
    </row>
    <row r="525" ht="20.25" hidden="1" customHeight="1" spans="1:7">
      <c r="A525" s="134">
        <v>2070307</v>
      </c>
      <c r="B525" s="135" t="s">
        <v>439</v>
      </c>
      <c r="C525" s="136">
        <v>0</v>
      </c>
      <c r="D525" s="136">
        <v>0</v>
      </c>
      <c r="E525" s="136">
        <v>0</v>
      </c>
      <c r="F525" s="137" t="str">
        <f t="shared" si="16"/>
        <v/>
      </c>
      <c r="G525" s="138">
        <f t="shared" si="17"/>
        <v>0</v>
      </c>
    </row>
    <row r="526" ht="20.25" hidden="1" customHeight="1" spans="1:7">
      <c r="A526" s="134">
        <v>2070308</v>
      </c>
      <c r="B526" s="135" t="s">
        <v>440</v>
      </c>
      <c r="C526" s="136">
        <v>0</v>
      </c>
      <c r="D526" s="136">
        <v>0</v>
      </c>
      <c r="E526" s="136">
        <v>0</v>
      </c>
      <c r="F526" s="137" t="str">
        <f t="shared" si="16"/>
        <v/>
      </c>
      <c r="G526" s="138">
        <f t="shared" si="17"/>
        <v>0</v>
      </c>
    </row>
    <row r="527" ht="20.25" hidden="1" customHeight="1" spans="1:7">
      <c r="A527" s="134">
        <v>2070309</v>
      </c>
      <c r="B527" s="135" t="s">
        <v>441</v>
      </c>
      <c r="C527" s="136">
        <v>0</v>
      </c>
      <c r="D527" s="136">
        <v>0</v>
      </c>
      <c r="E527" s="136">
        <v>0</v>
      </c>
      <c r="F527" s="129" t="str">
        <f t="shared" si="16"/>
        <v/>
      </c>
      <c r="G527" s="130">
        <f t="shared" si="17"/>
        <v>0</v>
      </c>
    </row>
    <row r="528" ht="20.25" hidden="1" customHeight="1" spans="1:7">
      <c r="A528" s="134">
        <v>2070399</v>
      </c>
      <c r="B528" s="135" t="s">
        <v>442</v>
      </c>
      <c r="C528" s="136">
        <v>0</v>
      </c>
      <c r="D528" s="136">
        <v>0</v>
      </c>
      <c r="E528" s="136">
        <v>0</v>
      </c>
      <c r="F528" s="129" t="str">
        <f t="shared" si="16"/>
        <v/>
      </c>
      <c r="G528" s="130">
        <f t="shared" si="17"/>
        <v>0</v>
      </c>
    </row>
    <row r="529" ht="20.25" hidden="1" customHeight="1" spans="1:7">
      <c r="A529" s="131">
        <v>20706</v>
      </c>
      <c r="B529" s="131" t="s">
        <v>443</v>
      </c>
      <c r="C529" s="133">
        <f>SUM(C530:C537)</f>
        <v>0</v>
      </c>
      <c r="D529" s="133">
        <f>SUM(D530:D537)</f>
        <v>0</v>
      </c>
      <c r="E529" s="133">
        <f>SUM(E530:E537)</f>
        <v>0</v>
      </c>
      <c r="F529" s="129" t="str">
        <f t="shared" si="16"/>
        <v/>
      </c>
      <c r="G529" s="130">
        <f t="shared" si="17"/>
        <v>0</v>
      </c>
    </row>
    <row r="530" ht="20.25" hidden="1" customHeight="1" spans="1:7">
      <c r="A530" s="134">
        <v>2070601</v>
      </c>
      <c r="B530" s="135" t="s">
        <v>90</v>
      </c>
      <c r="C530" s="136">
        <v>0</v>
      </c>
      <c r="D530" s="136">
        <v>0</v>
      </c>
      <c r="E530" s="136">
        <v>0</v>
      </c>
      <c r="F530" s="129" t="str">
        <f t="shared" si="16"/>
        <v/>
      </c>
      <c r="G530" s="130">
        <f t="shared" si="17"/>
        <v>0</v>
      </c>
    </row>
    <row r="531" ht="20.25" hidden="1" customHeight="1" spans="1:7">
      <c r="A531" s="134">
        <v>2070602</v>
      </c>
      <c r="B531" s="135" t="s">
        <v>91</v>
      </c>
      <c r="C531" s="136">
        <v>0</v>
      </c>
      <c r="D531" s="136">
        <v>0</v>
      </c>
      <c r="E531" s="136">
        <v>0</v>
      </c>
      <c r="F531" s="129" t="str">
        <f t="shared" si="16"/>
        <v/>
      </c>
      <c r="G531" s="130">
        <f t="shared" si="17"/>
        <v>0</v>
      </c>
    </row>
    <row r="532" ht="20.25" hidden="1" customHeight="1" spans="1:7">
      <c r="A532" s="134">
        <v>2070603</v>
      </c>
      <c r="B532" s="135" t="s">
        <v>92</v>
      </c>
      <c r="C532" s="136">
        <v>0</v>
      </c>
      <c r="D532" s="136">
        <v>0</v>
      </c>
      <c r="E532" s="136">
        <v>0</v>
      </c>
      <c r="F532" s="129" t="str">
        <f t="shared" si="16"/>
        <v/>
      </c>
      <c r="G532" s="130">
        <f t="shared" si="17"/>
        <v>0</v>
      </c>
    </row>
    <row r="533" ht="20.25" hidden="1" customHeight="1" spans="1:7">
      <c r="A533" s="134">
        <v>2070604</v>
      </c>
      <c r="B533" s="135" t="s">
        <v>444</v>
      </c>
      <c r="C533" s="136">
        <v>0</v>
      </c>
      <c r="D533" s="136">
        <v>0</v>
      </c>
      <c r="E533" s="136">
        <v>0</v>
      </c>
      <c r="F533" s="137" t="str">
        <f t="shared" si="16"/>
        <v/>
      </c>
      <c r="G533" s="138">
        <f t="shared" si="17"/>
        <v>0</v>
      </c>
    </row>
    <row r="534" ht="20.25" hidden="1" customHeight="1" spans="1:7">
      <c r="A534" s="134">
        <v>2070605</v>
      </c>
      <c r="B534" s="135" t="s">
        <v>445</v>
      </c>
      <c r="C534" s="136">
        <v>0</v>
      </c>
      <c r="D534" s="136">
        <v>0</v>
      </c>
      <c r="E534" s="136">
        <v>0</v>
      </c>
      <c r="F534" s="137" t="str">
        <f t="shared" si="16"/>
        <v/>
      </c>
      <c r="G534" s="138">
        <f t="shared" si="17"/>
        <v>0</v>
      </c>
    </row>
    <row r="535" ht="20.25" hidden="1" customHeight="1" spans="1:7">
      <c r="A535" s="134">
        <v>2070606</v>
      </c>
      <c r="B535" s="135" t="s">
        <v>446</v>
      </c>
      <c r="C535" s="136">
        <v>0</v>
      </c>
      <c r="D535" s="136">
        <v>0</v>
      </c>
      <c r="E535" s="136">
        <v>0</v>
      </c>
      <c r="F535" s="137" t="str">
        <f t="shared" si="16"/>
        <v/>
      </c>
      <c r="G535" s="138">
        <f t="shared" si="17"/>
        <v>0</v>
      </c>
    </row>
    <row r="536" ht="20.25" hidden="1" customHeight="1" spans="1:7">
      <c r="A536" s="134">
        <v>2070607</v>
      </c>
      <c r="B536" s="135" t="s">
        <v>447</v>
      </c>
      <c r="C536" s="136">
        <v>0</v>
      </c>
      <c r="D536" s="136">
        <v>0</v>
      </c>
      <c r="E536" s="136">
        <v>0</v>
      </c>
      <c r="F536" s="137" t="str">
        <f t="shared" si="16"/>
        <v/>
      </c>
      <c r="G536" s="138">
        <f t="shared" si="17"/>
        <v>0</v>
      </c>
    </row>
    <row r="537" ht="20.25" hidden="1" customHeight="1" spans="1:7">
      <c r="A537" s="134">
        <v>2070699</v>
      </c>
      <c r="B537" s="135" t="s">
        <v>448</v>
      </c>
      <c r="C537" s="136">
        <v>0</v>
      </c>
      <c r="D537" s="136">
        <v>0</v>
      </c>
      <c r="E537" s="136">
        <v>0</v>
      </c>
      <c r="F537" s="137" t="str">
        <f t="shared" si="16"/>
        <v/>
      </c>
      <c r="G537" s="138">
        <f t="shared" si="17"/>
        <v>0</v>
      </c>
    </row>
    <row r="538" ht="20.25" hidden="1" customHeight="1" spans="1:7">
      <c r="A538" s="131">
        <v>20708</v>
      </c>
      <c r="B538" s="131" t="s">
        <v>449</v>
      </c>
      <c r="C538" s="133">
        <f>SUM(C539:C545)</f>
        <v>0</v>
      </c>
      <c r="D538" s="133">
        <f>SUM(D539:D545)</f>
        <v>0</v>
      </c>
      <c r="E538" s="133">
        <f>SUM(E539:E545)</f>
        <v>0</v>
      </c>
      <c r="F538" s="129" t="str">
        <f t="shared" si="16"/>
        <v/>
      </c>
      <c r="G538" s="130">
        <f t="shared" si="17"/>
        <v>0</v>
      </c>
    </row>
    <row r="539" ht="20.25" hidden="1" customHeight="1" spans="1:7">
      <c r="A539" s="134">
        <v>2070801</v>
      </c>
      <c r="B539" s="135" t="s">
        <v>90</v>
      </c>
      <c r="C539" s="136">
        <v>0</v>
      </c>
      <c r="D539" s="136">
        <v>0</v>
      </c>
      <c r="E539" s="136">
        <v>0</v>
      </c>
      <c r="F539" s="129" t="str">
        <f t="shared" si="16"/>
        <v/>
      </c>
      <c r="G539" s="130">
        <f t="shared" si="17"/>
        <v>0</v>
      </c>
    </row>
    <row r="540" ht="20.25" hidden="1" customHeight="1" spans="1:7">
      <c r="A540" s="134">
        <v>2070802</v>
      </c>
      <c r="B540" s="135" t="s">
        <v>91</v>
      </c>
      <c r="C540" s="136">
        <v>0</v>
      </c>
      <c r="D540" s="136">
        <v>0</v>
      </c>
      <c r="E540" s="136">
        <v>0</v>
      </c>
      <c r="F540" s="129" t="str">
        <f t="shared" si="16"/>
        <v/>
      </c>
      <c r="G540" s="130">
        <f t="shared" si="17"/>
        <v>0</v>
      </c>
    </row>
    <row r="541" ht="20.25" hidden="1" customHeight="1" spans="1:7">
      <c r="A541" s="134">
        <v>2070803</v>
      </c>
      <c r="B541" s="135" t="s">
        <v>92</v>
      </c>
      <c r="C541" s="136">
        <v>0</v>
      </c>
      <c r="D541" s="136">
        <v>0</v>
      </c>
      <c r="E541" s="136">
        <v>0</v>
      </c>
      <c r="F541" s="129" t="str">
        <f t="shared" si="16"/>
        <v/>
      </c>
      <c r="G541" s="130">
        <f t="shared" si="17"/>
        <v>0</v>
      </c>
    </row>
    <row r="542" ht="20.25" hidden="1" customHeight="1" spans="1:7">
      <c r="A542" s="134">
        <v>2070806</v>
      </c>
      <c r="B542" s="135" t="s">
        <v>450</v>
      </c>
      <c r="C542" s="136">
        <v>0</v>
      </c>
      <c r="D542" s="136">
        <v>0</v>
      </c>
      <c r="E542" s="136">
        <v>0</v>
      </c>
      <c r="F542" s="129" t="str">
        <f t="shared" si="16"/>
        <v/>
      </c>
      <c r="G542" s="130">
        <f t="shared" si="17"/>
        <v>0</v>
      </c>
    </row>
    <row r="543" s="111" customFormat="1" ht="20.25" hidden="1" customHeight="1" spans="1:11">
      <c r="A543" s="140">
        <v>2070807</v>
      </c>
      <c r="B543" s="141" t="s">
        <v>451</v>
      </c>
      <c r="C543" s="136">
        <v>0</v>
      </c>
      <c r="D543" s="136">
        <v>0</v>
      </c>
      <c r="E543" s="136">
        <v>0</v>
      </c>
      <c r="F543" s="129" t="str">
        <f t="shared" si="16"/>
        <v/>
      </c>
      <c r="G543" s="130">
        <f t="shared" si="17"/>
        <v>0</v>
      </c>
      <c r="K543" s="142"/>
    </row>
    <row r="544" ht="20.25" hidden="1" customHeight="1" spans="1:7">
      <c r="A544" s="134">
        <v>2070808</v>
      </c>
      <c r="B544" s="135" t="s">
        <v>452</v>
      </c>
      <c r="C544" s="136">
        <v>0</v>
      </c>
      <c r="D544" s="136">
        <v>0</v>
      </c>
      <c r="E544" s="136">
        <v>0</v>
      </c>
      <c r="F544" s="137" t="str">
        <f t="shared" si="16"/>
        <v/>
      </c>
      <c r="G544" s="138">
        <f t="shared" si="17"/>
        <v>0</v>
      </c>
    </row>
    <row r="545" ht="20.25" hidden="1" customHeight="1" spans="1:7">
      <c r="A545" s="134">
        <v>2070899</v>
      </c>
      <c r="B545" s="135" t="s">
        <v>453</v>
      </c>
      <c r="C545" s="136">
        <v>0</v>
      </c>
      <c r="D545" s="136">
        <v>0</v>
      </c>
      <c r="E545" s="136">
        <v>0</v>
      </c>
      <c r="F545" s="137" t="str">
        <f t="shared" si="16"/>
        <v/>
      </c>
      <c r="G545" s="138">
        <f t="shared" si="17"/>
        <v>0</v>
      </c>
    </row>
    <row r="546" ht="20.25" customHeight="1" spans="1:7">
      <c r="A546" s="131">
        <v>20799</v>
      </c>
      <c r="B546" s="131" t="s">
        <v>454</v>
      </c>
      <c r="C546" s="133">
        <f>SUM(C547:C549)</f>
        <v>40</v>
      </c>
      <c r="D546" s="133">
        <f>SUM(D547:D549)</f>
        <v>40</v>
      </c>
      <c r="E546" s="133">
        <f>SUM(E547:E549)</f>
        <v>33.07</v>
      </c>
      <c r="F546" s="129">
        <f t="shared" si="16"/>
        <v>82.675</v>
      </c>
      <c r="G546" s="130">
        <f t="shared" si="17"/>
        <v>13.07</v>
      </c>
    </row>
    <row r="547" ht="20.25" hidden="1" customHeight="1" spans="1:7">
      <c r="A547" s="134">
        <v>2079902</v>
      </c>
      <c r="B547" s="135" t="s">
        <v>455</v>
      </c>
      <c r="C547" s="136">
        <v>0</v>
      </c>
      <c r="D547" s="136">
        <v>0</v>
      </c>
      <c r="E547" s="136">
        <v>0</v>
      </c>
      <c r="F547" s="137" t="str">
        <f t="shared" si="16"/>
        <v/>
      </c>
      <c r="G547" s="138">
        <f t="shared" si="17"/>
        <v>0</v>
      </c>
    </row>
    <row r="548" ht="20.25" hidden="1" customHeight="1" spans="1:7">
      <c r="A548" s="134">
        <v>2079903</v>
      </c>
      <c r="B548" s="135" t="s">
        <v>456</v>
      </c>
      <c r="C548" s="136">
        <v>0</v>
      </c>
      <c r="D548" s="136">
        <v>0</v>
      </c>
      <c r="E548" s="136">
        <v>0</v>
      </c>
      <c r="F548" s="137" t="str">
        <f t="shared" si="16"/>
        <v/>
      </c>
      <c r="G548" s="138">
        <f t="shared" si="17"/>
        <v>0</v>
      </c>
    </row>
    <row r="549" ht="24" customHeight="1" spans="1:7">
      <c r="A549" s="134">
        <v>2079999</v>
      </c>
      <c r="B549" s="135" t="s">
        <v>457</v>
      </c>
      <c r="C549" s="136">
        <v>40</v>
      </c>
      <c r="D549" s="136">
        <v>40</v>
      </c>
      <c r="E549" s="136">
        <v>33.07</v>
      </c>
      <c r="F549" s="137">
        <f t="shared" si="16"/>
        <v>82.675</v>
      </c>
      <c r="G549" s="138">
        <f t="shared" si="17"/>
        <v>13.07</v>
      </c>
    </row>
    <row r="550" ht="20.25" customHeight="1" spans="1:7">
      <c r="A550" s="131">
        <v>208</v>
      </c>
      <c r="B550" s="131" t="s">
        <v>458</v>
      </c>
      <c r="C550" s="133">
        <f>C551+C570+C580+C599+C603+C613+C621+C628+C636+C645+C650+C653+C656+C659+C662+C665+C669+C673+C681+C684+C578</f>
        <v>3442</v>
      </c>
      <c r="D550" s="133">
        <f>D551+D570+D580+D599+D603+D613+D621+D628+D636+D645+D650+D653+D656+D659+D662+D665+D669+D673+D681+D684+D578</f>
        <v>3421</v>
      </c>
      <c r="E550" s="133">
        <f>E551+E570+E580+E599+E603+E613+E621+E628+E636+E645+E650+E653+E656+E659+E662+E665+E669+E673+E681+E684+E578</f>
        <v>2288.92</v>
      </c>
      <c r="F550" s="129">
        <f t="shared" si="16"/>
        <v>66.4997094712377</v>
      </c>
      <c r="G550" s="130">
        <f t="shared" si="17"/>
        <v>567.92</v>
      </c>
    </row>
    <row r="551" ht="20.25" customHeight="1" spans="1:7">
      <c r="A551" s="131">
        <v>20801</v>
      </c>
      <c r="B551" s="131" t="s">
        <v>459</v>
      </c>
      <c r="C551" s="133">
        <f>SUM(C552:C569)</f>
        <v>52</v>
      </c>
      <c r="D551" s="133">
        <f>SUM(D552:D569)</f>
        <v>52</v>
      </c>
      <c r="E551" s="133">
        <f>SUM(E552:E569)</f>
        <v>43</v>
      </c>
      <c r="F551" s="129">
        <f t="shared" si="16"/>
        <v>82.6923076923077</v>
      </c>
      <c r="G551" s="130">
        <f t="shared" si="17"/>
        <v>17</v>
      </c>
    </row>
    <row r="552" ht="20.25" hidden="1" customHeight="1" spans="1:7">
      <c r="A552" s="134">
        <v>2080101</v>
      </c>
      <c r="B552" s="135" t="s">
        <v>90</v>
      </c>
      <c r="C552" s="136">
        <v>0</v>
      </c>
      <c r="D552" s="136">
        <v>0</v>
      </c>
      <c r="E552" s="136">
        <v>0</v>
      </c>
      <c r="F552" s="137" t="str">
        <f t="shared" si="16"/>
        <v/>
      </c>
      <c r="G552" s="138">
        <f t="shared" si="17"/>
        <v>0</v>
      </c>
    </row>
    <row r="553" ht="20.25" hidden="1" customHeight="1" spans="1:7">
      <c r="A553" s="134">
        <v>2080102</v>
      </c>
      <c r="B553" s="135" t="s">
        <v>91</v>
      </c>
      <c r="C553" s="136">
        <v>0</v>
      </c>
      <c r="D553" s="136">
        <v>0</v>
      </c>
      <c r="E553" s="136">
        <v>0</v>
      </c>
      <c r="F553" s="137" t="str">
        <f t="shared" si="16"/>
        <v/>
      </c>
      <c r="G553" s="138">
        <f t="shared" si="17"/>
        <v>0</v>
      </c>
    </row>
    <row r="554" ht="20.25" hidden="1" customHeight="1" spans="1:7">
      <c r="A554" s="134">
        <v>2080103</v>
      </c>
      <c r="B554" s="135" t="s">
        <v>92</v>
      </c>
      <c r="C554" s="136">
        <v>0</v>
      </c>
      <c r="D554" s="136">
        <v>0</v>
      </c>
      <c r="E554" s="136">
        <v>0</v>
      </c>
      <c r="F554" s="137" t="str">
        <f t="shared" si="16"/>
        <v/>
      </c>
      <c r="G554" s="138">
        <f t="shared" si="17"/>
        <v>0</v>
      </c>
    </row>
    <row r="555" ht="20.25" hidden="1" customHeight="1" spans="1:7">
      <c r="A555" s="134">
        <v>2080104</v>
      </c>
      <c r="B555" s="135" t="s">
        <v>460</v>
      </c>
      <c r="C555" s="136">
        <v>0</v>
      </c>
      <c r="D555" s="136">
        <v>0</v>
      </c>
      <c r="E555" s="136">
        <v>0</v>
      </c>
      <c r="F555" s="137" t="str">
        <f t="shared" si="16"/>
        <v/>
      </c>
      <c r="G555" s="138">
        <f t="shared" si="17"/>
        <v>0</v>
      </c>
    </row>
    <row r="556" ht="20.25" hidden="1" customHeight="1" spans="1:7">
      <c r="A556" s="134">
        <v>2080105</v>
      </c>
      <c r="B556" s="135" t="s">
        <v>461</v>
      </c>
      <c r="C556" s="136">
        <v>0</v>
      </c>
      <c r="D556" s="136">
        <v>0</v>
      </c>
      <c r="E556" s="136">
        <v>0</v>
      </c>
      <c r="F556" s="137" t="str">
        <f t="shared" si="16"/>
        <v/>
      </c>
      <c r="G556" s="138">
        <f t="shared" si="17"/>
        <v>0</v>
      </c>
    </row>
    <row r="557" ht="20.25" customHeight="1" spans="1:7">
      <c r="A557" s="134">
        <v>2080106</v>
      </c>
      <c r="B557" s="135" t="s">
        <v>462</v>
      </c>
      <c r="C557" s="136">
        <v>42</v>
      </c>
      <c r="D557" s="136">
        <v>42</v>
      </c>
      <c r="E557" s="136">
        <v>40.9</v>
      </c>
      <c r="F557" s="137">
        <f t="shared" si="16"/>
        <v>97.3809523809524</v>
      </c>
      <c r="G557" s="138">
        <f t="shared" si="17"/>
        <v>19.9</v>
      </c>
    </row>
    <row r="558" ht="20.25" hidden="1" customHeight="1" spans="1:7">
      <c r="A558" s="134">
        <v>2080107</v>
      </c>
      <c r="B558" s="135" t="s">
        <v>463</v>
      </c>
      <c r="C558" s="136">
        <v>0</v>
      </c>
      <c r="D558" s="136">
        <v>0</v>
      </c>
      <c r="E558" s="136"/>
      <c r="F558" s="137" t="str">
        <f t="shared" si="16"/>
        <v/>
      </c>
      <c r="G558" s="138">
        <f t="shared" si="17"/>
        <v>0</v>
      </c>
    </row>
    <row r="559" ht="20.25" hidden="1" customHeight="1" spans="1:7">
      <c r="A559" s="134">
        <v>2080108</v>
      </c>
      <c r="B559" s="135" t="s">
        <v>131</v>
      </c>
      <c r="C559" s="136">
        <v>0</v>
      </c>
      <c r="D559" s="136">
        <v>0</v>
      </c>
      <c r="E559" s="136"/>
      <c r="F559" s="137" t="str">
        <f t="shared" si="16"/>
        <v/>
      </c>
      <c r="G559" s="138">
        <f t="shared" si="17"/>
        <v>0</v>
      </c>
    </row>
    <row r="560" ht="20.25" hidden="1" customHeight="1" spans="1:7">
      <c r="A560" s="134">
        <v>2080109</v>
      </c>
      <c r="B560" s="135" t="s">
        <v>464</v>
      </c>
      <c r="C560" s="136">
        <v>0</v>
      </c>
      <c r="D560" s="136">
        <v>0</v>
      </c>
      <c r="E560" s="136"/>
      <c r="F560" s="137" t="str">
        <f t="shared" si="16"/>
        <v/>
      </c>
      <c r="G560" s="138">
        <f t="shared" si="17"/>
        <v>0</v>
      </c>
    </row>
    <row r="561" ht="20.25" hidden="1" customHeight="1" spans="1:7">
      <c r="A561" s="134">
        <v>2080110</v>
      </c>
      <c r="B561" s="135" t="s">
        <v>465</v>
      </c>
      <c r="C561" s="136">
        <v>0</v>
      </c>
      <c r="D561" s="136">
        <v>0</v>
      </c>
      <c r="E561" s="136"/>
      <c r="F561" s="137" t="str">
        <f t="shared" si="16"/>
        <v/>
      </c>
      <c r="G561" s="138">
        <f t="shared" si="17"/>
        <v>0</v>
      </c>
    </row>
    <row r="562" ht="20.25" hidden="1" customHeight="1" spans="1:7">
      <c r="A562" s="134">
        <v>2080111</v>
      </c>
      <c r="B562" s="135" t="s">
        <v>466</v>
      </c>
      <c r="C562" s="136">
        <v>0</v>
      </c>
      <c r="D562" s="136">
        <v>0</v>
      </c>
      <c r="E562" s="136"/>
      <c r="F562" s="137" t="str">
        <f t="shared" si="16"/>
        <v/>
      </c>
      <c r="G562" s="138">
        <f t="shared" si="17"/>
        <v>0</v>
      </c>
    </row>
    <row r="563" ht="19.5" hidden="1" customHeight="1" spans="1:7">
      <c r="A563" s="134">
        <v>2080112</v>
      </c>
      <c r="B563" s="135" t="s">
        <v>467</v>
      </c>
      <c r="C563" s="136">
        <v>0</v>
      </c>
      <c r="D563" s="136">
        <v>0</v>
      </c>
      <c r="E563" s="136"/>
      <c r="F563" s="137" t="str">
        <f t="shared" si="16"/>
        <v/>
      </c>
      <c r="G563" s="138">
        <f t="shared" si="17"/>
        <v>0</v>
      </c>
    </row>
    <row r="564" ht="19.5" hidden="1" customHeight="1" spans="1:7">
      <c r="A564" s="134">
        <v>2080113</v>
      </c>
      <c r="B564" s="135" t="s">
        <v>468</v>
      </c>
      <c r="C564" s="136">
        <v>0</v>
      </c>
      <c r="D564" s="136">
        <v>0</v>
      </c>
      <c r="E564" s="136"/>
      <c r="F564" s="137" t="str">
        <f t="shared" si="16"/>
        <v/>
      </c>
      <c r="G564" s="138">
        <f t="shared" si="17"/>
        <v>0</v>
      </c>
    </row>
    <row r="565" ht="19.5" hidden="1" customHeight="1" spans="1:7">
      <c r="A565" s="134">
        <v>2080114</v>
      </c>
      <c r="B565" s="135" t="s">
        <v>469</v>
      </c>
      <c r="C565" s="136">
        <v>0</v>
      </c>
      <c r="D565" s="136">
        <v>0</v>
      </c>
      <c r="E565" s="136"/>
      <c r="F565" s="137" t="str">
        <f t="shared" si="16"/>
        <v/>
      </c>
      <c r="G565" s="138">
        <f t="shared" si="17"/>
        <v>0</v>
      </c>
    </row>
    <row r="566" ht="19.5" hidden="1" customHeight="1" spans="1:7">
      <c r="A566" s="134">
        <v>2080115</v>
      </c>
      <c r="B566" s="135" t="s">
        <v>470</v>
      </c>
      <c r="C566" s="136">
        <v>0</v>
      </c>
      <c r="D566" s="136">
        <v>0</v>
      </c>
      <c r="E566" s="136"/>
      <c r="F566" s="137" t="str">
        <f t="shared" si="16"/>
        <v/>
      </c>
      <c r="G566" s="138">
        <f t="shared" si="17"/>
        <v>0</v>
      </c>
    </row>
    <row r="567" ht="19.5" hidden="1" customHeight="1" spans="1:7">
      <c r="A567" s="134">
        <v>2080116</v>
      </c>
      <c r="B567" s="135" t="s">
        <v>471</v>
      </c>
      <c r="C567" s="136">
        <v>0</v>
      </c>
      <c r="D567" s="136">
        <v>0</v>
      </c>
      <c r="E567" s="136"/>
      <c r="F567" s="137" t="str">
        <f t="shared" si="16"/>
        <v/>
      </c>
      <c r="G567" s="138">
        <f t="shared" si="17"/>
        <v>0</v>
      </c>
    </row>
    <row r="568" ht="19.5" hidden="1" customHeight="1" spans="1:7">
      <c r="A568" s="134">
        <v>2080150</v>
      </c>
      <c r="B568" s="135" t="s">
        <v>99</v>
      </c>
      <c r="C568" s="136">
        <v>0</v>
      </c>
      <c r="D568" s="136">
        <v>0</v>
      </c>
      <c r="E568" s="136"/>
      <c r="F568" s="137" t="str">
        <f t="shared" si="16"/>
        <v/>
      </c>
      <c r="G568" s="138">
        <f t="shared" si="17"/>
        <v>0</v>
      </c>
    </row>
    <row r="569" ht="33.75" customHeight="1" spans="1:7">
      <c r="A569" s="134">
        <v>2080199</v>
      </c>
      <c r="B569" s="135" t="s">
        <v>472</v>
      </c>
      <c r="C569" s="136">
        <v>10</v>
      </c>
      <c r="D569" s="136">
        <v>10</v>
      </c>
      <c r="E569" s="136">
        <v>2.1</v>
      </c>
      <c r="F569" s="137">
        <f t="shared" si="16"/>
        <v>21</v>
      </c>
      <c r="G569" s="138">
        <f t="shared" si="17"/>
        <v>-2.9</v>
      </c>
    </row>
    <row r="570" ht="20.25" customHeight="1" spans="1:7">
      <c r="A570" s="131">
        <v>20802</v>
      </c>
      <c r="B570" s="131" t="s">
        <v>473</v>
      </c>
      <c r="C570" s="133">
        <f>SUM(C571:C577)</f>
        <v>120</v>
      </c>
      <c r="D570" s="133">
        <f>SUM(D571:D577)</f>
        <v>120</v>
      </c>
      <c r="E570" s="133">
        <f>SUM(E571:E577)</f>
        <v>97.43</v>
      </c>
      <c r="F570" s="129">
        <f t="shared" si="16"/>
        <v>81.1916666666667</v>
      </c>
      <c r="G570" s="130">
        <f t="shared" si="17"/>
        <v>37.43</v>
      </c>
    </row>
    <row r="571" ht="20.25" hidden="1" customHeight="1" spans="1:7">
      <c r="A571" s="134">
        <v>2080201</v>
      </c>
      <c r="B571" s="135" t="s">
        <v>90</v>
      </c>
      <c r="C571" s="136">
        <v>0</v>
      </c>
      <c r="D571" s="136">
        <v>0</v>
      </c>
      <c r="E571" s="136">
        <v>0</v>
      </c>
      <c r="F571" s="137" t="str">
        <f t="shared" si="16"/>
        <v/>
      </c>
      <c r="G571" s="138">
        <f t="shared" si="17"/>
        <v>0</v>
      </c>
    </row>
    <row r="572" ht="20.25" hidden="1" customHeight="1" spans="1:7">
      <c r="A572" s="134">
        <v>2080202</v>
      </c>
      <c r="B572" s="135" t="s">
        <v>91</v>
      </c>
      <c r="C572" s="136">
        <v>0</v>
      </c>
      <c r="D572" s="136">
        <v>0</v>
      </c>
      <c r="E572" s="136">
        <v>0</v>
      </c>
      <c r="F572" s="137" t="str">
        <f t="shared" si="16"/>
        <v/>
      </c>
      <c r="G572" s="138">
        <f t="shared" si="17"/>
        <v>0</v>
      </c>
    </row>
    <row r="573" ht="20.25" hidden="1" customHeight="1" spans="1:7">
      <c r="A573" s="134">
        <v>2080203</v>
      </c>
      <c r="B573" s="135" t="s">
        <v>92</v>
      </c>
      <c r="C573" s="136">
        <v>0</v>
      </c>
      <c r="D573" s="136">
        <v>0</v>
      </c>
      <c r="E573" s="136">
        <v>0</v>
      </c>
      <c r="F573" s="137" t="str">
        <f t="shared" si="16"/>
        <v/>
      </c>
      <c r="G573" s="138">
        <f t="shared" si="17"/>
        <v>0</v>
      </c>
    </row>
    <row r="574" ht="20.25" hidden="1" customHeight="1" spans="1:7">
      <c r="A574" s="134">
        <v>2080206</v>
      </c>
      <c r="B574" s="135" t="s">
        <v>474</v>
      </c>
      <c r="C574" s="136">
        <v>0</v>
      </c>
      <c r="D574" s="136">
        <v>0</v>
      </c>
      <c r="E574" s="136">
        <v>0</v>
      </c>
      <c r="F574" s="137" t="str">
        <f t="shared" si="16"/>
        <v/>
      </c>
      <c r="G574" s="138">
        <f t="shared" si="17"/>
        <v>0</v>
      </c>
    </row>
    <row r="575" ht="20.25" hidden="1" customHeight="1" spans="1:7">
      <c r="A575" s="134">
        <v>2080207</v>
      </c>
      <c r="B575" s="135" t="s">
        <v>475</v>
      </c>
      <c r="C575" s="136">
        <v>0</v>
      </c>
      <c r="D575" s="136">
        <v>0</v>
      </c>
      <c r="E575" s="136">
        <v>0</v>
      </c>
      <c r="F575" s="137" t="str">
        <f t="shared" si="16"/>
        <v/>
      </c>
      <c r="G575" s="138">
        <f t="shared" si="17"/>
        <v>0</v>
      </c>
    </row>
    <row r="576" ht="20.25" hidden="1" customHeight="1" spans="1:7">
      <c r="A576" s="134">
        <v>2080208</v>
      </c>
      <c r="B576" s="135" t="s">
        <v>476</v>
      </c>
      <c r="C576" s="136">
        <v>0</v>
      </c>
      <c r="D576" s="136">
        <v>0</v>
      </c>
      <c r="E576" s="136">
        <v>0</v>
      </c>
      <c r="F576" s="137" t="str">
        <f t="shared" si="16"/>
        <v/>
      </c>
      <c r="G576" s="138">
        <f t="shared" si="17"/>
        <v>0</v>
      </c>
    </row>
    <row r="577" ht="20.25" customHeight="1" spans="1:7">
      <c r="A577" s="134">
        <v>2080299</v>
      </c>
      <c r="B577" s="135" t="s">
        <v>477</v>
      </c>
      <c r="C577" s="136">
        <v>120</v>
      </c>
      <c r="D577" s="136">
        <v>120</v>
      </c>
      <c r="E577" s="136">
        <v>97.43</v>
      </c>
      <c r="F577" s="137">
        <f t="shared" si="16"/>
        <v>81.1916666666667</v>
      </c>
      <c r="G577" s="138">
        <f t="shared" si="17"/>
        <v>37.43</v>
      </c>
    </row>
    <row r="578" ht="20.25" hidden="1" customHeight="1" spans="1:7">
      <c r="A578" s="134">
        <v>20804</v>
      </c>
      <c r="B578" s="131" t="s">
        <v>478</v>
      </c>
      <c r="C578" s="133">
        <f>C579</f>
        <v>0</v>
      </c>
      <c r="D578" s="133">
        <f>D579</f>
        <v>0</v>
      </c>
      <c r="E578" s="133">
        <f>E579</f>
        <v>0</v>
      </c>
      <c r="F578" s="129" t="str">
        <f t="shared" si="16"/>
        <v/>
      </c>
      <c r="G578" s="130">
        <f t="shared" si="17"/>
        <v>0</v>
      </c>
    </row>
    <row r="579" ht="20.25" hidden="1" customHeight="1" spans="1:7">
      <c r="A579" s="134">
        <v>2080402</v>
      </c>
      <c r="B579" s="135" t="s">
        <v>479</v>
      </c>
      <c r="C579" s="136">
        <v>0</v>
      </c>
      <c r="D579" s="136">
        <v>0</v>
      </c>
      <c r="E579" s="136">
        <v>0</v>
      </c>
      <c r="F579" s="129" t="str">
        <f t="shared" si="16"/>
        <v/>
      </c>
      <c r="G579" s="130">
        <f t="shared" si="17"/>
        <v>0</v>
      </c>
    </row>
    <row r="580" ht="20.25" customHeight="1" spans="1:7">
      <c r="A580" s="131">
        <v>20805</v>
      </c>
      <c r="B580" s="131" t="s">
        <v>480</v>
      </c>
      <c r="C580" s="133">
        <f>C581+C582+C585+C586+C591+C596+C598+C597</f>
        <v>1710</v>
      </c>
      <c r="D580" s="133">
        <f>D581+D582+D585+D586+D591+D596+D598+D597</f>
        <v>1710</v>
      </c>
      <c r="E580" s="133">
        <f>E581+E582+E585+E586+E591+E596+E598+E597</f>
        <v>714.16</v>
      </c>
      <c r="F580" s="129">
        <f t="shared" si="16"/>
        <v>41.7637426900585</v>
      </c>
      <c r="G580" s="130">
        <f t="shared" si="17"/>
        <v>-140.84</v>
      </c>
    </row>
    <row r="581" ht="20.25" customHeight="1" spans="1:7">
      <c r="A581" s="134">
        <v>2080501</v>
      </c>
      <c r="B581" s="135" t="s">
        <v>481</v>
      </c>
      <c r="C581" s="136">
        <v>90</v>
      </c>
      <c r="D581" s="136">
        <v>90</v>
      </c>
      <c r="E581" s="136">
        <v>90.22</v>
      </c>
      <c r="F581" s="137">
        <f t="shared" si="16"/>
        <v>100.244444444444</v>
      </c>
      <c r="G581" s="138">
        <f t="shared" si="17"/>
        <v>45.22</v>
      </c>
    </row>
    <row r="582" ht="20.25" customHeight="1" spans="1:7">
      <c r="A582" s="134">
        <v>2080502</v>
      </c>
      <c r="B582" s="135" t="s">
        <v>482</v>
      </c>
      <c r="C582" s="136">
        <v>538</v>
      </c>
      <c r="D582" s="136">
        <v>538</v>
      </c>
      <c r="E582" s="136">
        <v>87.2</v>
      </c>
      <c r="F582" s="137">
        <f t="shared" si="16"/>
        <v>16.2081784386617</v>
      </c>
      <c r="G582" s="138">
        <f t="shared" si="17"/>
        <v>-181.8</v>
      </c>
    </row>
    <row r="583" ht="20.25" hidden="1" customHeight="1" spans="1:7">
      <c r="A583" s="134">
        <v>208050201</v>
      </c>
      <c r="B583" s="135" t="s">
        <v>483</v>
      </c>
      <c r="C583" s="136">
        <v>0</v>
      </c>
      <c r="D583" s="136">
        <v>0</v>
      </c>
      <c r="E583" s="136"/>
      <c r="F583" s="137" t="str">
        <f t="shared" ref="F583:F645" si="18">IFERROR(E583/C583*100,"")</f>
        <v/>
      </c>
      <c r="G583" s="138">
        <f t="shared" ref="G583:G645" si="19">E583-C583/2</f>
        <v>0</v>
      </c>
    </row>
    <row r="584" ht="20.25" hidden="1" customHeight="1" spans="1:7">
      <c r="A584" s="134">
        <v>208050202</v>
      </c>
      <c r="B584" s="135" t="s">
        <v>484</v>
      </c>
      <c r="C584" s="136">
        <v>0</v>
      </c>
      <c r="D584" s="136">
        <v>0</v>
      </c>
      <c r="E584" s="136"/>
      <c r="F584" s="137" t="str">
        <f t="shared" si="18"/>
        <v/>
      </c>
      <c r="G584" s="138">
        <f t="shared" si="19"/>
        <v>0</v>
      </c>
    </row>
    <row r="585" ht="20.25" hidden="1" customHeight="1" spans="1:7">
      <c r="A585" s="134">
        <v>2080503</v>
      </c>
      <c r="B585" s="135" t="s">
        <v>485</v>
      </c>
      <c r="C585" s="136">
        <v>0</v>
      </c>
      <c r="D585" s="136">
        <v>0</v>
      </c>
      <c r="E585" s="136"/>
      <c r="F585" s="137" t="str">
        <f t="shared" si="18"/>
        <v/>
      </c>
      <c r="G585" s="138">
        <f t="shared" si="19"/>
        <v>0</v>
      </c>
    </row>
    <row r="586" ht="39.75" customHeight="1" spans="1:7">
      <c r="A586" s="134">
        <v>2080505</v>
      </c>
      <c r="B586" s="135" t="s">
        <v>486</v>
      </c>
      <c r="C586" s="136">
        <v>721</v>
      </c>
      <c r="D586" s="136">
        <v>721</v>
      </c>
      <c r="E586" s="136">
        <v>419.66</v>
      </c>
      <c r="F586" s="137">
        <f t="shared" si="18"/>
        <v>58.2052704576976</v>
      </c>
      <c r="G586" s="138">
        <f t="shared" si="19"/>
        <v>59.16</v>
      </c>
    </row>
    <row r="587" ht="32.25" hidden="1" customHeight="1" spans="1:7">
      <c r="A587" s="134">
        <v>208050501</v>
      </c>
      <c r="B587" s="135" t="s">
        <v>487</v>
      </c>
      <c r="C587" s="136">
        <v>0</v>
      </c>
      <c r="D587" s="136">
        <v>0</v>
      </c>
      <c r="E587" s="136"/>
      <c r="F587" s="137" t="str">
        <f t="shared" si="18"/>
        <v/>
      </c>
      <c r="G587" s="138">
        <f t="shared" si="19"/>
        <v>0</v>
      </c>
    </row>
    <row r="588" ht="36" hidden="1" customHeight="1" spans="1:7">
      <c r="A588" s="134">
        <v>208050502</v>
      </c>
      <c r="B588" s="135" t="s">
        <v>488</v>
      </c>
      <c r="C588" s="136">
        <v>0</v>
      </c>
      <c r="D588" s="136">
        <v>0</v>
      </c>
      <c r="E588" s="136"/>
      <c r="F588" s="137" t="str">
        <f t="shared" si="18"/>
        <v/>
      </c>
      <c r="G588" s="138">
        <f t="shared" si="19"/>
        <v>0</v>
      </c>
    </row>
    <row r="589" ht="34.5" hidden="1" customHeight="1" spans="1:7">
      <c r="A589" s="134">
        <v>20805050201</v>
      </c>
      <c r="B589" s="135" t="s">
        <v>489</v>
      </c>
      <c r="C589" s="136">
        <v>0</v>
      </c>
      <c r="D589" s="136">
        <v>0</v>
      </c>
      <c r="E589" s="136"/>
      <c r="F589" s="137" t="str">
        <f t="shared" si="18"/>
        <v/>
      </c>
      <c r="G589" s="138">
        <f t="shared" si="19"/>
        <v>0</v>
      </c>
    </row>
    <row r="590" ht="33.75" hidden="1" customHeight="1" spans="1:7">
      <c r="A590" s="134">
        <v>20805050202</v>
      </c>
      <c r="B590" s="135" t="s">
        <v>490</v>
      </c>
      <c r="C590" s="136">
        <v>0</v>
      </c>
      <c r="D590" s="136">
        <v>0</v>
      </c>
      <c r="E590" s="136"/>
      <c r="F590" s="137" t="str">
        <f t="shared" si="18"/>
        <v/>
      </c>
      <c r="G590" s="138">
        <f t="shared" si="19"/>
        <v>0</v>
      </c>
    </row>
    <row r="591" ht="38.25" customHeight="1" spans="1:7">
      <c r="A591" s="134">
        <v>2080506</v>
      </c>
      <c r="B591" s="135" t="s">
        <v>491</v>
      </c>
      <c r="C591" s="136">
        <v>361</v>
      </c>
      <c r="D591" s="136">
        <v>361</v>
      </c>
      <c r="E591" s="136">
        <v>117.08</v>
      </c>
      <c r="F591" s="137">
        <f t="shared" si="18"/>
        <v>32.4321329639889</v>
      </c>
      <c r="G591" s="138">
        <f t="shared" si="19"/>
        <v>-63.42</v>
      </c>
    </row>
    <row r="592" ht="20.25" hidden="1" customHeight="1" spans="1:7">
      <c r="A592" s="134">
        <v>208050601</v>
      </c>
      <c r="B592" s="135" t="s">
        <v>492</v>
      </c>
      <c r="C592" s="136">
        <v>0</v>
      </c>
      <c r="D592" s="136">
        <v>0</v>
      </c>
      <c r="E592" s="136">
        <v>0</v>
      </c>
      <c r="F592" s="137" t="str">
        <f t="shared" si="18"/>
        <v/>
      </c>
      <c r="G592" s="138">
        <f t="shared" si="19"/>
        <v>0</v>
      </c>
    </row>
    <row r="593" ht="20.25" hidden="1" customHeight="1" spans="1:7">
      <c r="A593" s="134">
        <v>208050602</v>
      </c>
      <c r="B593" s="135" t="s">
        <v>493</v>
      </c>
      <c r="C593" s="136">
        <v>0</v>
      </c>
      <c r="D593" s="136">
        <v>0</v>
      </c>
      <c r="E593" s="136">
        <v>0</v>
      </c>
      <c r="F593" s="137" t="str">
        <f t="shared" si="18"/>
        <v/>
      </c>
      <c r="G593" s="138">
        <f t="shared" si="19"/>
        <v>0</v>
      </c>
    </row>
    <row r="594" ht="32.25" hidden="1" customHeight="1" spans="1:7">
      <c r="A594" s="134">
        <v>20805060201</v>
      </c>
      <c r="B594" s="135" t="s">
        <v>494</v>
      </c>
      <c r="C594" s="136">
        <v>0</v>
      </c>
      <c r="D594" s="136">
        <v>0</v>
      </c>
      <c r="E594" s="136">
        <v>0</v>
      </c>
      <c r="F594" s="137" t="str">
        <f t="shared" si="18"/>
        <v/>
      </c>
      <c r="G594" s="138">
        <f t="shared" si="19"/>
        <v>0</v>
      </c>
    </row>
    <row r="595" ht="40.5" hidden="1" customHeight="1" spans="1:7">
      <c r="A595" s="134">
        <v>20805060202</v>
      </c>
      <c r="B595" s="135" t="s">
        <v>495</v>
      </c>
      <c r="C595" s="136">
        <v>0</v>
      </c>
      <c r="D595" s="136">
        <v>0</v>
      </c>
      <c r="E595" s="136">
        <v>0</v>
      </c>
      <c r="F595" s="137" t="str">
        <f t="shared" si="18"/>
        <v/>
      </c>
      <c r="G595" s="138">
        <f t="shared" si="19"/>
        <v>0</v>
      </c>
    </row>
    <row r="596" ht="36" hidden="1" customHeight="1" spans="1:7">
      <c r="A596" s="134">
        <v>2080507</v>
      </c>
      <c r="B596" s="135" t="s">
        <v>496</v>
      </c>
      <c r="C596" s="136">
        <v>0</v>
      </c>
      <c r="D596" s="136">
        <v>0</v>
      </c>
      <c r="E596" s="136">
        <v>0</v>
      </c>
      <c r="F596" s="137" t="str">
        <f t="shared" si="18"/>
        <v/>
      </c>
      <c r="G596" s="138">
        <f t="shared" si="19"/>
        <v>0</v>
      </c>
    </row>
    <row r="597" ht="20.25" hidden="1" customHeight="1" spans="1:7">
      <c r="A597" s="134">
        <v>2080508</v>
      </c>
      <c r="B597" s="135" t="s">
        <v>497</v>
      </c>
      <c r="C597" s="136">
        <v>0</v>
      </c>
      <c r="D597" s="136">
        <v>0</v>
      </c>
      <c r="E597" s="136">
        <v>0</v>
      </c>
      <c r="F597" s="137" t="str">
        <f t="shared" si="18"/>
        <v/>
      </c>
      <c r="G597" s="138">
        <f t="shared" si="19"/>
        <v>0</v>
      </c>
    </row>
    <row r="598" ht="20.25" hidden="1" customHeight="1" spans="1:7">
      <c r="A598" s="134">
        <v>2080599</v>
      </c>
      <c r="B598" s="135" t="s">
        <v>498</v>
      </c>
      <c r="C598" s="136">
        <v>0</v>
      </c>
      <c r="D598" s="136">
        <v>0</v>
      </c>
      <c r="E598" s="136">
        <v>0</v>
      </c>
      <c r="F598" s="137" t="str">
        <f t="shared" si="18"/>
        <v/>
      </c>
      <c r="G598" s="138">
        <f t="shared" si="19"/>
        <v>0</v>
      </c>
    </row>
    <row r="599" ht="20.25" hidden="1" customHeight="1" spans="1:7">
      <c r="A599" s="131">
        <v>20806</v>
      </c>
      <c r="B599" s="131" t="s">
        <v>499</v>
      </c>
      <c r="C599" s="133">
        <f>SUM(C600:C602)</f>
        <v>0</v>
      </c>
      <c r="D599" s="133">
        <f>SUM(D600:D602)</f>
        <v>0</v>
      </c>
      <c r="E599" s="133">
        <f>SUM(E600:E602)</f>
        <v>0</v>
      </c>
      <c r="F599" s="129" t="str">
        <f t="shared" si="18"/>
        <v/>
      </c>
      <c r="G599" s="130">
        <f t="shared" si="19"/>
        <v>0</v>
      </c>
    </row>
    <row r="600" ht="20.25" hidden="1" customHeight="1" spans="1:7">
      <c r="A600" s="134">
        <v>2080601</v>
      </c>
      <c r="B600" s="135" t="s">
        <v>500</v>
      </c>
      <c r="C600" s="136">
        <v>0</v>
      </c>
      <c r="D600" s="136">
        <v>0</v>
      </c>
      <c r="E600" s="136">
        <v>0</v>
      </c>
      <c r="F600" s="129" t="str">
        <f t="shared" si="18"/>
        <v/>
      </c>
      <c r="G600" s="130">
        <f t="shared" si="19"/>
        <v>0</v>
      </c>
    </row>
    <row r="601" ht="20.25" hidden="1" customHeight="1" spans="1:7">
      <c r="A601" s="134">
        <v>2080602</v>
      </c>
      <c r="B601" s="135" t="s">
        <v>501</v>
      </c>
      <c r="C601" s="136">
        <v>0</v>
      </c>
      <c r="D601" s="136">
        <v>0</v>
      </c>
      <c r="E601" s="136">
        <v>0</v>
      </c>
      <c r="F601" s="129" t="str">
        <f t="shared" si="18"/>
        <v/>
      </c>
      <c r="G601" s="130">
        <f t="shared" si="19"/>
        <v>0</v>
      </c>
    </row>
    <row r="602" ht="20.25" hidden="1" customHeight="1" spans="1:7">
      <c r="A602" s="134">
        <v>2080699</v>
      </c>
      <c r="B602" s="135" t="s">
        <v>502</v>
      </c>
      <c r="C602" s="136">
        <v>0</v>
      </c>
      <c r="D602" s="136">
        <v>0</v>
      </c>
      <c r="E602" s="136">
        <v>0</v>
      </c>
      <c r="F602" s="129" t="str">
        <f t="shared" si="18"/>
        <v/>
      </c>
      <c r="G602" s="130">
        <f t="shared" si="19"/>
        <v>0</v>
      </c>
    </row>
    <row r="603" ht="20.25" hidden="1" customHeight="1" spans="1:7">
      <c r="A603" s="131">
        <v>20807</v>
      </c>
      <c r="B603" s="131" t="s">
        <v>503</v>
      </c>
      <c r="C603" s="133">
        <f>SUM(C604:C612)</f>
        <v>0</v>
      </c>
      <c r="D603" s="133">
        <f>SUM(D604:D612)</f>
        <v>0</v>
      </c>
      <c r="E603" s="133">
        <f>SUM(E604:E612)</f>
        <v>0</v>
      </c>
      <c r="F603" s="129" t="str">
        <f t="shared" si="18"/>
        <v/>
      </c>
      <c r="G603" s="130">
        <f t="shared" si="19"/>
        <v>0</v>
      </c>
    </row>
    <row r="604" ht="20.25" hidden="1" customHeight="1" spans="1:7">
      <c r="A604" s="134">
        <v>2080701</v>
      </c>
      <c r="B604" s="135" t="s">
        <v>504</v>
      </c>
      <c r="C604" s="136">
        <v>0</v>
      </c>
      <c r="D604" s="136">
        <v>0</v>
      </c>
      <c r="E604" s="136">
        <v>0</v>
      </c>
      <c r="F604" s="137" t="str">
        <f t="shared" si="18"/>
        <v/>
      </c>
      <c r="G604" s="138">
        <f t="shared" si="19"/>
        <v>0</v>
      </c>
    </row>
    <row r="605" ht="20.25" hidden="1" customHeight="1" spans="1:7">
      <c r="A605" s="134">
        <v>2080702</v>
      </c>
      <c r="B605" s="135" t="s">
        <v>505</v>
      </c>
      <c r="C605" s="136">
        <v>0</v>
      </c>
      <c r="D605" s="136">
        <v>0</v>
      </c>
      <c r="E605" s="136">
        <v>0</v>
      </c>
      <c r="F605" s="137" t="str">
        <f t="shared" si="18"/>
        <v/>
      </c>
      <c r="G605" s="138">
        <f t="shared" si="19"/>
        <v>0</v>
      </c>
    </row>
    <row r="606" ht="20.25" hidden="1" customHeight="1" spans="1:7">
      <c r="A606" s="134">
        <v>2080704</v>
      </c>
      <c r="B606" s="135" t="s">
        <v>506</v>
      </c>
      <c r="C606" s="136">
        <v>0</v>
      </c>
      <c r="D606" s="136">
        <v>0</v>
      </c>
      <c r="E606" s="136">
        <v>0</v>
      </c>
      <c r="F606" s="137" t="str">
        <f t="shared" si="18"/>
        <v/>
      </c>
      <c r="G606" s="138">
        <f t="shared" si="19"/>
        <v>0</v>
      </c>
    </row>
    <row r="607" ht="20.25" hidden="1" customHeight="1" spans="1:7">
      <c r="A607" s="134">
        <v>2080705</v>
      </c>
      <c r="B607" s="135" t="s">
        <v>507</v>
      </c>
      <c r="C607" s="136">
        <v>0</v>
      </c>
      <c r="D607" s="136">
        <v>0</v>
      </c>
      <c r="E607" s="136">
        <v>0</v>
      </c>
      <c r="F607" s="129" t="str">
        <f t="shared" si="18"/>
        <v/>
      </c>
      <c r="G607" s="130">
        <f t="shared" si="19"/>
        <v>0</v>
      </c>
    </row>
    <row r="608" ht="20.25" hidden="1" customHeight="1" spans="1:7">
      <c r="A608" s="134">
        <v>2080709</v>
      </c>
      <c r="B608" s="135" t="s">
        <v>508</v>
      </c>
      <c r="C608" s="136">
        <v>0</v>
      </c>
      <c r="D608" s="136">
        <v>0</v>
      </c>
      <c r="E608" s="136">
        <v>0</v>
      </c>
      <c r="F608" s="129" t="str">
        <f t="shared" si="18"/>
        <v/>
      </c>
      <c r="G608" s="130">
        <f t="shared" si="19"/>
        <v>0</v>
      </c>
    </row>
    <row r="609" ht="20.25" hidden="1" customHeight="1" spans="1:7">
      <c r="A609" s="134">
        <v>2080711</v>
      </c>
      <c r="B609" s="135" t="s">
        <v>509</v>
      </c>
      <c r="C609" s="136">
        <v>0</v>
      </c>
      <c r="D609" s="136">
        <v>0</v>
      </c>
      <c r="E609" s="136">
        <v>0</v>
      </c>
      <c r="F609" s="129" t="str">
        <f t="shared" si="18"/>
        <v/>
      </c>
      <c r="G609" s="130">
        <f t="shared" si="19"/>
        <v>0</v>
      </c>
    </row>
    <row r="610" ht="20.25" hidden="1" customHeight="1" spans="1:7">
      <c r="A610" s="134">
        <v>2080712</v>
      </c>
      <c r="B610" s="135" t="s">
        <v>510</v>
      </c>
      <c r="C610" s="136">
        <v>0</v>
      </c>
      <c r="D610" s="136">
        <v>0</v>
      </c>
      <c r="E610" s="136">
        <v>0</v>
      </c>
      <c r="F610" s="129" t="str">
        <f t="shared" si="18"/>
        <v/>
      </c>
      <c r="G610" s="130">
        <f t="shared" si="19"/>
        <v>0</v>
      </c>
    </row>
    <row r="611" ht="20.25" hidden="1" customHeight="1" spans="1:7">
      <c r="A611" s="134">
        <v>2080713</v>
      </c>
      <c r="B611" s="135" t="s">
        <v>511</v>
      </c>
      <c r="C611" s="136">
        <v>0</v>
      </c>
      <c r="D611" s="136">
        <v>0</v>
      </c>
      <c r="E611" s="136">
        <v>0</v>
      </c>
      <c r="F611" s="129" t="str">
        <f t="shared" si="18"/>
        <v/>
      </c>
      <c r="G611" s="130">
        <f t="shared" si="19"/>
        <v>0</v>
      </c>
    </row>
    <row r="612" ht="20.25" hidden="1" customHeight="1" spans="1:7">
      <c r="A612" s="134">
        <v>2080799</v>
      </c>
      <c r="B612" s="135" t="s">
        <v>512</v>
      </c>
      <c r="C612" s="136">
        <v>0</v>
      </c>
      <c r="D612" s="136">
        <v>0</v>
      </c>
      <c r="E612" s="136">
        <v>0</v>
      </c>
      <c r="F612" s="137" t="str">
        <f t="shared" si="18"/>
        <v/>
      </c>
      <c r="G612" s="138">
        <f t="shared" si="19"/>
        <v>0</v>
      </c>
    </row>
    <row r="613" ht="20.25" customHeight="1" spans="1:7">
      <c r="A613" s="131">
        <v>20808</v>
      </c>
      <c r="B613" s="131" t="s">
        <v>513</v>
      </c>
      <c r="C613" s="133">
        <f>SUM(C614:C620)</f>
        <v>241</v>
      </c>
      <c r="D613" s="133">
        <f>SUM(D614:D620)</f>
        <v>241</v>
      </c>
      <c r="E613" s="133">
        <f>SUM(E614:E620)</f>
        <v>241.57</v>
      </c>
      <c r="F613" s="129">
        <f t="shared" si="18"/>
        <v>100.236514522822</v>
      </c>
      <c r="G613" s="130">
        <f t="shared" si="19"/>
        <v>121.07</v>
      </c>
    </row>
    <row r="614" ht="20.25" hidden="1" customHeight="1" spans="1:7">
      <c r="A614" s="134">
        <v>2080801</v>
      </c>
      <c r="B614" s="135" t="s">
        <v>514</v>
      </c>
      <c r="C614" s="136">
        <v>0</v>
      </c>
      <c r="D614" s="136">
        <v>0</v>
      </c>
      <c r="E614" s="136">
        <v>0</v>
      </c>
      <c r="F614" s="137" t="str">
        <f t="shared" si="18"/>
        <v/>
      </c>
      <c r="G614" s="138">
        <f t="shared" si="19"/>
        <v>0</v>
      </c>
    </row>
    <row r="615" ht="20.25" hidden="1" customHeight="1" spans="1:7">
      <c r="A615" s="134">
        <v>2080802</v>
      </c>
      <c r="B615" s="135" t="s">
        <v>515</v>
      </c>
      <c r="C615" s="136">
        <v>0</v>
      </c>
      <c r="D615" s="136">
        <v>0</v>
      </c>
      <c r="E615" s="136">
        <v>0</v>
      </c>
      <c r="F615" s="137" t="str">
        <f t="shared" si="18"/>
        <v/>
      </c>
      <c r="G615" s="138">
        <f t="shared" si="19"/>
        <v>0</v>
      </c>
    </row>
    <row r="616" ht="23.25" hidden="1" customHeight="1" spans="1:7">
      <c r="A616" s="134">
        <v>2080803</v>
      </c>
      <c r="B616" s="135" t="s">
        <v>516</v>
      </c>
      <c r="C616" s="136">
        <v>0</v>
      </c>
      <c r="D616" s="136">
        <v>0</v>
      </c>
      <c r="E616" s="136">
        <v>0</v>
      </c>
      <c r="F616" s="137" t="str">
        <f t="shared" si="18"/>
        <v/>
      </c>
      <c r="G616" s="138">
        <f t="shared" si="19"/>
        <v>0</v>
      </c>
    </row>
    <row r="617" ht="20.25" hidden="1" customHeight="1" spans="1:7">
      <c r="A617" s="134">
        <v>2080804</v>
      </c>
      <c r="B617" s="135" t="s">
        <v>517</v>
      </c>
      <c r="C617" s="136">
        <v>0</v>
      </c>
      <c r="D617" s="136">
        <v>0</v>
      </c>
      <c r="E617" s="136">
        <v>0</v>
      </c>
      <c r="F617" s="137" t="str">
        <f t="shared" si="18"/>
        <v/>
      </c>
      <c r="G617" s="138">
        <f t="shared" si="19"/>
        <v>0</v>
      </c>
    </row>
    <row r="618" ht="20.25" customHeight="1" spans="1:7">
      <c r="A618" s="134">
        <v>2080805</v>
      </c>
      <c r="B618" s="135" t="s">
        <v>518</v>
      </c>
      <c r="C618" s="136">
        <v>47</v>
      </c>
      <c r="D618" s="136">
        <v>47</v>
      </c>
      <c r="E618" s="136">
        <v>82.37</v>
      </c>
      <c r="F618" s="137">
        <f t="shared" si="18"/>
        <v>175.255319148936</v>
      </c>
      <c r="G618" s="138">
        <f t="shared" si="19"/>
        <v>58.87</v>
      </c>
    </row>
    <row r="619" ht="24" hidden="1" customHeight="1" spans="1:7">
      <c r="A619" s="134">
        <v>2080806</v>
      </c>
      <c r="B619" s="135" t="s">
        <v>519</v>
      </c>
      <c r="C619" s="136">
        <v>0</v>
      </c>
      <c r="D619" s="136">
        <v>0</v>
      </c>
      <c r="E619" s="136"/>
      <c r="F619" s="137" t="str">
        <f t="shared" si="18"/>
        <v/>
      </c>
      <c r="G619" s="138">
        <f t="shared" si="19"/>
        <v>0</v>
      </c>
    </row>
    <row r="620" ht="20.25" customHeight="1" spans="1:7">
      <c r="A620" s="134">
        <v>2080899</v>
      </c>
      <c r="B620" s="135" t="s">
        <v>520</v>
      </c>
      <c r="C620" s="136">
        <v>194</v>
      </c>
      <c r="D620" s="136">
        <v>194</v>
      </c>
      <c r="E620" s="136">
        <v>159.2</v>
      </c>
      <c r="F620" s="137">
        <f t="shared" si="18"/>
        <v>82.0618556701031</v>
      </c>
      <c r="G620" s="138">
        <f t="shared" si="19"/>
        <v>62.2</v>
      </c>
    </row>
    <row r="621" ht="20.25" customHeight="1" spans="1:7">
      <c r="A621" s="131">
        <v>20809</v>
      </c>
      <c r="B621" s="131" t="s">
        <v>521</v>
      </c>
      <c r="C621" s="133">
        <f>SUM(C622:C627)</f>
        <v>82</v>
      </c>
      <c r="D621" s="133">
        <f>SUM(D622:D627)</f>
        <v>98</v>
      </c>
      <c r="E621" s="133">
        <f>SUM(E622:E627)</f>
        <v>98.24</v>
      </c>
      <c r="F621" s="129">
        <f t="shared" si="18"/>
        <v>119.80487804878</v>
      </c>
      <c r="G621" s="130">
        <f t="shared" si="19"/>
        <v>57.24</v>
      </c>
    </row>
    <row r="622" ht="21" customHeight="1" spans="1:7">
      <c r="A622" s="134">
        <v>2080901</v>
      </c>
      <c r="B622" s="135" t="s">
        <v>522</v>
      </c>
      <c r="C622" s="136">
        <v>82</v>
      </c>
      <c r="D622" s="136">
        <v>98</v>
      </c>
      <c r="E622" s="136">
        <v>98.24</v>
      </c>
      <c r="F622" s="137">
        <f t="shared" si="18"/>
        <v>119.80487804878</v>
      </c>
      <c r="G622" s="138">
        <f t="shared" si="19"/>
        <v>57.24</v>
      </c>
    </row>
    <row r="623" ht="20.25" hidden="1" customHeight="1" spans="1:7">
      <c r="A623" s="134">
        <v>2080902</v>
      </c>
      <c r="B623" s="135" t="s">
        <v>523</v>
      </c>
      <c r="C623" s="136">
        <v>0</v>
      </c>
      <c r="D623" s="136">
        <v>0</v>
      </c>
      <c r="E623" s="136">
        <v>0</v>
      </c>
      <c r="F623" s="137" t="str">
        <f t="shared" si="18"/>
        <v/>
      </c>
      <c r="G623" s="138">
        <f t="shared" si="19"/>
        <v>0</v>
      </c>
    </row>
    <row r="624" ht="20.25" hidden="1" customHeight="1" spans="1:7">
      <c r="A624" s="134">
        <v>2080903</v>
      </c>
      <c r="B624" s="135" t="s">
        <v>524</v>
      </c>
      <c r="C624" s="136">
        <v>0</v>
      </c>
      <c r="D624" s="136">
        <v>0</v>
      </c>
      <c r="E624" s="136">
        <v>0</v>
      </c>
      <c r="F624" s="137" t="str">
        <f t="shared" si="18"/>
        <v/>
      </c>
      <c r="G624" s="138">
        <f t="shared" si="19"/>
        <v>0</v>
      </c>
    </row>
    <row r="625" ht="20.25" hidden="1" customHeight="1" spans="1:7">
      <c r="A625" s="134">
        <v>2080904</v>
      </c>
      <c r="B625" s="135" t="s">
        <v>525</v>
      </c>
      <c r="C625" s="136">
        <v>0</v>
      </c>
      <c r="D625" s="136">
        <v>0</v>
      </c>
      <c r="E625" s="136">
        <v>0</v>
      </c>
      <c r="F625" s="137" t="str">
        <f t="shared" si="18"/>
        <v/>
      </c>
      <c r="G625" s="138">
        <f t="shared" si="19"/>
        <v>0</v>
      </c>
    </row>
    <row r="626" ht="20.25" hidden="1" customHeight="1" spans="1:7">
      <c r="A626" s="134">
        <v>2080905</v>
      </c>
      <c r="B626" s="135" t="s">
        <v>526</v>
      </c>
      <c r="C626" s="136">
        <v>0</v>
      </c>
      <c r="D626" s="136">
        <v>0</v>
      </c>
      <c r="E626" s="136">
        <v>0</v>
      </c>
      <c r="F626" s="137" t="str">
        <f t="shared" si="18"/>
        <v/>
      </c>
      <c r="G626" s="138">
        <f t="shared" si="19"/>
        <v>0</v>
      </c>
    </row>
    <row r="627" ht="20.25" hidden="1" customHeight="1" spans="1:7">
      <c r="A627" s="134">
        <v>2080999</v>
      </c>
      <c r="B627" s="135" t="s">
        <v>527</v>
      </c>
      <c r="C627" s="136">
        <v>0</v>
      </c>
      <c r="D627" s="136">
        <v>0</v>
      </c>
      <c r="E627" s="136">
        <v>0</v>
      </c>
      <c r="F627" s="137" t="str">
        <f t="shared" si="18"/>
        <v/>
      </c>
      <c r="G627" s="138">
        <f t="shared" si="19"/>
        <v>0</v>
      </c>
    </row>
    <row r="628" ht="20.25" customHeight="1" spans="1:7">
      <c r="A628" s="131">
        <v>20810</v>
      </c>
      <c r="B628" s="131" t="s">
        <v>528</v>
      </c>
      <c r="C628" s="133">
        <f>SUM(C629:C635)</f>
        <v>120</v>
      </c>
      <c r="D628" s="133">
        <f>SUM(D629:D635)</f>
        <v>120</v>
      </c>
      <c r="E628" s="133">
        <f>SUM(E629:E635)</f>
        <v>71.49</v>
      </c>
      <c r="F628" s="129">
        <f t="shared" si="18"/>
        <v>59.575</v>
      </c>
      <c r="G628" s="130">
        <f t="shared" si="19"/>
        <v>11.49</v>
      </c>
    </row>
    <row r="629" ht="20.25" customHeight="1" spans="1:7">
      <c r="A629" s="134">
        <v>2081001</v>
      </c>
      <c r="B629" s="135" t="s">
        <v>529</v>
      </c>
      <c r="C629" s="136">
        <v>13</v>
      </c>
      <c r="D629" s="136">
        <v>13</v>
      </c>
      <c r="E629" s="136">
        <v>0</v>
      </c>
      <c r="F629" s="137">
        <f t="shared" si="18"/>
        <v>0</v>
      </c>
      <c r="G629" s="138">
        <f t="shared" si="19"/>
        <v>-6.5</v>
      </c>
    </row>
    <row r="630" ht="20.25" customHeight="1" spans="1:7">
      <c r="A630" s="134">
        <v>2081002</v>
      </c>
      <c r="B630" s="135" t="s">
        <v>530</v>
      </c>
      <c r="C630" s="136">
        <v>100</v>
      </c>
      <c r="D630" s="136">
        <v>100</v>
      </c>
      <c r="E630" s="136">
        <v>71.39</v>
      </c>
      <c r="F630" s="137">
        <f t="shared" si="18"/>
        <v>71.39</v>
      </c>
      <c r="G630" s="138">
        <f t="shared" si="19"/>
        <v>21.39</v>
      </c>
    </row>
    <row r="631" ht="20.25" hidden="1" customHeight="1" spans="1:7">
      <c r="A631" s="134">
        <v>2081003</v>
      </c>
      <c r="B631" s="135" t="s">
        <v>531</v>
      </c>
      <c r="C631" s="136">
        <v>0</v>
      </c>
      <c r="D631" s="136">
        <v>0</v>
      </c>
      <c r="E631" s="136">
        <v>0</v>
      </c>
      <c r="F631" s="137" t="str">
        <f t="shared" si="18"/>
        <v/>
      </c>
      <c r="G631" s="138">
        <f t="shared" si="19"/>
        <v>0</v>
      </c>
    </row>
    <row r="632" ht="20.25" customHeight="1" spans="1:7">
      <c r="A632" s="134">
        <v>2081004</v>
      </c>
      <c r="B632" s="135" t="s">
        <v>532</v>
      </c>
      <c r="C632" s="136">
        <v>0</v>
      </c>
      <c r="D632" s="136">
        <v>0</v>
      </c>
      <c r="E632" s="136">
        <v>0.1</v>
      </c>
      <c r="F632" s="137" t="str">
        <f t="shared" si="18"/>
        <v/>
      </c>
      <c r="G632" s="138">
        <f t="shared" si="19"/>
        <v>0.1</v>
      </c>
    </row>
    <row r="633" ht="20.25" hidden="1" customHeight="1" spans="1:7">
      <c r="A633" s="134">
        <v>2081005</v>
      </c>
      <c r="B633" s="135" t="s">
        <v>533</v>
      </c>
      <c r="C633" s="136">
        <v>0</v>
      </c>
      <c r="D633" s="136">
        <v>0</v>
      </c>
      <c r="E633" s="136">
        <v>0</v>
      </c>
      <c r="F633" s="137" t="str">
        <f t="shared" si="18"/>
        <v/>
      </c>
      <c r="G633" s="138">
        <f t="shared" si="19"/>
        <v>0</v>
      </c>
    </row>
    <row r="634" ht="20.25" hidden="1" customHeight="1" spans="1:7">
      <c r="A634" s="134">
        <v>2081006</v>
      </c>
      <c r="B634" s="135" t="s">
        <v>534</v>
      </c>
      <c r="C634" s="136">
        <v>0</v>
      </c>
      <c r="D634" s="136">
        <v>0</v>
      </c>
      <c r="E634" s="136">
        <v>0</v>
      </c>
      <c r="F634" s="137" t="str">
        <f t="shared" si="18"/>
        <v/>
      </c>
      <c r="G634" s="138">
        <f t="shared" si="19"/>
        <v>0</v>
      </c>
    </row>
    <row r="635" ht="20.25" customHeight="1" spans="1:7">
      <c r="A635" s="134">
        <v>2081099</v>
      </c>
      <c r="B635" s="135" t="s">
        <v>535</v>
      </c>
      <c r="C635" s="136">
        <v>7</v>
      </c>
      <c r="D635" s="136">
        <v>7</v>
      </c>
      <c r="E635" s="136">
        <v>0</v>
      </c>
      <c r="F635" s="137">
        <f t="shared" si="18"/>
        <v>0</v>
      </c>
      <c r="G635" s="138">
        <f t="shared" si="19"/>
        <v>-3.5</v>
      </c>
    </row>
    <row r="636" ht="20.25" customHeight="1" spans="1:7">
      <c r="A636" s="131">
        <v>20811</v>
      </c>
      <c r="B636" s="131" t="s">
        <v>536</v>
      </c>
      <c r="C636" s="133">
        <f>SUM(C637:C644)</f>
        <v>0</v>
      </c>
      <c r="D636" s="133">
        <f>SUM(D637:D644)</f>
        <v>0</v>
      </c>
      <c r="E636" s="133">
        <f>SUM(E637:E644)</f>
        <v>15.83</v>
      </c>
      <c r="F636" s="129" t="str">
        <f t="shared" si="18"/>
        <v/>
      </c>
      <c r="G636" s="130">
        <f t="shared" si="19"/>
        <v>15.83</v>
      </c>
    </row>
    <row r="637" ht="20.25" hidden="1" customHeight="1" spans="1:7">
      <c r="A637" s="134">
        <v>2081101</v>
      </c>
      <c r="B637" s="135" t="s">
        <v>90</v>
      </c>
      <c r="C637" s="136">
        <v>0</v>
      </c>
      <c r="D637" s="136">
        <v>0</v>
      </c>
      <c r="E637" s="136">
        <v>0</v>
      </c>
      <c r="F637" s="137" t="str">
        <f t="shared" si="18"/>
        <v/>
      </c>
      <c r="G637" s="138">
        <f t="shared" si="19"/>
        <v>0</v>
      </c>
    </row>
    <row r="638" ht="20.25" hidden="1" customHeight="1" spans="1:7">
      <c r="A638" s="134">
        <v>2081102</v>
      </c>
      <c r="B638" s="135" t="s">
        <v>91</v>
      </c>
      <c r="C638" s="136">
        <v>0</v>
      </c>
      <c r="D638" s="136">
        <v>0</v>
      </c>
      <c r="E638" s="136">
        <v>0</v>
      </c>
      <c r="F638" s="137" t="str">
        <f t="shared" si="18"/>
        <v/>
      </c>
      <c r="G638" s="138">
        <f t="shared" si="19"/>
        <v>0</v>
      </c>
    </row>
    <row r="639" ht="20.25" hidden="1" customHeight="1" spans="1:7">
      <c r="A639" s="134">
        <v>2081103</v>
      </c>
      <c r="B639" s="135" t="s">
        <v>92</v>
      </c>
      <c r="C639" s="136">
        <v>0</v>
      </c>
      <c r="D639" s="136">
        <v>0</v>
      </c>
      <c r="E639" s="136">
        <v>0</v>
      </c>
      <c r="F639" s="137" t="str">
        <f t="shared" si="18"/>
        <v/>
      </c>
      <c r="G639" s="138">
        <f t="shared" si="19"/>
        <v>0</v>
      </c>
    </row>
    <row r="640" ht="20.25" hidden="1" customHeight="1" spans="1:7">
      <c r="A640" s="134">
        <v>2081104</v>
      </c>
      <c r="B640" s="135" t="s">
        <v>537</v>
      </c>
      <c r="C640" s="136">
        <v>0</v>
      </c>
      <c r="D640" s="136">
        <v>0</v>
      </c>
      <c r="E640" s="136">
        <v>0</v>
      </c>
      <c r="F640" s="137" t="str">
        <f t="shared" si="18"/>
        <v/>
      </c>
      <c r="G640" s="138">
        <f t="shared" si="19"/>
        <v>0</v>
      </c>
    </row>
    <row r="641" ht="20.25" customHeight="1" spans="1:7">
      <c r="A641" s="134">
        <v>2081105</v>
      </c>
      <c r="B641" s="135" t="s">
        <v>538</v>
      </c>
      <c r="C641" s="136">
        <v>0</v>
      </c>
      <c r="D641" s="136">
        <v>0</v>
      </c>
      <c r="E641" s="136">
        <v>15.83</v>
      </c>
      <c r="F641" s="137" t="str">
        <f t="shared" si="18"/>
        <v/>
      </c>
      <c r="G641" s="138">
        <f t="shared" si="19"/>
        <v>15.83</v>
      </c>
    </row>
    <row r="642" ht="20.25" hidden="1" customHeight="1" spans="1:7">
      <c r="A642" s="134">
        <v>2081106</v>
      </c>
      <c r="B642" s="135" t="s">
        <v>539</v>
      </c>
      <c r="C642" s="136">
        <v>0</v>
      </c>
      <c r="D642" s="136">
        <v>0</v>
      </c>
      <c r="E642" s="136">
        <v>0</v>
      </c>
      <c r="F642" s="137" t="str">
        <f t="shared" si="18"/>
        <v/>
      </c>
      <c r="G642" s="138">
        <f t="shared" si="19"/>
        <v>0</v>
      </c>
    </row>
    <row r="643" ht="20.25" hidden="1" customHeight="1" spans="1:7">
      <c r="A643" s="134">
        <v>2081107</v>
      </c>
      <c r="B643" s="135" t="s">
        <v>540</v>
      </c>
      <c r="C643" s="136">
        <v>0</v>
      </c>
      <c r="D643" s="136">
        <v>0</v>
      </c>
      <c r="E643" s="136">
        <v>0</v>
      </c>
      <c r="F643" s="137" t="str">
        <f t="shared" si="18"/>
        <v/>
      </c>
      <c r="G643" s="138">
        <f t="shared" si="19"/>
        <v>0</v>
      </c>
    </row>
    <row r="644" ht="20.25" hidden="1" customHeight="1" spans="1:7">
      <c r="A644" s="134">
        <v>2081199</v>
      </c>
      <c r="B644" s="135" t="s">
        <v>541</v>
      </c>
      <c r="C644" s="136">
        <v>0</v>
      </c>
      <c r="D644" s="136">
        <v>0</v>
      </c>
      <c r="E644" s="136">
        <v>0</v>
      </c>
      <c r="F644" s="137" t="str">
        <f t="shared" si="18"/>
        <v/>
      </c>
      <c r="G644" s="138">
        <f t="shared" si="19"/>
        <v>0</v>
      </c>
    </row>
    <row r="645" ht="20.25" hidden="1" customHeight="1" spans="1:7">
      <c r="A645" s="131">
        <v>20816</v>
      </c>
      <c r="B645" s="131" t="s">
        <v>542</v>
      </c>
      <c r="C645" s="133">
        <f>SUM(C647:C649)</f>
        <v>0</v>
      </c>
      <c r="D645" s="133">
        <f>SUM(D647:D649)</f>
        <v>0</v>
      </c>
      <c r="E645" s="133">
        <f>SUM(E646:E649)</f>
        <v>0</v>
      </c>
      <c r="F645" s="129" t="str">
        <f t="shared" si="18"/>
        <v/>
      </c>
      <c r="G645" s="130">
        <f t="shared" si="19"/>
        <v>0</v>
      </c>
    </row>
    <row r="646" ht="20.25" hidden="1" customHeight="1" spans="1:7">
      <c r="A646" s="134">
        <v>2081601</v>
      </c>
      <c r="B646" s="135" t="s">
        <v>90</v>
      </c>
      <c r="C646" s="145">
        <v>0</v>
      </c>
      <c r="D646" s="145">
        <v>0</v>
      </c>
      <c r="E646" s="136">
        <v>0</v>
      </c>
      <c r="F646" s="137" t="str">
        <f>IFERROR(E646/C649*100,"")</f>
        <v/>
      </c>
      <c r="G646" s="138">
        <f>E646-C649/2</f>
        <v>0</v>
      </c>
    </row>
    <row r="647" ht="20.25" hidden="1" customHeight="1" spans="1:7">
      <c r="A647" s="134">
        <v>2081602</v>
      </c>
      <c r="B647" s="135" t="s">
        <v>91</v>
      </c>
      <c r="C647" s="145">
        <v>0</v>
      </c>
      <c r="D647" s="145">
        <v>0</v>
      </c>
      <c r="E647" s="136">
        <v>0</v>
      </c>
      <c r="F647" s="137" t="str">
        <f t="shared" ref="F647:F710" si="20">IFERROR(E647/C647*100,"")</f>
        <v/>
      </c>
      <c r="G647" s="138">
        <f t="shared" ref="G647:G710" si="21">E647-C647/2</f>
        <v>0</v>
      </c>
    </row>
    <row r="648" ht="20.25" hidden="1" customHeight="1" spans="1:7">
      <c r="A648" s="134">
        <v>2081603</v>
      </c>
      <c r="B648" s="135" t="s">
        <v>92</v>
      </c>
      <c r="C648" s="145">
        <v>0</v>
      </c>
      <c r="D648" s="145">
        <v>0</v>
      </c>
      <c r="E648" s="136">
        <v>0</v>
      </c>
      <c r="F648" s="137" t="str">
        <f t="shared" si="20"/>
        <v/>
      </c>
      <c r="G648" s="138">
        <f t="shared" si="21"/>
        <v>0</v>
      </c>
    </row>
    <row r="649" ht="20.25" hidden="1" customHeight="1" spans="1:7">
      <c r="A649" s="134">
        <v>2081699</v>
      </c>
      <c r="B649" s="135" t="s">
        <v>543</v>
      </c>
      <c r="C649" s="145">
        <v>0</v>
      </c>
      <c r="D649" s="145">
        <v>0</v>
      </c>
      <c r="E649" s="136">
        <v>0</v>
      </c>
      <c r="F649" s="137" t="str">
        <f>IFERROR(E649/#REF!*100,"")</f>
        <v/>
      </c>
      <c r="G649" s="138" t="e">
        <f>E649-#REF!/2</f>
        <v>#REF!</v>
      </c>
    </row>
    <row r="650" ht="20.25" customHeight="1" spans="1:7">
      <c r="A650" s="131">
        <v>20819</v>
      </c>
      <c r="B650" s="131" t="s">
        <v>544</v>
      </c>
      <c r="C650" s="133">
        <f>SUM(C651:C652)</f>
        <v>382</v>
      </c>
      <c r="D650" s="133">
        <f>SUM(D651:D652)</f>
        <v>345</v>
      </c>
      <c r="E650" s="133">
        <f>SUM(E651:E652)</f>
        <v>311.87</v>
      </c>
      <c r="F650" s="129">
        <f t="shared" si="20"/>
        <v>81.6413612565445</v>
      </c>
      <c r="G650" s="130">
        <f t="shared" si="21"/>
        <v>120.87</v>
      </c>
    </row>
    <row r="651" ht="20.25" customHeight="1" spans="1:7">
      <c r="A651" s="134">
        <v>2081901</v>
      </c>
      <c r="B651" s="135" t="s">
        <v>545</v>
      </c>
      <c r="C651" s="136">
        <v>8</v>
      </c>
      <c r="D651" s="136">
        <v>8</v>
      </c>
      <c r="E651" s="136">
        <v>8.28</v>
      </c>
      <c r="F651" s="137">
        <f t="shared" si="20"/>
        <v>103.5</v>
      </c>
      <c r="G651" s="138">
        <f t="shared" si="21"/>
        <v>4.28</v>
      </c>
    </row>
    <row r="652" ht="20.25" customHeight="1" spans="1:7">
      <c r="A652" s="134">
        <v>2081902</v>
      </c>
      <c r="B652" s="135" t="s">
        <v>546</v>
      </c>
      <c r="C652" s="136">
        <v>374</v>
      </c>
      <c r="D652" s="136">
        <v>337</v>
      </c>
      <c r="E652" s="136">
        <v>303.59</v>
      </c>
      <c r="F652" s="137">
        <f t="shared" si="20"/>
        <v>81.1737967914438</v>
      </c>
      <c r="G652" s="138">
        <f t="shared" si="21"/>
        <v>116.59</v>
      </c>
    </row>
    <row r="653" ht="20.25" customHeight="1" spans="1:7">
      <c r="A653" s="131">
        <v>20820</v>
      </c>
      <c r="B653" s="131" t="s">
        <v>547</v>
      </c>
      <c r="C653" s="133">
        <f>SUM(C654:C655)</f>
        <v>1</v>
      </c>
      <c r="D653" s="133">
        <f>SUM(D654:D655)</f>
        <v>1</v>
      </c>
      <c r="E653" s="133">
        <f>SUM(E654:E655)</f>
        <v>0</v>
      </c>
      <c r="F653" s="129">
        <f t="shared" si="20"/>
        <v>0</v>
      </c>
      <c r="G653" s="130">
        <f t="shared" si="21"/>
        <v>-0.5</v>
      </c>
    </row>
    <row r="654" ht="20.25" customHeight="1" spans="1:7">
      <c r="A654" s="134">
        <v>2082001</v>
      </c>
      <c r="B654" s="135" t="s">
        <v>548</v>
      </c>
      <c r="C654" s="136">
        <v>1</v>
      </c>
      <c r="D654" s="136">
        <v>1</v>
      </c>
      <c r="E654" s="136">
        <v>0</v>
      </c>
      <c r="F654" s="137">
        <f t="shared" si="20"/>
        <v>0</v>
      </c>
      <c r="G654" s="138">
        <f t="shared" si="21"/>
        <v>-0.5</v>
      </c>
    </row>
    <row r="655" ht="20.25" hidden="1" customHeight="1" spans="1:7">
      <c r="A655" s="134">
        <v>2082002</v>
      </c>
      <c r="B655" s="135" t="s">
        <v>549</v>
      </c>
      <c r="C655" s="136">
        <v>0</v>
      </c>
      <c r="D655" s="136">
        <v>0</v>
      </c>
      <c r="E655" s="136">
        <v>0</v>
      </c>
      <c r="F655" s="137" t="str">
        <f t="shared" si="20"/>
        <v/>
      </c>
      <c r="G655" s="138">
        <f t="shared" si="21"/>
        <v>0</v>
      </c>
    </row>
    <row r="656" ht="20.25" customHeight="1" spans="1:7">
      <c r="A656" s="131">
        <v>20821</v>
      </c>
      <c r="B656" s="131" t="s">
        <v>550</v>
      </c>
      <c r="C656" s="133">
        <f>SUM(C657:C658)</f>
        <v>143</v>
      </c>
      <c r="D656" s="133">
        <f>SUM(D657:D658)</f>
        <v>143</v>
      </c>
      <c r="E656" s="133">
        <f>SUM(E657:E658)</f>
        <v>116.91</v>
      </c>
      <c r="F656" s="129">
        <f t="shared" si="20"/>
        <v>81.7552447552448</v>
      </c>
      <c r="G656" s="130">
        <f t="shared" si="21"/>
        <v>45.41</v>
      </c>
    </row>
    <row r="657" ht="20.25" customHeight="1" spans="1:7">
      <c r="A657" s="134">
        <v>2082101</v>
      </c>
      <c r="B657" s="135" t="s">
        <v>551</v>
      </c>
      <c r="C657" s="136">
        <v>3</v>
      </c>
      <c r="D657" s="136">
        <v>3</v>
      </c>
      <c r="E657" s="136">
        <v>3.54</v>
      </c>
      <c r="F657" s="137">
        <f t="shared" si="20"/>
        <v>118</v>
      </c>
      <c r="G657" s="138">
        <f t="shared" si="21"/>
        <v>2.04</v>
      </c>
    </row>
    <row r="658" ht="20.25" customHeight="1" spans="1:7">
      <c r="A658" s="134">
        <v>2082102</v>
      </c>
      <c r="B658" s="135" t="s">
        <v>552</v>
      </c>
      <c r="C658" s="136">
        <v>140</v>
      </c>
      <c r="D658" s="136">
        <v>140</v>
      </c>
      <c r="E658" s="136">
        <v>113.37</v>
      </c>
      <c r="F658" s="137">
        <f t="shared" si="20"/>
        <v>80.9785714285714</v>
      </c>
      <c r="G658" s="138">
        <f t="shared" si="21"/>
        <v>43.37</v>
      </c>
    </row>
    <row r="659" ht="20.25" hidden="1" customHeight="1" spans="1:7">
      <c r="A659" s="131">
        <v>20824</v>
      </c>
      <c r="B659" s="131" t="s">
        <v>553</v>
      </c>
      <c r="C659" s="133">
        <f>SUM(C660:C661)</f>
        <v>0</v>
      </c>
      <c r="D659" s="133">
        <f>SUM(D660:D661)</f>
        <v>0</v>
      </c>
      <c r="E659" s="133">
        <f>SUM(E660:E661)</f>
        <v>0</v>
      </c>
      <c r="F659" s="129" t="str">
        <f t="shared" si="20"/>
        <v/>
      </c>
      <c r="G659" s="130">
        <f t="shared" si="21"/>
        <v>0</v>
      </c>
    </row>
    <row r="660" ht="20.25" hidden="1" customHeight="1" spans="1:7">
      <c r="A660" s="134">
        <v>2082401</v>
      </c>
      <c r="B660" s="135" t="s">
        <v>554</v>
      </c>
      <c r="C660" s="136">
        <v>0</v>
      </c>
      <c r="D660" s="136">
        <v>0</v>
      </c>
      <c r="E660" s="136">
        <v>0</v>
      </c>
      <c r="F660" s="129" t="str">
        <f t="shared" si="20"/>
        <v/>
      </c>
      <c r="G660" s="130">
        <f t="shared" si="21"/>
        <v>0</v>
      </c>
    </row>
    <row r="661" ht="20.25" hidden="1" customHeight="1" spans="1:7">
      <c r="A661" s="134">
        <v>2082402</v>
      </c>
      <c r="B661" s="135" t="s">
        <v>555</v>
      </c>
      <c r="C661" s="136">
        <v>0</v>
      </c>
      <c r="D661" s="136">
        <v>0</v>
      </c>
      <c r="E661" s="136">
        <v>0</v>
      </c>
      <c r="F661" s="129" t="str">
        <f t="shared" si="20"/>
        <v/>
      </c>
      <c r="G661" s="130">
        <f t="shared" si="21"/>
        <v>0</v>
      </c>
    </row>
    <row r="662" ht="20.25" customHeight="1" spans="1:7">
      <c r="A662" s="131">
        <v>20825</v>
      </c>
      <c r="B662" s="131" t="s">
        <v>556</v>
      </c>
      <c r="C662" s="133">
        <f>SUM(C663:C664)</f>
        <v>11</v>
      </c>
      <c r="D662" s="133">
        <f>SUM(D663:D664)</f>
        <v>11</v>
      </c>
      <c r="E662" s="133">
        <f>SUM(E663:E664)</f>
        <v>22.73</v>
      </c>
      <c r="F662" s="129">
        <f t="shared" si="20"/>
        <v>206.636363636364</v>
      </c>
      <c r="G662" s="130">
        <f t="shared" si="21"/>
        <v>17.23</v>
      </c>
    </row>
    <row r="663" ht="20.25" customHeight="1" spans="1:7">
      <c r="A663" s="134">
        <v>2082501</v>
      </c>
      <c r="B663" s="135" t="s">
        <v>557</v>
      </c>
      <c r="C663" s="136">
        <v>6</v>
      </c>
      <c r="D663" s="136">
        <v>6</v>
      </c>
      <c r="E663" s="136">
        <v>2.48</v>
      </c>
      <c r="F663" s="137">
        <f t="shared" si="20"/>
        <v>41.3333333333333</v>
      </c>
      <c r="G663" s="138">
        <f t="shared" si="21"/>
        <v>-0.52</v>
      </c>
    </row>
    <row r="664" ht="20.25" customHeight="1" spans="1:7">
      <c r="A664" s="134">
        <v>2082502</v>
      </c>
      <c r="B664" s="135" t="s">
        <v>558</v>
      </c>
      <c r="C664" s="136">
        <v>5</v>
      </c>
      <c r="D664" s="136">
        <v>5</v>
      </c>
      <c r="E664" s="136">
        <v>20.25</v>
      </c>
      <c r="F664" s="137">
        <f t="shared" si="20"/>
        <v>405</v>
      </c>
      <c r="G664" s="138">
        <f t="shared" si="21"/>
        <v>17.75</v>
      </c>
    </row>
    <row r="665" ht="34.5" customHeight="1" spans="1:7">
      <c r="A665" s="131">
        <v>20826</v>
      </c>
      <c r="B665" s="131" t="s">
        <v>559</v>
      </c>
      <c r="C665" s="133">
        <f>SUM(C666:C668)</f>
        <v>465</v>
      </c>
      <c r="D665" s="133">
        <f>SUM(D666:D668)</f>
        <v>465</v>
      </c>
      <c r="E665" s="133">
        <f>SUM(E666:E668)</f>
        <v>430</v>
      </c>
      <c r="F665" s="129">
        <f t="shared" si="20"/>
        <v>92.4731182795699</v>
      </c>
      <c r="G665" s="130">
        <f t="shared" si="21"/>
        <v>197.5</v>
      </c>
    </row>
    <row r="666" ht="39.75" hidden="1" customHeight="1" spans="1:7">
      <c r="A666" s="134">
        <v>2082601</v>
      </c>
      <c r="B666" s="135" t="s">
        <v>560</v>
      </c>
      <c r="C666" s="136">
        <v>0</v>
      </c>
      <c r="D666" s="136">
        <v>0</v>
      </c>
      <c r="E666" s="136">
        <v>0</v>
      </c>
      <c r="F666" s="129" t="str">
        <f t="shared" si="20"/>
        <v/>
      </c>
      <c r="G666" s="130">
        <f t="shared" si="21"/>
        <v>0</v>
      </c>
    </row>
    <row r="667" ht="32.25" customHeight="1" spans="1:9">
      <c r="A667" s="134">
        <v>2082602</v>
      </c>
      <c r="B667" s="135" t="s">
        <v>561</v>
      </c>
      <c r="C667" s="136">
        <v>465</v>
      </c>
      <c r="D667" s="136">
        <v>465</v>
      </c>
      <c r="E667" s="136">
        <v>430</v>
      </c>
      <c r="F667" s="137">
        <f t="shared" si="20"/>
        <v>92.4731182795699</v>
      </c>
      <c r="G667" s="138">
        <f t="shared" si="21"/>
        <v>197.5</v>
      </c>
      <c r="I667" s="112"/>
    </row>
    <row r="668" ht="35.25" hidden="1" customHeight="1" spans="1:7">
      <c r="A668" s="134">
        <v>2082699</v>
      </c>
      <c r="B668" s="135" t="s">
        <v>562</v>
      </c>
      <c r="C668" s="136">
        <v>0</v>
      </c>
      <c r="D668" s="136">
        <v>0</v>
      </c>
      <c r="E668" s="136">
        <v>0</v>
      </c>
      <c r="F668" s="129" t="str">
        <f t="shared" si="20"/>
        <v/>
      </c>
      <c r="G668" s="130">
        <f t="shared" si="21"/>
        <v>0</v>
      </c>
    </row>
    <row r="669" ht="20.25" hidden="1" customHeight="1" spans="1:7">
      <c r="A669" s="134">
        <v>20827</v>
      </c>
      <c r="B669" s="131" t="s">
        <v>563</v>
      </c>
      <c r="C669" s="133">
        <f>SUM(C670:C672)</f>
        <v>0</v>
      </c>
      <c r="D669" s="133">
        <f>SUM(D670:D672)</f>
        <v>0</v>
      </c>
      <c r="E669" s="133">
        <f>SUM(E670:E672)</f>
        <v>0</v>
      </c>
      <c r="F669" s="129" t="str">
        <f t="shared" si="20"/>
        <v/>
      </c>
      <c r="G669" s="130">
        <f t="shared" si="21"/>
        <v>0</v>
      </c>
    </row>
    <row r="670" ht="20.25" hidden="1" customHeight="1" spans="1:7">
      <c r="A670" s="134">
        <v>2082701</v>
      </c>
      <c r="B670" s="135" t="s">
        <v>564</v>
      </c>
      <c r="C670" s="136">
        <v>0</v>
      </c>
      <c r="D670" s="136">
        <v>0</v>
      </c>
      <c r="E670" s="136">
        <v>0</v>
      </c>
      <c r="F670" s="129" t="str">
        <f t="shared" si="20"/>
        <v/>
      </c>
      <c r="G670" s="130">
        <f t="shared" si="21"/>
        <v>0</v>
      </c>
    </row>
    <row r="671" ht="20.25" hidden="1" customHeight="1" spans="1:7">
      <c r="A671" s="134">
        <v>2082702</v>
      </c>
      <c r="B671" s="135" t="s">
        <v>565</v>
      </c>
      <c r="C671" s="136">
        <v>0</v>
      </c>
      <c r="D671" s="136">
        <v>0</v>
      </c>
      <c r="E671" s="136">
        <v>0</v>
      </c>
      <c r="F671" s="129" t="str">
        <f t="shared" si="20"/>
        <v/>
      </c>
      <c r="G671" s="130">
        <f t="shared" si="21"/>
        <v>0</v>
      </c>
    </row>
    <row r="672" ht="20.25" hidden="1" customHeight="1" spans="1:7">
      <c r="A672" s="134">
        <v>2082799</v>
      </c>
      <c r="B672" s="135" t="s">
        <v>566</v>
      </c>
      <c r="C672" s="136">
        <v>0</v>
      </c>
      <c r="D672" s="136">
        <v>0</v>
      </c>
      <c r="E672" s="136">
        <v>0</v>
      </c>
      <c r="F672" s="129" t="str">
        <f t="shared" si="20"/>
        <v/>
      </c>
      <c r="G672" s="130">
        <f t="shared" si="21"/>
        <v>0</v>
      </c>
    </row>
    <row r="673" ht="20.25" customHeight="1" spans="1:7">
      <c r="A673" s="131">
        <v>20828</v>
      </c>
      <c r="B673" s="131" t="s">
        <v>567</v>
      </c>
      <c r="C673" s="133">
        <f>SUM(C674:C680)</f>
        <v>7</v>
      </c>
      <c r="D673" s="133">
        <f>SUM(D674:D680)</f>
        <v>7</v>
      </c>
      <c r="E673" s="133">
        <f>SUM(E674:E680)</f>
        <v>2</v>
      </c>
      <c r="F673" s="129">
        <f t="shared" si="20"/>
        <v>28.5714285714286</v>
      </c>
      <c r="G673" s="130">
        <f t="shared" si="21"/>
        <v>-1.5</v>
      </c>
    </row>
    <row r="674" ht="20.25" hidden="1" customHeight="1" spans="1:7">
      <c r="A674" s="134">
        <v>2082801</v>
      </c>
      <c r="B674" s="135" t="s">
        <v>90</v>
      </c>
      <c r="C674" s="136">
        <v>0</v>
      </c>
      <c r="D674" s="136">
        <v>0</v>
      </c>
      <c r="E674" s="136">
        <v>0</v>
      </c>
      <c r="F674" s="137" t="str">
        <f t="shared" si="20"/>
        <v/>
      </c>
      <c r="G674" s="138">
        <f t="shared" si="21"/>
        <v>0</v>
      </c>
    </row>
    <row r="675" ht="20.25" hidden="1" customHeight="1" spans="1:7">
      <c r="A675" s="134">
        <v>2082802</v>
      </c>
      <c r="B675" s="135" t="s">
        <v>91</v>
      </c>
      <c r="C675" s="136">
        <v>0</v>
      </c>
      <c r="D675" s="136">
        <v>0</v>
      </c>
      <c r="E675" s="136">
        <v>0</v>
      </c>
      <c r="F675" s="137" t="str">
        <f t="shared" si="20"/>
        <v/>
      </c>
      <c r="G675" s="138">
        <f t="shared" si="21"/>
        <v>0</v>
      </c>
    </row>
    <row r="676" ht="20.25" hidden="1" customHeight="1" spans="1:7">
      <c r="A676" s="134">
        <v>2082803</v>
      </c>
      <c r="B676" s="135" t="s">
        <v>92</v>
      </c>
      <c r="C676" s="136">
        <v>0</v>
      </c>
      <c r="D676" s="136">
        <v>0</v>
      </c>
      <c r="E676" s="136">
        <v>0</v>
      </c>
      <c r="F676" s="137" t="str">
        <f t="shared" si="20"/>
        <v/>
      </c>
      <c r="G676" s="138">
        <f t="shared" si="21"/>
        <v>0</v>
      </c>
    </row>
    <row r="677" ht="20.25" hidden="1" customHeight="1" spans="1:7">
      <c r="A677" s="134">
        <v>2082804</v>
      </c>
      <c r="B677" s="135" t="s">
        <v>568</v>
      </c>
      <c r="C677" s="136">
        <v>0</v>
      </c>
      <c r="D677" s="136">
        <v>0</v>
      </c>
      <c r="E677" s="136">
        <v>0</v>
      </c>
      <c r="F677" s="137" t="str">
        <f t="shared" si="20"/>
        <v/>
      </c>
      <c r="G677" s="138">
        <f t="shared" si="21"/>
        <v>0</v>
      </c>
    </row>
    <row r="678" ht="20.25" hidden="1" customHeight="1" spans="1:7">
      <c r="A678" s="134">
        <v>2082805</v>
      </c>
      <c r="B678" s="135" t="s">
        <v>569</v>
      </c>
      <c r="C678" s="136">
        <v>0</v>
      </c>
      <c r="D678" s="136">
        <v>0</v>
      </c>
      <c r="E678" s="136">
        <v>0</v>
      </c>
      <c r="F678" s="137" t="str">
        <f t="shared" si="20"/>
        <v/>
      </c>
      <c r="G678" s="138">
        <f t="shared" si="21"/>
        <v>0</v>
      </c>
    </row>
    <row r="679" ht="20.25" hidden="1" customHeight="1" spans="1:7">
      <c r="A679" s="134">
        <v>2082850</v>
      </c>
      <c r="B679" s="135" t="s">
        <v>99</v>
      </c>
      <c r="C679" s="136">
        <v>0</v>
      </c>
      <c r="D679" s="136">
        <v>0</v>
      </c>
      <c r="E679" s="136">
        <v>0</v>
      </c>
      <c r="F679" s="137" t="str">
        <f t="shared" si="20"/>
        <v/>
      </c>
      <c r="G679" s="138">
        <f t="shared" si="21"/>
        <v>0</v>
      </c>
    </row>
    <row r="680" ht="20.25" customHeight="1" spans="1:7">
      <c r="A680" s="134">
        <v>2082899</v>
      </c>
      <c r="B680" s="135" t="s">
        <v>570</v>
      </c>
      <c r="C680" s="136">
        <v>7</v>
      </c>
      <c r="D680" s="136">
        <v>7</v>
      </c>
      <c r="E680" s="136">
        <v>2</v>
      </c>
      <c r="F680" s="137">
        <f t="shared" si="20"/>
        <v>28.5714285714286</v>
      </c>
      <c r="G680" s="138">
        <f t="shared" si="21"/>
        <v>-1.5</v>
      </c>
    </row>
    <row r="681" ht="20.25" hidden="1" customHeight="1" spans="1:7">
      <c r="A681" s="131">
        <v>20830</v>
      </c>
      <c r="B681" s="131" t="s">
        <v>571</v>
      </c>
      <c r="C681" s="133">
        <f>SUM(C682:C683)</f>
        <v>0</v>
      </c>
      <c r="D681" s="133">
        <f>SUM(D682:D683)</f>
        <v>0</v>
      </c>
      <c r="E681" s="133">
        <f>SUM(E682:E683)</f>
        <v>0</v>
      </c>
      <c r="F681" s="129" t="str">
        <f t="shared" si="20"/>
        <v/>
      </c>
      <c r="G681" s="130">
        <f t="shared" si="21"/>
        <v>0</v>
      </c>
    </row>
    <row r="682" ht="35.25" hidden="1" customHeight="1" spans="1:7">
      <c r="A682" s="134">
        <v>2083001</v>
      </c>
      <c r="B682" s="135" t="s">
        <v>572</v>
      </c>
      <c r="C682" s="136">
        <v>0</v>
      </c>
      <c r="D682" s="136">
        <v>0</v>
      </c>
      <c r="E682" s="136">
        <v>0</v>
      </c>
      <c r="F682" s="129" t="str">
        <f t="shared" si="20"/>
        <v/>
      </c>
      <c r="G682" s="130">
        <f t="shared" si="21"/>
        <v>0</v>
      </c>
    </row>
    <row r="683" ht="20.25" hidden="1" customHeight="1" spans="1:7">
      <c r="A683" s="134">
        <v>2083099</v>
      </c>
      <c r="B683" s="135" t="s">
        <v>573</v>
      </c>
      <c r="C683" s="136">
        <v>0</v>
      </c>
      <c r="D683" s="136">
        <v>0</v>
      </c>
      <c r="E683" s="136">
        <v>0</v>
      </c>
      <c r="F683" s="129" t="str">
        <f t="shared" si="20"/>
        <v/>
      </c>
      <c r="G683" s="130">
        <f t="shared" si="21"/>
        <v>0</v>
      </c>
    </row>
    <row r="684" ht="20.25" customHeight="1" spans="1:7">
      <c r="A684" s="131">
        <v>20899</v>
      </c>
      <c r="B684" s="131" t="s">
        <v>574</v>
      </c>
      <c r="C684" s="133">
        <f>C685</f>
        <v>108</v>
      </c>
      <c r="D684" s="133">
        <f>D685</f>
        <v>108</v>
      </c>
      <c r="E684" s="133">
        <f>E685</f>
        <v>123.69</v>
      </c>
      <c r="F684" s="129">
        <f t="shared" si="20"/>
        <v>114.527777777778</v>
      </c>
      <c r="G684" s="130">
        <f t="shared" si="21"/>
        <v>69.69</v>
      </c>
    </row>
    <row r="685" ht="20.25" customHeight="1" spans="1:7">
      <c r="A685" s="134">
        <v>2089999</v>
      </c>
      <c r="B685" s="135" t="s">
        <v>575</v>
      </c>
      <c r="C685" s="136">
        <v>108</v>
      </c>
      <c r="D685" s="136">
        <v>108</v>
      </c>
      <c r="E685" s="136">
        <v>123.69</v>
      </c>
      <c r="F685" s="137">
        <f t="shared" si="20"/>
        <v>114.527777777778</v>
      </c>
      <c r="G685" s="138">
        <f t="shared" si="21"/>
        <v>69.69</v>
      </c>
    </row>
    <row r="686" ht="20.25" customHeight="1" spans="1:7">
      <c r="A686" s="131">
        <v>210</v>
      </c>
      <c r="B686" s="131" t="s">
        <v>576</v>
      </c>
      <c r="C686" s="133">
        <f>C687+C692+C706+C710+C722+C725+C729+C736+C740+C744+C747+C756+C758</f>
        <v>2147</v>
      </c>
      <c r="D686" s="133">
        <f>D687+D692+D706+D710+D722+D725+D729+D736+D740+D744+D747+D756+D758</f>
        <v>2147</v>
      </c>
      <c r="E686" s="133">
        <f>E687+E692+E706+E710+E722+E725+E729+E736+E740+E744+E747+E756+E758</f>
        <v>1550.24</v>
      </c>
      <c r="F686" s="129">
        <f t="shared" si="20"/>
        <v>72.204937121565</v>
      </c>
      <c r="G686" s="130">
        <f t="shared" si="21"/>
        <v>476.74</v>
      </c>
    </row>
    <row r="687" ht="20.25" hidden="1" customHeight="1" spans="1:7">
      <c r="A687" s="131">
        <v>21001</v>
      </c>
      <c r="B687" s="131" t="s">
        <v>577</v>
      </c>
      <c r="C687" s="133">
        <f>SUM(C688:C691)</f>
        <v>0</v>
      </c>
      <c r="D687" s="133">
        <f>SUM(D688:D691)</f>
        <v>0</v>
      </c>
      <c r="E687" s="133">
        <f>SUM(E688:E691)</f>
        <v>0</v>
      </c>
      <c r="F687" s="129" t="str">
        <f t="shared" si="20"/>
        <v/>
      </c>
      <c r="G687" s="130">
        <f t="shared" si="21"/>
        <v>0</v>
      </c>
    </row>
    <row r="688" ht="20.25" hidden="1" customHeight="1" spans="1:7">
      <c r="A688" s="134">
        <v>2100101</v>
      </c>
      <c r="B688" s="135" t="s">
        <v>90</v>
      </c>
      <c r="C688" s="136">
        <v>0</v>
      </c>
      <c r="D688" s="136">
        <v>0</v>
      </c>
      <c r="E688" s="136">
        <v>0</v>
      </c>
      <c r="F688" s="137" t="str">
        <f t="shared" si="20"/>
        <v/>
      </c>
      <c r="G688" s="138">
        <f t="shared" si="21"/>
        <v>0</v>
      </c>
    </row>
    <row r="689" ht="20.25" hidden="1" customHeight="1" spans="1:7">
      <c r="A689" s="134">
        <v>2100102</v>
      </c>
      <c r="B689" s="135" t="s">
        <v>91</v>
      </c>
      <c r="C689" s="136">
        <v>0</v>
      </c>
      <c r="D689" s="136">
        <v>0</v>
      </c>
      <c r="E689" s="136">
        <v>0</v>
      </c>
      <c r="F689" s="137" t="str">
        <f t="shared" si="20"/>
        <v/>
      </c>
      <c r="G689" s="138">
        <f t="shared" si="21"/>
        <v>0</v>
      </c>
    </row>
    <row r="690" ht="20.25" hidden="1" customHeight="1" spans="1:7">
      <c r="A690" s="134">
        <v>2100103</v>
      </c>
      <c r="B690" s="135" t="s">
        <v>92</v>
      </c>
      <c r="C690" s="136">
        <v>0</v>
      </c>
      <c r="D690" s="136">
        <v>0</v>
      </c>
      <c r="E690" s="136">
        <v>0</v>
      </c>
      <c r="F690" s="137" t="str">
        <f t="shared" si="20"/>
        <v/>
      </c>
      <c r="G690" s="138">
        <f t="shared" si="21"/>
        <v>0</v>
      </c>
    </row>
    <row r="691" ht="20.25" hidden="1" customHeight="1" spans="1:7">
      <c r="A691" s="134">
        <v>2100199</v>
      </c>
      <c r="B691" s="135" t="s">
        <v>578</v>
      </c>
      <c r="C691" s="136">
        <v>0</v>
      </c>
      <c r="D691" s="136">
        <v>0</v>
      </c>
      <c r="E691" s="136">
        <v>0</v>
      </c>
      <c r="F691" s="137" t="str">
        <f t="shared" si="20"/>
        <v/>
      </c>
      <c r="G691" s="138">
        <f t="shared" si="21"/>
        <v>0</v>
      </c>
    </row>
    <row r="692" ht="20.25" hidden="1" customHeight="1" spans="1:7">
      <c r="A692" s="131">
        <v>21002</v>
      </c>
      <c r="B692" s="131" t="s">
        <v>579</v>
      </c>
      <c r="C692" s="133">
        <f>SUM(C693:C705)</f>
        <v>0</v>
      </c>
      <c r="D692" s="133">
        <f>SUM(D693:D705)</f>
        <v>0</v>
      </c>
      <c r="E692" s="133">
        <f>SUM(E693:E705)</f>
        <v>0</v>
      </c>
      <c r="F692" s="129" t="str">
        <f t="shared" si="20"/>
        <v/>
      </c>
      <c r="G692" s="130">
        <f t="shared" si="21"/>
        <v>0</v>
      </c>
    </row>
    <row r="693" ht="20.25" hidden="1" customHeight="1" spans="1:7">
      <c r="A693" s="134">
        <v>2100201</v>
      </c>
      <c r="B693" s="135" t="s">
        <v>580</v>
      </c>
      <c r="C693" s="136">
        <v>0</v>
      </c>
      <c r="D693" s="136">
        <v>0</v>
      </c>
      <c r="E693" s="136">
        <v>0</v>
      </c>
      <c r="F693" s="137" t="str">
        <f t="shared" si="20"/>
        <v/>
      </c>
      <c r="G693" s="138">
        <f t="shared" si="21"/>
        <v>0</v>
      </c>
    </row>
    <row r="694" ht="20.25" hidden="1" customHeight="1" spans="1:7">
      <c r="A694" s="134">
        <v>2100202</v>
      </c>
      <c r="B694" s="135" t="s">
        <v>581</v>
      </c>
      <c r="C694" s="136">
        <v>0</v>
      </c>
      <c r="D694" s="136">
        <v>0</v>
      </c>
      <c r="E694" s="136">
        <v>0</v>
      </c>
      <c r="F694" s="137" t="str">
        <f t="shared" si="20"/>
        <v/>
      </c>
      <c r="G694" s="138">
        <f t="shared" si="21"/>
        <v>0</v>
      </c>
    </row>
    <row r="695" ht="20.25" hidden="1" customHeight="1" spans="1:7">
      <c r="A695" s="134">
        <v>2100203</v>
      </c>
      <c r="B695" s="135" t="s">
        <v>582</v>
      </c>
      <c r="C695" s="136">
        <v>0</v>
      </c>
      <c r="D695" s="136">
        <v>0</v>
      </c>
      <c r="E695" s="136">
        <v>0</v>
      </c>
      <c r="F695" s="137" t="str">
        <f t="shared" si="20"/>
        <v/>
      </c>
      <c r="G695" s="138">
        <f t="shared" si="21"/>
        <v>0</v>
      </c>
    </row>
    <row r="696" ht="20.25" hidden="1" customHeight="1" spans="1:7">
      <c r="A696" s="134">
        <v>2100204</v>
      </c>
      <c r="B696" s="135" t="s">
        <v>583</v>
      </c>
      <c r="C696" s="136">
        <v>0</v>
      </c>
      <c r="D696" s="136">
        <v>0</v>
      </c>
      <c r="E696" s="136">
        <v>0</v>
      </c>
      <c r="F696" s="137" t="str">
        <f t="shared" si="20"/>
        <v/>
      </c>
      <c r="G696" s="138">
        <f t="shared" si="21"/>
        <v>0</v>
      </c>
    </row>
    <row r="697" ht="20.25" hidden="1" customHeight="1" spans="1:7">
      <c r="A697" s="134">
        <v>2100205</v>
      </c>
      <c r="B697" s="135" t="s">
        <v>584</v>
      </c>
      <c r="C697" s="136">
        <v>0</v>
      </c>
      <c r="D697" s="136">
        <v>0</v>
      </c>
      <c r="E697" s="136">
        <v>0</v>
      </c>
      <c r="F697" s="137" t="str">
        <f t="shared" si="20"/>
        <v/>
      </c>
      <c r="G697" s="138">
        <f t="shared" si="21"/>
        <v>0</v>
      </c>
    </row>
    <row r="698" ht="20.25" hidden="1" customHeight="1" spans="1:7">
      <c r="A698" s="134">
        <v>2100206</v>
      </c>
      <c r="B698" s="135" t="s">
        <v>585</v>
      </c>
      <c r="C698" s="136">
        <v>0</v>
      </c>
      <c r="D698" s="136">
        <v>0</v>
      </c>
      <c r="E698" s="136">
        <v>0</v>
      </c>
      <c r="F698" s="137" t="str">
        <f t="shared" si="20"/>
        <v/>
      </c>
      <c r="G698" s="138">
        <f t="shared" si="21"/>
        <v>0</v>
      </c>
    </row>
    <row r="699" ht="20.25" hidden="1" customHeight="1" spans="1:7">
      <c r="A699" s="134">
        <v>2100207</v>
      </c>
      <c r="B699" s="135" t="s">
        <v>586</v>
      </c>
      <c r="C699" s="136">
        <v>0</v>
      </c>
      <c r="D699" s="136">
        <v>0</v>
      </c>
      <c r="E699" s="136">
        <v>0</v>
      </c>
      <c r="F699" s="137" t="str">
        <f t="shared" si="20"/>
        <v/>
      </c>
      <c r="G699" s="138">
        <f t="shared" si="21"/>
        <v>0</v>
      </c>
    </row>
    <row r="700" ht="20.25" hidden="1" customHeight="1" spans="1:7">
      <c r="A700" s="134">
        <v>2100208</v>
      </c>
      <c r="B700" s="135" t="s">
        <v>587</v>
      </c>
      <c r="C700" s="136">
        <v>0</v>
      </c>
      <c r="D700" s="136">
        <v>0</v>
      </c>
      <c r="E700" s="136">
        <v>0</v>
      </c>
      <c r="F700" s="137" t="str">
        <f t="shared" si="20"/>
        <v/>
      </c>
      <c r="G700" s="138">
        <f t="shared" si="21"/>
        <v>0</v>
      </c>
    </row>
    <row r="701" ht="20.25" hidden="1" customHeight="1" spans="1:7">
      <c r="A701" s="134">
        <v>2100209</v>
      </c>
      <c r="B701" s="135" t="s">
        <v>588</v>
      </c>
      <c r="C701" s="136">
        <v>0</v>
      </c>
      <c r="D701" s="136">
        <v>0</v>
      </c>
      <c r="E701" s="136">
        <v>0</v>
      </c>
      <c r="F701" s="137" t="str">
        <f t="shared" si="20"/>
        <v/>
      </c>
      <c r="G701" s="138">
        <f t="shared" si="21"/>
        <v>0</v>
      </c>
    </row>
    <row r="702" ht="20.25" hidden="1" customHeight="1" spans="1:7">
      <c r="A702" s="134">
        <v>2100210</v>
      </c>
      <c r="B702" s="135" t="s">
        <v>589</v>
      </c>
      <c r="C702" s="136">
        <v>0</v>
      </c>
      <c r="D702" s="136">
        <v>0</v>
      </c>
      <c r="E702" s="136">
        <v>0</v>
      </c>
      <c r="F702" s="137" t="str">
        <f t="shared" si="20"/>
        <v/>
      </c>
      <c r="G702" s="138">
        <f t="shared" si="21"/>
        <v>0</v>
      </c>
    </row>
    <row r="703" ht="20.25" hidden="1" customHeight="1" spans="1:7">
      <c r="A703" s="134">
        <v>2100211</v>
      </c>
      <c r="B703" s="135" t="s">
        <v>590</v>
      </c>
      <c r="C703" s="136">
        <v>0</v>
      </c>
      <c r="D703" s="136">
        <v>0</v>
      </c>
      <c r="E703" s="136">
        <v>0</v>
      </c>
      <c r="F703" s="137" t="str">
        <f t="shared" si="20"/>
        <v/>
      </c>
      <c r="G703" s="138">
        <f t="shared" si="21"/>
        <v>0</v>
      </c>
    </row>
    <row r="704" ht="20.25" hidden="1" customHeight="1" spans="1:7">
      <c r="A704" s="134">
        <v>2100212</v>
      </c>
      <c r="B704" s="135" t="s">
        <v>591</v>
      </c>
      <c r="C704" s="136">
        <v>0</v>
      </c>
      <c r="D704" s="136">
        <v>0</v>
      </c>
      <c r="E704" s="136">
        <v>0</v>
      </c>
      <c r="F704" s="137" t="str">
        <f t="shared" si="20"/>
        <v/>
      </c>
      <c r="G704" s="138">
        <f t="shared" si="21"/>
        <v>0</v>
      </c>
    </row>
    <row r="705" ht="20.25" hidden="1" customHeight="1" spans="1:7">
      <c r="A705" s="134">
        <v>2100299</v>
      </c>
      <c r="B705" s="135" t="s">
        <v>592</v>
      </c>
      <c r="C705" s="136">
        <v>0</v>
      </c>
      <c r="D705" s="136">
        <v>0</v>
      </c>
      <c r="E705" s="136">
        <v>0</v>
      </c>
      <c r="F705" s="137" t="str">
        <f t="shared" si="20"/>
        <v/>
      </c>
      <c r="G705" s="138">
        <f t="shared" si="21"/>
        <v>0</v>
      </c>
    </row>
    <row r="706" ht="20.25" customHeight="1" spans="1:7">
      <c r="A706" s="131">
        <v>21003</v>
      </c>
      <c r="B706" s="131" t="s">
        <v>593</v>
      </c>
      <c r="C706" s="133">
        <f>SUM(C707:C709)</f>
        <v>769</v>
      </c>
      <c r="D706" s="133">
        <f>SUM(D707:D709)</f>
        <v>769</v>
      </c>
      <c r="E706" s="133">
        <f>SUM(E707:E709)</f>
        <v>409.4</v>
      </c>
      <c r="F706" s="129">
        <f t="shared" si="20"/>
        <v>53.2379713914174</v>
      </c>
      <c r="G706" s="130">
        <f t="shared" si="21"/>
        <v>24.9</v>
      </c>
    </row>
    <row r="707" ht="20.25" hidden="1" customHeight="1" spans="1:7">
      <c r="A707" s="134">
        <v>2100301</v>
      </c>
      <c r="B707" s="135" t="s">
        <v>594</v>
      </c>
      <c r="C707" s="136">
        <v>0</v>
      </c>
      <c r="D707" s="136">
        <v>0</v>
      </c>
      <c r="E707" s="136">
        <v>0</v>
      </c>
      <c r="F707" s="129" t="str">
        <f t="shared" si="20"/>
        <v/>
      </c>
      <c r="G707" s="130">
        <f t="shared" si="21"/>
        <v>0</v>
      </c>
    </row>
    <row r="708" ht="20.25" customHeight="1" spans="1:7">
      <c r="A708" s="134">
        <v>2100302</v>
      </c>
      <c r="B708" s="135" t="s">
        <v>595</v>
      </c>
      <c r="C708" s="136">
        <v>745</v>
      </c>
      <c r="D708" s="136">
        <v>745</v>
      </c>
      <c r="E708" s="136">
        <v>409.4</v>
      </c>
      <c r="F708" s="137">
        <f t="shared" si="20"/>
        <v>54.9530201342282</v>
      </c>
      <c r="G708" s="138">
        <f t="shared" si="21"/>
        <v>36.9</v>
      </c>
    </row>
    <row r="709" ht="20.25" customHeight="1" spans="1:7">
      <c r="A709" s="134">
        <v>2100399</v>
      </c>
      <c r="B709" s="135" t="s">
        <v>596</v>
      </c>
      <c r="C709" s="136">
        <v>24</v>
      </c>
      <c r="D709" s="136">
        <v>24</v>
      </c>
      <c r="E709" s="136">
        <v>0</v>
      </c>
      <c r="F709" s="137">
        <f t="shared" si="20"/>
        <v>0</v>
      </c>
      <c r="G709" s="138">
        <f t="shared" si="21"/>
        <v>-12</v>
      </c>
    </row>
    <row r="710" ht="20.25" customHeight="1" spans="1:7">
      <c r="A710" s="131">
        <v>21004</v>
      </c>
      <c r="B710" s="131" t="s">
        <v>597</v>
      </c>
      <c r="C710" s="133">
        <f>SUM(C711:C721)</f>
        <v>124</v>
      </c>
      <c r="D710" s="133">
        <f>SUM(D711:D721)</f>
        <v>124</v>
      </c>
      <c r="E710" s="133">
        <f>SUM(E711:E721)</f>
        <v>54.92</v>
      </c>
      <c r="F710" s="129">
        <f t="shared" si="20"/>
        <v>44.2903225806452</v>
      </c>
      <c r="G710" s="130">
        <f t="shared" si="21"/>
        <v>-7.08</v>
      </c>
    </row>
    <row r="711" ht="20.25" hidden="1" customHeight="1" spans="1:7">
      <c r="A711" s="134">
        <v>2100401</v>
      </c>
      <c r="B711" s="135" t="s">
        <v>598</v>
      </c>
      <c r="C711" s="136">
        <v>0</v>
      </c>
      <c r="D711" s="136">
        <v>0</v>
      </c>
      <c r="E711" s="136">
        <v>0</v>
      </c>
      <c r="F711" s="137" t="str">
        <f t="shared" ref="F711:F774" si="22">IFERROR(E711/C711*100,"")</f>
        <v/>
      </c>
      <c r="G711" s="138">
        <f t="shared" ref="G711:G774" si="23">E711-C711/2</f>
        <v>0</v>
      </c>
    </row>
    <row r="712" ht="20.25" hidden="1" customHeight="1" spans="1:7">
      <c r="A712" s="134">
        <v>2100402</v>
      </c>
      <c r="B712" s="135" t="s">
        <v>599</v>
      </c>
      <c r="C712" s="136">
        <v>0</v>
      </c>
      <c r="D712" s="136">
        <v>0</v>
      </c>
      <c r="E712" s="136">
        <v>0</v>
      </c>
      <c r="F712" s="137" t="str">
        <f t="shared" si="22"/>
        <v/>
      </c>
      <c r="G712" s="138">
        <f t="shared" si="23"/>
        <v>0</v>
      </c>
    </row>
    <row r="713" ht="20.25" hidden="1" customHeight="1" spans="1:7">
      <c r="A713" s="134">
        <v>2100403</v>
      </c>
      <c r="B713" s="135" t="s">
        <v>600</v>
      </c>
      <c r="C713" s="136">
        <v>0</v>
      </c>
      <c r="D713" s="136">
        <v>0</v>
      </c>
      <c r="E713" s="136">
        <v>0</v>
      </c>
      <c r="F713" s="137" t="str">
        <f t="shared" si="22"/>
        <v/>
      </c>
      <c r="G713" s="138">
        <f t="shared" si="23"/>
        <v>0</v>
      </c>
    </row>
    <row r="714" ht="20.25" hidden="1" customHeight="1" spans="1:7">
      <c r="A714" s="134">
        <v>2100404</v>
      </c>
      <c r="B714" s="135" t="s">
        <v>601</v>
      </c>
      <c r="C714" s="136">
        <v>0</v>
      </c>
      <c r="D714" s="136">
        <v>0</v>
      </c>
      <c r="E714" s="136">
        <v>0</v>
      </c>
      <c r="F714" s="137" t="str">
        <f t="shared" si="22"/>
        <v/>
      </c>
      <c r="G714" s="138">
        <f t="shared" si="23"/>
        <v>0</v>
      </c>
    </row>
    <row r="715" ht="20.25" hidden="1" customHeight="1" spans="1:7">
      <c r="A715" s="134">
        <v>2100405</v>
      </c>
      <c r="B715" s="135" t="s">
        <v>602</v>
      </c>
      <c r="C715" s="136">
        <v>0</v>
      </c>
      <c r="D715" s="136">
        <v>0</v>
      </c>
      <c r="E715" s="136">
        <v>0</v>
      </c>
      <c r="F715" s="137" t="str">
        <f t="shared" si="22"/>
        <v/>
      </c>
      <c r="G715" s="138">
        <f t="shared" si="23"/>
        <v>0</v>
      </c>
    </row>
    <row r="716" ht="20.25" hidden="1" customHeight="1" spans="1:7">
      <c r="A716" s="134">
        <v>2100406</v>
      </c>
      <c r="B716" s="135" t="s">
        <v>603</v>
      </c>
      <c r="C716" s="136">
        <v>0</v>
      </c>
      <c r="D716" s="136">
        <v>0</v>
      </c>
      <c r="E716" s="136">
        <v>0</v>
      </c>
      <c r="F716" s="137" t="str">
        <f t="shared" si="22"/>
        <v/>
      </c>
      <c r="G716" s="138">
        <f t="shared" si="23"/>
        <v>0</v>
      </c>
    </row>
    <row r="717" ht="20.25" hidden="1" customHeight="1" spans="1:7">
      <c r="A717" s="134">
        <v>2100407</v>
      </c>
      <c r="B717" s="135" t="s">
        <v>604</v>
      </c>
      <c r="C717" s="136">
        <v>0</v>
      </c>
      <c r="D717" s="136">
        <v>0</v>
      </c>
      <c r="E717" s="136">
        <v>0</v>
      </c>
      <c r="F717" s="137" t="str">
        <f t="shared" si="22"/>
        <v/>
      </c>
      <c r="G717" s="138">
        <f t="shared" si="23"/>
        <v>0</v>
      </c>
    </row>
    <row r="718" ht="20.25" customHeight="1" spans="1:7">
      <c r="A718" s="134">
        <v>2100408</v>
      </c>
      <c r="B718" s="135" t="s">
        <v>605</v>
      </c>
      <c r="C718" s="136">
        <v>117</v>
      </c>
      <c r="D718" s="136">
        <v>117</v>
      </c>
      <c r="E718" s="136">
        <v>54.92</v>
      </c>
      <c r="F718" s="137">
        <f t="shared" si="22"/>
        <v>46.9401709401709</v>
      </c>
      <c r="G718" s="138">
        <f t="shared" si="23"/>
        <v>-3.58</v>
      </c>
    </row>
    <row r="719" ht="20.25" hidden="1" customHeight="1" spans="1:7">
      <c r="A719" s="134">
        <v>2100409</v>
      </c>
      <c r="B719" s="135" t="s">
        <v>606</v>
      </c>
      <c r="C719" s="136">
        <v>0</v>
      </c>
      <c r="D719" s="136">
        <v>0</v>
      </c>
      <c r="E719" s="136">
        <v>0</v>
      </c>
      <c r="F719" s="137" t="str">
        <f t="shared" si="22"/>
        <v/>
      </c>
      <c r="G719" s="138">
        <f t="shared" si="23"/>
        <v>0</v>
      </c>
    </row>
    <row r="720" ht="20.25" hidden="1" customHeight="1" spans="1:7">
      <c r="A720" s="134">
        <v>2100410</v>
      </c>
      <c r="B720" s="135" t="s">
        <v>607</v>
      </c>
      <c r="C720" s="136">
        <v>0</v>
      </c>
      <c r="D720" s="136">
        <v>0</v>
      </c>
      <c r="E720" s="136">
        <v>0</v>
      </c>
      <c r="F720" s="137" t="str">
        <f t="shared" si="22"/>
        <v/>
      </c>
      <c r="G720" s="138">
        <f t="shared" si="23"/>
        <v>0</v>
      </c>
    </row>
    <row r="721" ht="20.25" customHeight="1" spans="1:7">
      <c r="A721" s="134">
        <v>2100499</v>
      </c>
      <c r="B721" s="135" t="s">
        <v>608</v>
      </c>
      <c r="C721" s="136">
        <v>7</v>
      </c>
      <c r="D721" s="136">
        <v>7</v>
      </c>
      <c r="E721" s="136">
        <v>0</v>
      </c>
      <c r="F721" s="137">
        <f t="shared" si="22"/>
        <v>0</v>
      </c>
      <c r="G721" s="138">
        <f t="shared" si="23"/>
        <v>-3.5</v>
      </c>
    </row>
    <row r="722" ht="20.25" hidden="1" customHeight="1" spans="1:7">
      <c r="A722" s="131">
        <v>21006</v>
      </c>
      <c r="B722" s="131" t="s">
        <v>609</v>
      </c>
      <c r="C722" s="133">
        <f>SUM(C723:C724)</f>
        <v>0</v>
      </c>
      <c r="D722" s="133">
        <f>SUM(D723:D724)</f>
        <v>0</v>
      </c>
      <c r="E722" s="133">
        <f>SUM(E723:E724)</f>
        <v>0</v>
      </c>
      <c r="F722" s="129" t="str">
        <f t="shared" si="22"/>
        <v/>
      </c>
      <c r="G722" s="130">
        <f t="shared" si="23"/>
        <v>0</v>
      </c>
    </row>
    <row r="723" ht="20.25" hidden="1" customHeight="1" spans="1:7">
      <c r="A723" s="134">
        <v>2100601</v>
      </c>
      <c r="B723" s="135" t="s">
        <v>610</v>
      </c>
      <c r="C723" s="136">
        <v>0</v>
      </c>
      <c r="D723" s="136">
        <v>0</v>
      </c>
      <c r="E723" s="136">
        <v>0</v>
      </c>
      <c r="F723" s="137" t="str">
        <f t="shared" si="22"/>
        <v/>
      </c>
      <c r="G723" s="138">
        <f t="shared" si="23"/>
        <v>0</v>
      </c>
    </row>
    <row r="724" ht="20.25" hidden="1" customHeight="1" spans="1:7">
      <c r="A724" s="134">
        <v>2100699</v>
      </c>
      <c r="B724" s="135" t="s">
        <v>611</v>
      </c>
      <c r="C724" s="136">
        <v>0</v>
      </c>
      <c r="D724" s="136">
        <v>0</v>
      </c>
      <c r="E724" s="136">
        <v>0</v>
      </c>
      <c r="F724" s="129" t="str">
        <f t="shared" si="22"/>
        <v/>
      </c>
      <c r="G724" s="130">
        <f t="shared" si="23"/>
        <v>0</v>
      </c>
    </row>
    <row r="725" ht="20.25" customHeight="1" spans="1:7">
      <c r="A725" s="131">
        <v>21007</v>
      </c>
      <c r="B725" s="131" t="s">
        <v>612</v>
      </c>
      <c r="C725" s="133">
        <f>SUM(C726:C728)</f>
        <v>180</v>
      </c>
      <c r="D725" s="133">
        <f>SUM(D726:D728)</f>
        <v>180</v>
      </c>
      <c r="E725" s="133">
        <f>SUM(E726:E728)</f>
        <v>85.08</v>
      </c>
      <c r="F725" s="129">
        <f t="shared" si="22"/>
        <v>47.2666666666667</v>
      </c>
      <c r="G725" s="130">
        <f t="shared" si="23"/>
        <v>-4.92</v>
      </c>
    </row>
    <row r="726" ht="20.25" hidden="1" customHeight="1" spans="1:7">
      <c r="A726" s="134">
        <v>2100716</v>
      </c>
      <c r="B726" s="135" t="s">
        <v>613</v>
      </c>
      <c r="C726" s="136">
        <v>0</v>
      </c>
      <c r="D726" s="136">
        <v>0</v>
      </c>
      <c r="E726" s="136">
        <v>0</v>
      </c>
      <c r="F726" s="137" t="str">
        <f t="shared" si="22"/>
        <v/>
      </c>
      <c r="G726" s="138">
        <f t="shared" si="23"/>
        <v>0</v>
      </c>
    </row>
    <row r="727" ht="20.25" customHeight="1" spans="1:7">
      <c r="A727" s="134">
        <v>2100717</v>
      </c>
      <c r="B727" s="135" t="s">
        <v>614</v>
      </c>
      <c r="C727" s="136">
        <v>180</v>
      </c>
      <c r="D727" s="136">
        <v>180</v>
      </c>
      <c r="E727" s="136">
        <v>85.08</v>
      </c>
      <c r="F727" s="137">
        <f t="shared" si="22"/>
        <v>47.2666666666667</v>
      </c>
      <c r="G727" s="138">
        <f t="shared" si="23"/>
        <v>-4.92</v>
      </c>
    </row>
    <row r="728" ht="20.25" hidden="1" customHeight="1" spans="1:7">
      <c r="A728" s="134">
        <v>2100799</v>
      </c>
      <c r="B728" s="135" t="s">
        <v>615</v>
      </c>
      <c r="C728" s="136">
        <v>0</v>
      </c>
      <c r="D728" s="136">
        <v>0</v>
      </c>
      <c r="E728" s="136">
        <v>0</v>
      </c>
      <c r="F728" s="137" t="str">
        <f t="shared" si="22"/>
        <v/>
      </c>
      <c r="G728" s="138">
        <f t="shared" si="23"/>
        <v>0</v>
      </c>
    </row>
    <row r="729" ht="20.25" customHeight="1" spans="1:7">
      <c r="A729" s="131">
        <v>21011</v>
      </c>
      <c r="B729" s="131" t="s">
        <v>616</v>
      </c>
      <c r="C729" s="133">
        <f>C730+C731+C734+C735</f>
        <v>566</v>
      </c>
      <c r="D729" s="133">
        <f>D730+D731+D734+D735</f>
        <v>566</v>
      </c>
      <c r="E729" s="133">
        <f>E730+E731+E734+E735</f>
        <v>544.41</v>
      </c>
      <c r="F729" s="129">
        <f t="shared" si="22"/>
        <v>96.1855123674912</v>
      </c>
      <c r="G729" s="130">
        <f t="shared" si="23"/>
        <v>261.41</v>
      </c>
    </row>
    <row r="730" ht="20.25" customHeight="1" spans="1:7">
      <c r="A730" s="134">
        <v>2101101</v>
      </c>
      <c r="B730" s="135" t="s">
        <v>617</v>
      </c>
      <c r="C730" s="136">
        <v>70</v>
      </c>
      <c r="D730" s="136">
        <v>70</v>
      </c>
      <c r="E730" s="136">
        <v>48.08</v>
      </c>
      <c r="F730" s="137">
        <f t="shared" si="22"/>
        <v>68.6857142857143</v>
      </c>
      <c r="G730" s="138">
        <f t="shared" si="23"/>
        <v>13.08</v>
      </c>
    </row>
    <row r="731" ht="20.25" customHeight="1" spans="1:7">
      <c r="A731" s="134">
        <v>2101102</v>
      </c>
      <c r="B731" s="135" t="s">
        <v>618</v>
      </c>
      <c r="C731" s="136">
        <v>214</v>
      </c>
      <c r="D731" s="136">
        <v>214</v>
      </c>
      <c r="E731" s="136">
        <v>185.75</v>
      </c>
      <c r="F731" s="137">
        <f t="shared" si="22"/>
        <v>86.7990654205608</v>
      </c>
      <c r="G731" s="138">
        <f t="shared" si="23"/>
        <v>78.75</v>
      </c>
    </row>
    <row r="732" ht="20.25" hidden="1" customHeight="1" spans="1:7">
      <c r="A732" s="134">
        <v>210110201</v>
      </c>
      <c r="B732" s="135" t="s">
        <v>619</v>
      </c>
      <c r="C732" s="136">
        <v>0</v>
      </c>
      <c r="D732" s="136">
        <v>0</v>
      </c>
      <c r="E732" s="136"/>
      <c r="F732" s="137" t="str">
        <f t="shared" si="22"/>
        <v/>
      </c>
      <c r="G732" s="138">
        <f t="shared" si="23"/>
        <v>0</v>
      </c>
    </row>
    <row r="733" ht="20.25" hidden="1" customHeight="1" spans="1:7">
      <c r="A733" s="134">
        <v>210110202</v>
      </c>
      <c r="B733" s="135" t="s">
        <v>620</v>
      </c>
      <c r="C733" s="136">
        <v>0</v>
      </c>
      <c r="D733" s="136">
        <v>0</v>
      </c>
      <c r="E733" s="136"/>
      <c r="F733" s="137" t="str">
        <f t="shared" si="22"/>
        <v/>
      </c>
      <c r="G733" s="138">
        <f t="shared" si="23"/>
        <v>0</v>
      </c>
    </row>
    <row r="734" ht="20.25" customHeight="1" spans="1:7">
      <c r="A734" s="134">
        <v>2101103</v>
      </c>
      <c r="B734" s="135" t="s">
        <v>621</v>
      </c>
      <c r="C734" s="136">
        <v>282</v>
      </c>
      <c r="D734" s="136">
        <v>282</v>
      </c>
      <c r="E734" s="136">
        <v>310.58</v>
      </c>
      <c r="F734" s="137">
        <f t="shared" si="22"/>
        <v>110.13475177305</v>
      </c>
      <c r="G734" s="138">
        <f t="shared" si="23"/>
        <v>169.58</v>
      </c>
    </row>
    <row r="735" ht="20.25" hidden="1" customHeight="1" spans="1:7">
      <c r="A735" s="134">
        <v>2101199</v>
      </c>
      <c r="B735" s="135" t="s">
        <v>622</v>
      </c>
      <c r="C735" s="136">
        <v>0</v>
      </c>
      <c r="D735" s="136">
        <v>0</v>
      </c>
      <c r="E735" s="136">
        <v>0</v>
      </c>
      <c r="F735" s="137" t="str">
        <f t="shared" si="22"/>
        <v/>
      </c>
      <c r="G735" s="138">
        <f t="shared" si="23"/>
        <v>0</v>
      </c>
    </row>
    <row r="736" ht="24.75" customHeight="1" spans="1:7">
      <c r="A736" s="131">
        <v>21012</v>
      </c>
      <c r="B736" s="131" t="s">
        <v>623</v>
      </c>
      <c r="C736" s="133">
        <f>SUM(C737:C739)</f>
        <v>271</v>
      </c>
      <c r="D736" s="133">
        <f>SUM(D737:D739)</f>
        <v>271</v>
      </c>
      <c r="E736" s="133">
        <f>SUM(E737:E739)</f>
        <v>271.54</v>
      </c>
      <c r="F736" s="129">
        <f t="shared" si="22"/>
        <v>100.19926199262</v>
      </c>
      <c r="G736" s="130">
        <f t="shared" si="23"/>
        <v>136.04</v>
      </c>
    </row>
    <row r="737" ht="38.25" hidden="1" customHeight="1" spans="1:7">
      <c r="A737" s="134">
        <v>2101201</v>
      </c>
      <c r="B737" s="135" t="s">
        <v>624</v>
      </c>
      <c r="C737" s="136">
        <v>0</v>
      </c>
      <c r="D737" s="136">
        <v>0</v>
      </c>
      <c r="E737" s="136">
        <v>0</v>
      </c>
      <c r="F737" s="129" t="str">
        <f t="shared" si="22"/>
        <v/>
      </c>
      <c r="G737" s="130">
        <f t="shared" si="23"/>
        <v>0</v>
      </c>
    </row>
    <row r="738" ht="36.75" customHeight="1" spans="1:7">
      <c r="A738" s="134">
        <v>2101202</v>
      </c>
      <c r="B738" s="135" t="s">
        <v>625</v>
      </c>
      <c r="C738" s="136">
        <v>271</v>
      </c>
      <c r="D738" s="136">
        <v>271</v>
      </c>
      <c r="E738" s="136">
        <v>271.54</v>
      </c>
      <c r="F738" s="137">
        <f t="shared" si="22"/>
        <v>100.19926199262</v>
      </c>
      <c r="G738" s="138">
        <f t="shared" si="23"/>
        <v>136.04</v>
      </c>
    </row>
    <row r="739" ht="38.25" hidden="1" customHeight="1" spans="1:7">
      <c r="A739" s="134">
        <v>2101299</v>
      </c>
      <c r="B739" s="135" t="s">
        <v>626</v>
      </c>
      <c r="C739" s="136">
        <v>0</v>
      </c>
      <c r="D739" s="136">
        <v>0</v>
      </c>
      <c r="E739" s="136">
        <v>0</v>
      </c>
      <c r="F739" s="129" t="str">
        <f t="shared" si="22"/>
        <v/>
      </c>
      <c r="G739" s="130">
        <f t="shared" si="23"/>
        <v>0</v>
      </c>
    </row>
    <row r="740" ht="20.25" customHeight="1" spans="1:7">
      <c r="A740" s="131">
        <v>21013</v>
      </c>
      <c r="B740" s="131" t="s">
        <v>627</v>
      </c>
      <c r="C740" s="133">
        <f>SUM(C741:C743)</f>
        <v>60</v>
      </c>
      <c r="D740" s="133">
        <f>SUM(D741:D743)</f>
        <v>60</v>
      </c>
      <c r="E740" s="133">
        <f>SUM(E741:E743)</f>
        <v>40.72</v>
      </c>
      <c r="F740" s="129">
        <f t="shared" si="22"/>
        <v>67.8666666666667</v>
      </c>
      <c r="G740" s="130">
        <f t="shared" si="23"/>
        <v>10.72</v>
      </c>
    </row>
    <row r="741" ht="20.25" hidden="1" customHeight="1" spans="1:7">
      <c r="A741" s="134">
        <v>2101301</v>
      </c>
      <c r="B741" s="135" t="s">
        <v>628</v>
      </c>
      <c r="C741" s="136">
        <v>0</v>
      </c>
      <c r="D741" s="136">
        <v>0</v>
      </c>
      <c r="E741" s="136">
        <v>0</v>
      </c>
      <c r="F741" s="137" t="str">
        <f t="shared" si="22"/>
        <v/>
      </c>
      <c r="G741" s="138">
        <f t="shared" si="23"/>
        <v>0</v>
      </c>
    </row>
    <row r="742" ht="20.25" hidden="1" customHeight="1" spans="1:7">
      <c r="A742" s="134">
        <v>2101302</v>
      </c>
      <c r="B742" s="135" t="s">
        <v>629</v>
      </c>
      <c r="C742" s="136">
        <v>0</v>
      </c>
      <c r="D742" s="136">
        <v>0</v>
      </c>
      <c r="E742" s="136">
        <v>0</v>
      </c>
      <c r="F742" s="137" t="str">
        <f t="shared" si="22"/>
        <v/>
      </c>
      <c r="G742" s="138">
        <f t="shared" si="23"/>
        <v>0</v>
      </c>
    </row>
    <row r="743" ht="20.25" customHeight="1" spans="1:7">
      <c r="A743" s="134">
        <v>2101399</v>
      </c>
      <c r="B743" s="135" t="s">
        <v>630</v>
      </c>
      <c r="C743" s="136">
        <v>60</v>
      </c>
      <c r="D743" s="136">
        <v>60</v>
      </c>
      <c r="E743" s="136">
        <v>40.72</v>
      </c>
      <c r="F743" s="137">
        <f t="shared" si="22"/>
        <v>67.8666666666667</v>
      </c>
      <c r="G743" s="138">
        <f t="shared" si="23"/>
        <v>10.72</v>
      </c>
    </row>
    <row r="744" ht="20.25" hidden="1" customHeight="1" spans="1:7">
      <c r="A744" s="131">
        <v>21014</v>
      </c>
      <c r="B744" s="131" t="s">
        <v>631</v>
      </c>
      <c r="C744" s="133">
        <f>SUM(C745:C746)</f>
        <v>0</v>
      </c>
      <c r="D744" s="133">
        <f>SUM(D745:D746)</f>
        <v>0</v>
      </c>
      <c r="E744" s="133">
        <f>SUM(E745:E746)</f>
        <v>0</v>
      </c>
      <c r="F744" s="129" t="str">
        <f t="shared" si="22"/>
        <v/>
      </c>
      <c r="G744" s="130">
        <f t="shared" si="23"/>
        <v>0</v>
      </c>
    </row>
    <row r="745" ht="20.25" hidden="1" customHeight="1" spans="1:7">
      <c r="A745" s="134">
        <v>2101401</v>
      </c>
      <c r="B745" s="135" t="s">
        <v>632</v>
      </c>
      <c r="C745" s="136">
        <v>0</v>
      </c>
      <c r="D745" s="136">
        <v>0</v>
      </c>
      <c r="E745" s="136">
        <v>0</v>
      </c>
      <c r="F745" s="137" t="str">
        <f t="shared" si="22"/>
        <v/>
      </c>
      <c r="G745" s="138">
        <f t="shared" si="23"/>
        <v>0</v>
      </c>
    </row>
    <row r="746" ht="20.25" hidden="1" customHeight="1" spans="1:7">
      <c r="A746" s="134">
        <v>2101499</v>
      </c>
      <c r="B746" s="135" t="s">
        <v>633</v>
      </c>
      <c r="C746" s="136">
        <v>0</v>
      </c>
      <c r="D746" s="136">
        <v>0</v>
      </c>
      <c r="E746" s="136">
        <v>0</v>
      </c>
      <c r="F746" s="129" t="str">
        <f t="shared" si="22"/>
        <v/>
      </c>
      <c r="G746" s="130">
        <f t="shared" si="23"/>
        <v>0</v>
      </c>
    </row>
    <row r="747" ht="20.25" hidden="1" customHeight="1" spans="1:7">
      <c r="A747" s="131">
        <v>21015</v>
      </c>
      <c r="B747" s="131" t="s">
        <v>634</v>
      </c>
      <c r="C747" s="133">
        <f>SUM(C748:C755)</f>
        <v>0</v>
      </c>
      <c r="D747" s="133">
        <f>SUM(D748:D755)</f>
        <v>0</v>
      </c>
      <c r="E747" s="133">
        <f>SUM(E748:E755)</f>
        <v>0</v>
      </c>
      <c r="F747" s="129" t="str">
        <f t="shared" si="22"/>
        <v/>
      </c>
      <c r="G747" s="130">
        <f t="shared" si="23"/>
        <v>0</v>
      </c>
    </row>
    <row r="748" ht="20.25" hidden="1" customHeight="1" spans="1:7">
      <c r="A748" s="134">
        <v>2101501</v>
      </c>
      <c r="B748" s="135" t="s">
        <v>90</v>
      </c>
      <c r="C748" s="136">
        <v>0</v>
      </c>
      <c r="D748" s="136">
        <v>0</v>
      </c>
      <c r="E748" s="136">
        <v>0</v>
      </c>
      <c r="F748" s="137" t="str">
        <f t="shared" si="22"/>
        <v/>
      </c>
      <c r="G748" s="138">
        <f t="shared" si="23"/>
        <v>0</v>
      </c>
    </row>
    <row r="749" ht="20.25" hidden="1" customHeight="1" spans="1:7">
      <c r="A749" s="134">
        <v>2101502</v>
      </c>
      <c r="B749" s="135" t="s">
        <v>91</v>
      </c>
      <c r="C749" s="136">
        <v>0</v>
      </c>
      <c r="D749" s="136">
        <v>0</v>
      </c>
      <c r="E749" s="136">
        <v>0</v>
      </c>
      <c r="F749" s="137" t="str">
        <f t="shared" si="22"/>
        <v/>
      </c>
      <c r="G749" s="138">
        <f t="shared" si="23"/>
        <v>0</v>
      </c>
    </row>
    <row r="750" ht="20.25" hidden="1" customHeight="1" spans="1:7">
      <c r="A750" s="134">
        <v>2101503</v>
      </c>
      <c r="B750" s="135" t="s">
        <v>92</v>
      </c>
      <c r="C750" s="136">
        <v>0</v>
      </c>
      <c r="D750" s="136">
        <v>0</v>
      </c>
      <c r="E750" s="136">
        <v>0</v>
      </c>
      <c r="F750" s="137" t="str">
        <f t="shared" si="22"/>
        <v/>
      </c>
      <c r="G750" s="138">
        <f t="shared" si="23"/>
        <v>0</v>
      </c>
    </row>
    <row r="751" ht="20.25" hidden="1" customHeight="1" spans="1:7">
      <c r="A751" s="134">
        <v>2101504</v>
      </c>
      <c r="B751" s="135" t="s">
        <v>131</v>
      </c>
      <c r="C751" s="136">
        <v>0</v>
      </c>
      <c r="D751" s="136">
        <v>0</v>
      </c>
      <c r="E751" s="136">
        <v>0</v>
      </c>
      <c r="F751" s="137" t="str">
        <f t="shared" si="22"/>
        <v/>
      </c>
      <c r="G751" s="138">
        <f t="shared" si="23"/>
        <v>0</v>
      </c>
    </row>
    <row r="752" ht="20.25" hidden="1" customHeight="1" spans="1:7">
      <c r="A752" s="134">
        <v>2101505</v>
      </c>
      <c r="B752" s="135" t="s">
        <v>635</v>
      </c>
      <c r="C752" s="136">
        <v>0</v>
      </c>
      <c r="D752" s="136">
        <v>0</v>
      </c>
      <c r="E752" s="136">
        <v>0</v>
      </c>
      <c r="F752" s="137" t="str">
        <f t="shared" si="22"/>
        <v/>
      </c>
      <c r="G752" s="138">
        <f t="shared" si="23"/>
        <v>0</v>
      </c>
    </row>
    <row r="753" ht="20.25" hidden="1" customHeight="1" spans="1:7">
      <c r="A753" s="134">
        <v>2101506</v>
      </c>
      <c r="B753" s="135" t="s">
        <v>636</v>
      </c>
      <c r="C753" s="136">
        <v>0</v>
      </c>
      <c r="D753" s="136">
        <v>0</v>
      </c>
      <c r="E753" s="136">
        <v>0</v>
      </c>
      <c r="F753" s="137" t="str">
        <f t="shared" si="22"/>
        <v/>
      </c>
      <c r="G753" s="138">
        <f t="shared" si="23"/>
        <v>0</v>
      </c>
    </row>
    <row r="754" ht="20.25" hidden="1" customHeight="1" spans="1:7">
      <c r="A754" s="134">
        <v>2101550</v>
      </c>
      <c r="B754" s="135" t="s">
        <v>99</v>
      </c>
      <c r="C754" s="136">
        <v>0</v>
      </c>
      <c r="D754" s="136">
        <v>0</v>
      </c>
      <c r="E754" s="136">
        <v>0</v>
      </c>
      <c r="F754" s="129" t="str">
        <f t="shared" si="22"/>
        <v/>
      </c>
      <c r="G754" s="130">
        <f t="shared" si="23"/>
        <v>0</v>
      </c>
    </row>
    <row r="755" ht="20.25" hidden="1" customHeight="1" spans="1:7">
      <c r="A755" s="134">
        <v>2101599</v>
      </c>
      <c r="B755" s="135" t="s">
        <v>637</v>
      </c>
      <c r="C755" s="136">
        <v>0</v>
      </c>
      <c r="D755" s="136">
        <v>0</v>
      </c>
      <c r="E755" s="136">
        <v>0</v>
      </c>
      <c r="F755" s="129" t="str">
        <f t="shared" si="22"/>
        <v/>
      </c>
      <c r="G755" s="130">
        <f t="shared" si="23"/>
        <v>0</v>
      </c>
    </row>
    <row r="756" ht="20.25" hidden="1" customHeight="1" spans="1:7">
      <c r="A756" s="131">
        <v>21016</v>
      </c>
      <c r="B756" s="131" t="s">
        <v>638</v>
      </c>
      <c r="C756" s="133">
        <f>C757</f>
        <v>0</v>
      </c>
      <c r="D756" s="133"/>
      <c r="E756" s="133">
        <f>E757</f>
        <v>0</v>
      </c>
      <c r="F756" s="129" t="str">
        <f t="shared" si="22"/>
        <v/>
      </c>
      <c r="G756" s="130">
        <f t="shared" si="23"/>
        <v>0</v>
      </c>
    </row>
    <row r="757" ht="20.25" hidden="1" customHeight="1" spans="1:7">
      <c r="A757" s="134">
        <v>2101601</v>
      </c>
      <c r="B757" s="135" t="s">
        <v>639</v>
      </c>
      <c r="C757" s="136">
        <v>0</v>
      </c>
      <c r="D757" s="136"/>
      <c r="E757" s="136">
        <v>0</v>
      </c>
      <c r="F757" s="137" t="str">
        <f t="shared" si="22"/>
        <v/>
      </c>
      <c r="G757" s="138">
        <f t="shared" si="23"/>
        <v>0</v>
      </c>
    </row>
    <row r="758" ht="20.25" customHeight="1" spans="1:7">
      <c r="A758" s="131">
        <v>21099</v>
      </c>
      <c r="B758" s="131" t="s">
        <v>640</v>
      </c>
      <c r="C758" s="133">
        <f>C759</f>
        <v>177</v>
      </c>
      <c r="D758" s="133">
        <f>D759</f>
        <v>177</v>
      </c>
      <c r="E758" s="133">
        <f>E759</f>
        <v>144.17</v>
      </c>
      <c r="F758" s="129">
        <f t="shared" si="22"/>
        <v>81.4519774011299</v>
      </c>
      <c r="G758" s="130">
        <f t="shared" si="23"/>
        <v>55.67</v>
      </c>
    </row>
    <row r="759" ht="20.25" customHeight="1" spans="1:7">
      <c r="A759" s="134">
        <v>2109999</v>
      </c>
      <c r="B759" s="135" t="s">
        <v>641</v>
      </c>
      <c r="C759" s="136">
        <v>177</v>
      </c>
      <c r="D759" s="136">
        <v>177</v>
      </c>
      <c r="E759" s="136">
        <v>144.17</v>
      </c>
      <c r="F759" s="137">
        <f t="shared" si="22"/>
        <v>81.4519774011299</v>
      </c>
      <c r="G759" s="138">
        <f t="shared" si="23"/>
        <v>55.67</v>
      </c>
    </row>
    <row r="760" ht="20.25" customHeight="1" spans="1:7">
      <c r="A760" s="131">
        <v>211</v>
      </c>
      <c r="B760" s="131" t="s">
        <v>642</v>
      </c>
      <c r="C760" s="133">
        <f>C761+C771+C775+C784+C789+C796+C802+C805+C808+C810+C812+C818+C820+C822+C837</f>
        <v>31</v>
      </c>
      <c r="D760" s="133">
        <f>D761+D771+D775+D784+D789+D796+D802+D805+D808+D810+D812+D818+D820+D822+D837</f>
        <v>31</v>
      </c>
      <c r="E760" s="133">
        <f>E761+E771+E775+E784+E789+E796+E802+E805+E808+E810+E812+E818+E820+E822+E837</f>
        <v>12.42</v>
      </c>
      <c r="F760" s="129">
        <f t="shared" si="22"/>
        <v>40.0645161290323</v>
      </c>
      <c r="G760" s="130">
        <f t="shared" si="23"/>
        <v>-3.08</v>
      </c>
    </row>
    <row r="761" ht="20.25" hidden="1" customHeight="1" spans="1:7">
      <c r="A761" s="131">
        <v>21101</v>
      </c>
      <c r="B761" s="131" t="s">
        <v>643</v>
      </c>
      <c r="C761" s="133">
        <f>SUM(C762:C770)</f>
        <v>0</v>
      </c>
      <c r="D761" s="133">
        <f>SUM(D762:D770)</f>
        <v>0</v>
      </c>
      <c r="E761" s="133">
        <f>SUM(E762:E770)</f>
        <v>0</v>
      </c>
      <c r="F761" s="129" t="str">
        <f t="shared" si="22"/>
        <v/>
      </c>
      <c r="G761" s="130">
        <f t="shared" si="23"/>
        <v>0</v>
      </c>
    </row>
    <row r="762" ht="20.25" hidden="1" customHeight="1" spans="1:7">
      <c r="A762" s="134">
        <v>2110101</v>
      </c>
      <c r="B762" s="135" t="s">
        <v>90</v>
      </c>
      <c r="C762" s="136">
        <v>0</v>
      </c>
      <c r="D762" s="136">
        <v>0</v>
      </c>
      <c r="E762" s="136">
        <v>0</v>
      </c>
      <c r="F762" s="137" t="str">
        <f t="shared" si="22"/>
        <v/>
      </c>
      <c r="G762" s="138">
        <f t="shared" si="23"/>
        <v>0</v>
      </c>
    </row>
    <row r="763" ht="20.25" hidden="1" customHeight="1" spans="1:7">
      <c r="A763" s="134">
        <v>2110102</v>
      </c>
      <c r="B763" s="135" t="s">
        <v>91</v>
      </c>
      <c r="C763" s="136">
        <v>0</v>
      </c>
      <c r="D763" s="136">
        <v>0</v>
      </c>
      <c r="E763" s="136">
        <v>0</v>
      </c>
      <c r="F763" s="137" t="str">
        <f t="shared" si="22"/>
        <v/>
      </c>
      <c r="G763" s="138">
        <f t="shared" si="23"/>
        <v>0</v>
      </c>
    </row>
    <row r="764" ht="20.25" hidden="1" customHeight="1" spans="1:7">
      <c r="A764" s="134">
        <v>2110103</v>
      </c>
      <c r="B764" s="135" t="s">
        <v>92</v>
      </c>
      <c r="C764" s="136">
        <v>0</v>
      </c>
      <c r="D764" s="136">
        <v>0</v>
      </c>
      <c r="E764" s="136">
        <v>0</v>
      </c>
      <c r="F764" s="137" t="str">
        <f t="shared" si="22"/>
        <v/>
      </c>
      <c r="G764" s="138">
        <f t="shared" si="23"/>
        <v>0</v>
      </c>
    </row>
    <row r="765" ht="20.25" hidden="1" customHeight="1" spans="1:7">
      <c r="A765" s="134">
        <v>2110104</v>
      </c>
      <c r="B765" s="135" t="s">
        <v>644</v>
      </c>
      <c r="C765" s="136">
        <v>0</v>
      </c>
      <c r="D765" s="136">
        <v>0</v>
      </c>
      <c r="E765" s="136">
        <v>0</v>
      </c>
      <c r="F765" s="137" t="str">
        <f t="shared" si="22"/>
        <v/>
      </c>
      <c r="G765" s="138">
        <f t="shared" si="23"/>
        <v>0</v>
      </c>
    </row>
    <row r="766" ht="20.25" hidden="1" customHeight="1" spans="1:7">
      <c r="A766" s="134">
        <v>2110105</v>
      </c>
      <c r="B766" s="135" t="s">
        <v>645</v>
      </c>
      <c r="C766" s="136">
        <v>0</v>
      </c>
      <c r="D766" s="136">
        <v>0</v>
      </c>
      <c r="E766" s="136">
        <v>0</v>
      </c>
      <c r="F766" s="137" t="str">
        <f t="shared" si="22"/>
        <v/>
      </c>
      <c r="G766" s="138">
        <f t="shared" si="23"/>
        <v>0</v>
      </c>
    </row>
    <row r="767" ht="20.25" hidden="1" customHeight="1" spans="1:7">
      <c r="A767" s="134">
        <v>2110106</v>
      </c>
      <c r="B767" s="135" t="s">
        <v>646</v>
      </c>
      <c r="C767" s="136">
        <v>0</v>
      </c>
      <c r="D767" s="136">
        <v>0</v>
      </c>
      <c r="E767" s="136">
        <v>0</v>
      </c>
      <c r="F767" s="137" t="str">
        <f t="shared" si="22"/>
        <v/>
      </c>
      <c r="G767" s="138">
        <f t="shared" si="23"/>
        <v>0</v>
      </c>
    </row>
    <row r="768" ht="20.25" hidden="1" customHeight="1" spans="1:7">
      <c r="A768" s="134">
        <v>2110107</v>
      </c>
      <c r="B768" s="135" t="s">
        <v>647</v>
      </c>
      <c r="C768" s="136">
        <v>0</v>
      </c>
      <c r="D768" s="136">
        <v>0</v>
      </c>
      <c r="E768" s="136">
        <v>0</v>
      </c>
      <c r="F768" s="137" t="str">
        <f t="shared" si="22"/>
        <v/>
      </c>
      <c r="G768" s="138">
        <f t="shared" si="23"/>
        <v>0</v>
      </c>
    </row>
    <row r="769" ht="20.25" hidden="1" customHeight="1" spans="1:7">
      <c r="A769" s="134">
        <v>2110108</v>
      </c>
      <c r="B769" s="135" t="s">
        <v>648</v>
      </c>
      <c r="C769" s="136">
        <v>0</v>
      </c>
      <c r="D769" s="136">
        <v>0</v>
      </c>
      <c r="E769" s="136">
        <v>0</v>
      </c>
      <c r="F769" s="137" t="str">
        <f t="shared" si="22"/>
        <v/>
      </c>
      <c r="G769" s="138">
        <f t="shared" si="23"/>
        <v>0</v>
      </c>
    </row>
    <row r="770" ht="20.25" hidden="1" customHeight="1" spans="1:7">
      <c r="A770" s="134">
        <v>2110199</v>
      </c>
      <c r="B770" s="135" t="s">
        <v>649</v>
      </c>
      <c r="C770" s="136">
        <v>0</v>
      </c>
      <c r="D770" s="136">
        <v>0</v>
      </c>
      <c r="E770" s="136">
        <v>0</v>
      </c>
      <c r="F770" s="137" t="str">
        <f t="shared" si="22"/>
        <v/>
      </c>
      <c r="G770" s="138">
        <f t="shared" si="23"/>
        <v>0</v>
      </c>
    </row>
    <row r="771" ht="20.25" hidden="1" customHeight="1" spans="1:7">
      <c r="A771" s="131">
        <v>21102</v>
      </c>
      <c r="B771" s="131" t="s">
        <v>650</v>
      </c>
      <c r="C771" s="133">
        <f>SUM(C772:C774)</f>
        <v>0</v>
      </c>
      <c r="D771" s="133">
        <f>SUM(D772:D774)</f>
        <v>0</v>
      </c>
      <c r="E771" s="133">
        <f>SUM(E772:E774)</f>
        <v>0</v>
      </c>
      <c r="F771" s="129" t="str">
        <f t="shared" si="22"/>
        <v/>
      </c>
      <c r="G771" s="130">
        <f t="shared" si="23"/>
        <v>0</v>
      </c>
    </row>
    <row r="772" ht="20.25" hidden="1" customHeight="1" spans="1:7">
      <c r="A772" s="134">
        <v>2110203</v>
      </c>
      <c r="B772" s="135" t="s">
        <v>651</v>
      </c>
      <c r="C772" s="136">
        <v>0</v>
      </c>
      <c r="D772" s="136">
        <v>0</v>
      </c>
      <c r="E772" s="136">
        <v>0</v>
      </c>
      <c r="F772" s="137" t="str">
        <f t="shared" si="22"/>
        <v/>
      </c>
      <c r="G772" s="138">
        <f t="shared" si="23"/>
        <v>0</v>
      </c>
    </row>
    <row r="773" ht="20.25" hidden="1" customHeight="1" spans="1:7">
      <c r="A773" s="134">
        <v>2110204</v>
      </c>
      <c r="B773" s="135" t="s">
        <v>652</v>
      </c>
      <c r="C773" s="136">
        <v>0</v>
      </c>
      <c r="D773" s="136">
        <v>0</v>
      </c>
      <c r="E773" s="136">
        <v>0</v>
      </c>
      <c r="F773" s="137" t="str">
        <f t="shared" si="22"/>
        <v/>
      </c>
      <c r="G773" s="138">
        <f t="shared" si="23"/>
        <v>0</v>
      </c>
    </row>
    <row r="774" ht="20.25" hidden="1" customHeight="1" spans="1:7">
      <c r="A774" s="134">
        <v>2110299</v>
      </c>
      <c r="B774" s="135" t="s">
        <v>653</v>
      </c>
      <c r="C774" s="136">
        <v>0</v>
      </c>
      <c r="D774" s="136">
        <v>0</v>
      </c>
      <c r="E774" s="136">
        <v>0</v>
      </c>
      <c r="F774" s="137" t="str">
        <f t="shared" si="22"/>
        <v/>
      </c>
      <c r="G774" s="138">
        <f t="shared" si="23"/>
        <v>0</v>
      </c>
    </row>
    <row r="775" ht="20.25" customHeight="1" spans="1:7">
      <c r="A775" s="131">
        <v>21103</v>
      </c>
      <c r="B775" s="131" t="s">
        <v>654</v>
      </c>
      <c r="C775" s="133">
        <f>SUM(C776:C783)</f>
        <v>31</v>
      </c>
      <c r="D775" s="133">
        <f>SUM(D776:D783)</f>
        <v>31</v>
      </c>
      <c r="E775" s="133">
        <f>SUM(E776:E783)</f>
        <v>12.42</v>
      </c>
      <c r="F775" s="129">
        <f t="shared" ref="F775:F838" si="24">IFERROR(E775/C775*100,"")</f>
        <v>40.0645161290323</v>
      </c>
      <c r="G775" s="130">
        <f t="shared" ref="G775:G838" si="25">E775-C775/2</f>
        <v>-3.08</v>
      </c>
    </row>
    <row r="776" ht="20.25" hidden="1" customHeight="1" spans="1:7">
      <c r="A776" s="134">
        <v>2110301</v>
      </c>
      <c r="B776" s="135" t="s">
        <v>655</v>
      </c>
      <c r="C776" s="136">
        <v>0</v>
      </c>
      <c r="D776" s="136">
        <v>0</v>
      </c>
      <c r="E776" s="136">
        <v>0</v>
      </c>
      <c r="F776" s="137" t="str">
        <f t="shared" si="24"/>
        <v/>
      </c>
      <c r="G776" s="138">
        <f t="shared" si="25"/>
        <v>0</v>
      </c>
    </row>
    <row r="777" ht="20.25" customHeight="1" spans="1:7">
      <c r="A777" s="134">
        <v>2110302</v>
      </c>
      <c r="B777" s="135" t="s">
        <v>656</v>
      </c>
      <c r="C777" s="136">
        <v>31</v>
      </c>
      <c r="D777" s="136">
        <v>31</v>
      </c>
      <c r="E777" s="136">
        <v>12.42</v>
      </c>
      <c r="F777" s="137">
        <f t="shared" si="24"/>
        <v>40.0645161290323</v>
      </c>
      <c r="G777" s="138">
        <f t="shared" si="25"/>
        <v>-3.08</v>
      </c>
    </row>
    <row r="778" ht="20.25" hidden="1" customHeight="1" spans="1:7">
      <c r="A778" s="134">
        <v>2110303</v>
      </c>
      <c r="B778" s="135" t="s">
        <v>657</v>
      </c>
      <c r="C778" s="136">
        <v>0</v>
      </c>
      <c r="D778" s="136">
        <v>0</v>
      </c>
      <c r="E778" s="136">
        <v>0</v>
      </c>
      <c r="F778" s="137" t="str">
        <f t="shared" si="24"/>
        <v/>
      </c>
      <c r="G778" s="138">
        <f t="shared" si="25"/>
        <v>0</v>
      </c>
    </row>
    <row r="779" ht="20.25" hidden="1" customHeight="1" spans="1:7">
      <c r="A779" s="134">
        <v>2110304</v>
      </c>
      <c r="B779" s="135" t="s">
        <v>658</v>
      </c>
      <c r="C779" s="136">
        <v>0</v>
      </c>
      <c r="D779" s="136">
        <v>0</v>
      </c>
      <c r="E779" s="136">
        <v>0</v>
      </c>
      <c r="F779" s="137" t="str">
        <f t="shared" si="24"/>
        <v/>
      </c>
      <c r="G779" s="138">
        <f t="shared" si="25"/>
        <v>0</v>
      </c>
    </row>
    <row r="780" ht="20.25" hidden="1" customHeight="1" spans="1:7">
      <c r="A780" s="134">
        <v>2110305</v>
      </c>
      <c r="B780" s="135" t="s">
        <v>659</v>
      </c>
      <c r="C780" s="136">
        <v>0</v>
      </c>
      <c r="D780" s="136">
        <v>0</v>
      </c>
      <c r="E780" s="136">
        <v>0</v>
      </c>
      <c r="F780" s="137" t="str">
        <f t="shared" si="24"/>
        <v/>
      </c>
      <c r="G780" s="138">
        <f t="shared" si="25"/>
        <v>0</v>
      </c>
    </row>
    <row r="781" ht="20.25" hidden="1" customHeight="1" spans="1:7">
      <c r="A781" s="134">
        <v>2110306</v>
      </c>
      <c r="B781" s="135" t="s">
        <v>660</v>
      </c>
      <c r="C781" s="136">
        <v>0</v>
      </c>
      <c r="D781" s="136">
        <v>0</v>
      </c>
      <c r="E781" s="136">
        <v>0</v>
      </c>
      <c r="F781" s="137" t="str">
        <f t="shared" si="24"/>
        <v/>
      </c>
      <c r="G781" s="138">
        <f t="shared" si="25"/>
        <v>0</v>
      </c>
    </row>
    <row r="782" ht="20.25" hidden="1" customHeight="1" spans="1:7">
      <c r="A782" s="134">
        <v>2110307</v>
      </c>
      <c r="B782" s="135" t="s">
        <v>661</v>
      </c>
      <c r="C782" s="136">
        <v>0</v>
      </c>
      <c r="D782" s="136">
        <v>0</v>
      </c>
      <c r="E782" s="136">
        <v>0</v>
      </c>
      <c r="F782" s="137" t="str">
        <f t="shared" si="24"/>
        <v/>
      </c>
      <c r="G782" s="138">
        <f t="shared" si="25"/>
        <v>0</v>
      </c>
    </row>
    <row r="783" ht="20.25" hidden="1" customHeight="1" spans="1:7">
      <c r="A783" s="134">
        <v>2110399</v>
      </c>
      <c r="B783" s="135" t="s">
        <v>662</v>
      </c>
      <c r="C783" s="136">
        <v>0</v>
      </c>
      <c r="D783" s="136">
        <v>0</v>
      </c>
      <c r="E783" s="136">
        <v>0</v>
      </c>
      <c r="F783" s="137" t="str">
        <f t="shared" si="24"/>
        <v/>
      </c>
      <c r="G783" s="138">
        <f t="shared" si="25"/>
        <v>0</v>
      </c>
    </row>
    <row r="784" ht="20.25" hidden="1" customHeight="1" spans="1:7">
      <c r="A784" s="131">
        <v>21104</v>
      </c>
      <c r="B784" s="131" t="s">
        <v>663</v>
      </c>
      <c r="C784" s="133">
        <f>SUM(C785:C788)</f>
        <v>0</v>
      </c>
      <c r="D784" s="133">
        <f>SUM(D785:D788)</f>
        <v>0</v>
      </c>
      <c r="E784" s="133">
        <f>SUM(E785:E788)</f>
        <v>0</v>
      </c>
      <c r="F784" s="129" t="str">
        <f t="shared" si="24"/>
        <v/>
      </c>
      <c r="G784" s="130">
        <f t="shared" si="25"/>
        <v>0</v>
      </c>
    </row>
    <row r="785" ht="20.25" hidden="1" customHeight="1" spans="1:7">
      <c r="A785" s="134">
        <v>2110401</v>
      </c>
      <c r="B785" s="135" t="s">
        <v>664</v>
      </c>
      <c r="C785" s="136">
        <v>0</v>
      </c>
      <c r="D785" s="136">
        <v>0</v>
      </c>
      <c r="E785" s="136">
        <v>0</v>
      </c>
      <c r="F785" s="137" t="str">
        <f t="shared" si="24"/>
        <v/>
      </c>
      <c r="G785" s="138">
        <f t="shared" si="25"/>
        <v>0</v>
      </c>
    </row>
    <row r="786" ht="20.25" hidden="1" customHeight="1" spans="1:7">
      <c r="A786" s="134">
        <v>2110402</v>
      </c>
      <c r="B786" s="135" t="s">
        <v>665</v>
      </c>
      <c r="C786" s="136">
        <v>0</v>
      </c>
      <c r="D786" s="136">
        <v>0</v>
      </c>
      <c r="E786" s="136">
        <v>0</v>
      </c>
      <c r="F786" s="137" t="str">
        <f t="shared" si="24"/>
        <v/>
      </c>
      <c r="G786" s="138">
        <f t="shared" si="25"/>
        <v>0</v>
      </c>
    </row>
    <row r="787" ht="20.25" hidden="1" customHeight="1" spans="1:7">
      <c r="A787" s="134">
        <v>2110404</v>
      </c>
      <c r="B787" s="135" t="s">
        <v>666</v>
      </c>
      <c r="C787" s="136">
        <v>0</v>
      </c>
      <c r="D787" s="136">
        <v>0</v>
      </c>
      <c r="E787" s="136">
        <v>0</v>
      </c>
      <c r="F787" s="129" t="str">
        <f t="shared" si="24"/>
        <v/>
      </c>
      <c r="G787" s="130">
        <f t="shared" si="25"/>
        <v>0</v>
      </c>
    </row>
    <row r="788" ht="20.25" hidden="1" customHeight="1" spans="1:7">
      <c r="A788" s="134">
        <v>2110499</v>
      </c>
      <c r="B788" s="135" t="s">
        <v>667</v>
      </c>
      <c r="C788" s="136">
        <v>0</v>
      </c>
      <c r="D788" s="136">
        <v>0</v>
      </c>
      <c r="E788" s="136">
        <v>0</v>
      </c>
      <c r="F788" s="129" t="str">
        <f t="shared" si="24"/>
        <v/>
      </c>
      <c r="G788" s="130">
        <f t="shared" si="25"/>
        <v>0</v>
      </c>
    </row>
    <row r="789" ht="20.25" hidden="1" customHeight="1" spans="1:7">
      <c r="A789" s="131">
        <v>21105</v>
      </c>
      <c r="B789" s="131" t="s">
        <v>668</v>
      </c>
      <c r="C789" s="133">
        <f>SUM(C790:C795)</f>
        <v>0</v>
      </c>
      <c r="D789" s="133">
        <f>SUM(D790:D795)</f>
        <v>0</v>
      </c>
      <c r="E789" s="133">
        <f>SUM(E790:E795)</f>
        <v>0</v>
      </c>
      <c r="F789" s="129" t="str">
        <f t="shared" si="24"/>
        <v/>
      </c>
      <c r="G789" s="130">
        <f t="shared" si="25"/>
        <v>0</v>
      </c>
    </row>
    <row r="790" ht="20.25" hidden="1" customHeight="1" spans="1:7">
      <c r="A790" s="134">
        <v>2110501</v>
      </c>
      <c r="B790" s="135" t="s">
        <v>669</v>
      </c>
      <c r="C790" s="136">
        <v>0</v>
      </c>
      <c r="D790" s="136">
        <v>0</v>
      </c>
      <c r="E790" s="136">
        <v>0</v>
      </c>
      <c r="F790" s="129" t="str">
        <f t="shared" si="24"/>
        <v/>
      </c>
      <c r="G790" s="130">
        <f t="shared" si="25"/>
        <v>0</v>
      </c>
    </row>
    <row r="791" ht="20.25" hidden="1" customHeight="1" spans="1:7">
      <c r="A791" s="134">
        <v>2110502</v>
      </c>
      <c r="B791" s="135" t="s">
        <v>670</v>
      </c>
      <c r="C791" s="136">
        <v>0</v>
      </c>
      <c r="D791" s="136">
        <v>0</v>
      </c>
      <c r="E791" s="136">
        <v>0</v>
      </c>
      <c r="F791" s="129" t="str">
        <f t="shared" si="24"/>
        <v/>
      </c>
      <c r="G791" s="130">
        <f t="shared" si="25"/>
        <v>0</v>
      </c>
    </row>
    <row r="792" ht="20.25" hidden="1" customHeight="1" spans="1:7">
      <c r="A792" s="134">
        <v>2110503</v>
      </c>
      <c r="B792" s="135" t="s">
        <v>671</v>
      </c>
      <c r="C792" s="136">
        <v>0</v>
      </c>
      <c r="D792" s="136">
        <v>0</v>
      </c>
      <c r="E792" s="136">
        <v>0</v>
      </c>
      <c r="F792" s="129" t="str">
        <f t="shared" si="24"/>
        <v/>
      </c>
      <c r="G792" s="130">
        <f t="shared" si="25"/>
        <v>0</v>
      </c>
    </row>
    <row r="793" ht="20.25" hidden="1" customHeight="1" spans="1:7">
      <c r="A793" s="134">
        <v>2110506</v>
      </c>
      <c r="B793" s="135" t="s">
        <v>672</v>
      </c>
      <c r="C793" s="136">
        <v>0</v>
      </c>
      <c r="D793" s="136">
        <v>0</v>
      </c>
      <c r="E793" s="136">
        <v>0</v>
      </c>
      <c r="F793" s="129" t="str">
        <f t="shared" si="24"/>
        <v/>
      </c>
      <c r="G793" s="130">
        <f t="shared" si="25"/>
        <v>0</v>
      </c>
    </row>
    <row r="794" ht="20.25" hidden="1" customHeight="1" spans="1:7">
      <c r="A794" s="134">
        <v>2110507</v>
      </c>
      <c r="B794" s="135" t="s">
        <v>673</v>
      </c>
      <c r="C794" s="136">
        <v>0</v>
      </c>
      <c r="D794" s="136">
        <v>0</v>
      </c>
      <c r="E794" s="136">
        <v>0</v>
      </c>
      <c r="F794" s="129" t="str">
        <f t="shared" si="24"/>
        <v/>
      </c>
      <c r="G794" s="130">
        <f t="shared" si="25"/>
        <v>0</v>
      </c>
    </row>
    <row r="795" ht="20.25" hidden="1" customHeight="1" spans="1:7">
      <c r="A795" s="134">
        <v>2110599</v>
      </c>
      <c r="B795" s="135" t="s">
        <v>674</v>
      </c>
      <c r="C795" s="136">
        <v>0</v>
      </c>
      <c r="D795" s="136">
        <v>0</v>
      </c>
      <c r="E795" s="136">
        <v>0</v>
      </c>
      <c r="F795" s="129" t="str">
        <f t="shared" si="24"/>
        <v/>
      </c>
      <c r="G795" s="130">
        <f t="shared" si="25"/>
        <v>0</v>
      </c>
    </row>
    <row r="796" ht="20.25" hidden="1" customHeight="1" spans="1:7">
      <c r="A796" s="131">
        <v>21106</v>
      </c>
      <c r="B796" s="131" t="s">
        <v>675</v>
      </c>
      <c r="C796" s="133">
        <f>SUM(C797:C801)</f>
        <v>0</v>
      </c>
      <c r="D796" s="133">
        <f>SUM(D797:D801)</f>
        <v>0</v>
      </c>
      <c r="E796" s="133">
        <f>SUM(E797:E801)</f>
        <v>0</v>
      </c>
      <c r="F796" s="129" t="str">
        <f t="shared" si="24"/>
        <v/>
      </c>
      <c r="G796" s="130">
        <f t="shared" si="25"/>
        <v>0</v>
      </c>
    </row>
    <row r="797" ht="20.25" hidden="1" customHeight="1" spans="1:7">
      <c r="A797" s="134">
        <v>2110602</v>
      </c>
      <c r="B797" s="135" t="s">
        <v>676</v>
      </c>
      <c r="C797" s="136">
        <v>0</v>
      </c>
      <c r="D797" s="136">
        <v>0</v>
      </c>
      <c r="E797" s="136">
        <v>0</v>
      </c>
      <c r="F797" s="129" t="str">
        <f t="shared" si="24"/>
        <v/>
      </c>
      <c r="G797" s="130">
        <f t="shared" si="25"/>
        <v>0</v>
      </c>
    </row>
    <row r="798" ht="20.25" hidden="1" customHeight="1" spans="1:7">
      <c r="A798" s="134">
        <v>2110603</v>
      </c>
      <c r="B798" s="135" t="s">
        <v>677</v>
      </c>
      <c r="C798" s="136">
        <v>0</v>
      </c>
      <c r="D798" s="136">
        <v>0</v>
      </c>
      <c r="E798" s="136">
        <v>0</v>
      </c>
      <c r="F798" s="129" t="str">
        <f t="shared" si="24"/>
        <v/>
      </c>
      <c r="G798" s="130">
        <f t="shared" si="25"/>
        <v>0</v>
      </c>
    </row>
    <row r="799" ht="20.25" hidden="1" customHeight="1" spans="1:7">
      <c r="A799" s="134">
        <v>2110604</v>
      </c>
      <c r="B799" s="135" t="s">
        <v>678</v>
      </c>
      <c r="C799" s="136">
        <v>0</v>
      </c>
      <c r="D799" s="136">
        <v>0</v>
      </c>
      <c r="E799" s="136">
        <v>0</v>
      </c>
      <c r="F799" s="129" t="str">
        <f t="shared" si="24"/>
        <v/>
      </c>
      <c r="G799" s="130">
        <f t="shared" si="25"/>
        <v>0</v>
      </c>
    </row>
    <row r="800" ht="20.25" hidden="1" customHeight="1" spans="1:7">
      <c r="A800" s="134">
        <v>2110605</v>
      </c>
      <c r="B800" s="135" t="s">
        <v>679</v>
      </c>
      <c r="C800" s="136">
        <v>0</v>
      </c>
      <c r="D800" s="136">
        <v>0</v>
      </c>
      <c r="E800" s="136">
        <v>0</v>
      </c>
      <c r="F800" s="129" t="str">
        <f t="shared" si="24"/>
        <v/>
      </c>
      <c r="G800" s="130">
        <f t="shared" si="25"/>
        <v>0</v>
      </c>
    </row>
    <row r="801" ht="20.25" hidden="1" customHeight="1" spans="1:7">
      <c r="A801" s="134">
        <v>2110699</v>
      </c>
      <c r="B801" s="135" t="s">
        <v>680</v>
      </c>
      <c r="C801" s="136">
        <v>0</v>
      </c>
      <c r="D801" s="136">
        <v>0</v>
      </c>
      <c r="E801" s="136">
        <v>0</v>
      </c>
      <c r="F801" s="129" t="str">
        <f t="shared" si="24"/>
        <v/>
      </c>
      <c r="G801" s="130">
        <f t="shared" si="25"/>
        <v>0</v>
      </c>
    </row>
    <row r="802" ht="20.25" hidden="1" customHeight="1" spans="1:7">
      <c r="A802" s="131">
        <v>21107</v>
      </c>
      <c r="B802" s="131" t="s">
        <v>681</v>
      </c>
      <c r="C802" s="133">
        <f>SUM(C803:C804)</f>
        <v>0</v>
      </c>
      <c r="D802" s="133">
        <f>SUM(D803:D804)</f>
        <v>0</v>
      </c>
      <c r="E802" s="133">
        <f>SUM(E803:E804)</f>
        <v>0</v>
      </c>
      <c r="F802" s="129" t="str">
        <f t="shared" si="24"/>
        <v/>
      </c>
      <c r="G802" s="130">
        <f t="shared" si="25"/>
        <v>0</v>
      </c>
    </row>
    <row r="803" ht="20.25" hidden="1" customHeight="1" spans="1:7">
      <c r="A803" s="134">
        <v>2110704</v>
      </c>
      <c r="B803" s="135" t="s">
        <v>682</v>
      </c>
      <c r="C803" s="136">
        <v>0</v>
      </c>
      <c r="D803" s="136">
        <v>0</v>
      </c>
      <c r="E803" s="136">
        <v>0</v>
      </c>
      <c r="F803" s="129" t="str">
        <f t="shared" si="24"/>
        <v/>
      </c>
      <c r="G803" s="130">
        <f t="shared" si="25"/>
        <v>0</v>
      </c>
    </row>
    <row r="804" ht="20.25" hidden="1" customHeight="1" spans="1:7">
      <c r="A804" s="134">
        <v>2110799</v>
      </c>
      <c r="B804" s="135" t="s">
        <v>683</v>
      </c>
      <c r="C804" s="136">
        <v>0</v>
      </c>
      <c r="D804" s="136">
        <v>0</v>
      </c>
      <c r="E804" s="136">
        <v>0</v>
      </c>
      <c r="F804" s="129" t="str">
        <f t="shared" si="24"/>
        <v/>
      </c>
      <c r="G804" s="130">
        <f t="shared" si="25"/>
        <v>0</v>
      </c>
    </row>
    <row r="805" ht="20.25" hidden="1" customHeight="1" spans="1:7">
      <c r="A805" s="131">
        <v>21108</v>
      </c>
      <c r="B805" s="131" t="s">
        <v>684</v>
      </c>
      <c r="C805" s="133">
        <f>SUM(C806:C807)</f>
        <v>0</v>
      </c>
      <c r="D805" s="133">
        <f>SUM(D806:D807)</f>
        <v>0</v>
      </c>
      <c r="E805" s="133">
        <f>SUM(E806:E807)</f>
        <v>0</v>
      </c>
      <c r="F805" s="129" t="str">
        <f t="shared" si="24"/>
        <v/>
      </c>
      <c r="G805" s="130">
        <f t="shared" si="25"/>
        <v>0</v>
      </c>
    </row>
    <row r="806" ht="20.25" hidden="1" customHeight="1" spans="1:7">
      <c r="A806" s="134">
        <v>2110804</v>
      </c>
      <c r="B806" s="135" t="s">
        <v>685</v>
      </c>
      <c r="C806" s="136">
        <v>0</v>
      </c>
      <c r="D806" s="136">
        <v>0</v>
      </c>
      <c r="E806" s="136">
        <v>0</v>
      </c>
      <c r="F806" s="129" t="str">
        <f t="shared" si="24"/>
        <v/>
      </c>
      <c r="G806" s="130">
        <f t="shared" si="25"/>
        <v>0</v>
      </c>
    </row>
    <row r="807" ht="20.25" hidden="1" customHeight="1" spans="1:7">
      <c r="A807" s="134">
        <v>2110899</v>
      </c>
      <c r="B807" s="135" t="s">
        <v>686</v>
      </c>
      <c r="C807" s="136">
        <v>0</v>
      </c>
      <c r="D807" s="136">
        <v>0</v>
      </c>
      <c r="E807" s="136">
        <v>0</v>
      </c>
      <c r="F807" s="129" t="str">
        <f t="shared" si="24"/>
        <v/>
      </c>
      <c r="G807" s="130">
        <f t="shared" si="25"/>
        <v>0</v>
      </c>
    </row>
    <row r="808" ht="20.25" hidden="1" customHeight="1" spans="1:7">
      <c r="A808" s="131">
        <v>21109</v>
      </c>
      <c r="B808" s="131" t="s">
        <v>687</v>
      </c>
      <c r="C808" s="133">
        <f>C809</f>
        <v>0</v>
      </c>
      <c r="D808" s="133">
        <f>D809</f>
        <v>0</v>
      </c>
      <c r="E808" s="133">
        <f>E809</f>
        <v>0</v>
      </c>
      <c r="F808" s="129" t="str">
        <f t="shared" si="24"/>
        <v/>
      </c>
      <c r="G808" s="130">
        <f t="shared" si="25"/>
        <v>0</v>
      </c>
    </row>
    <row r="809" ht="20.25" hidden="1" customHeight="1" spans="1:7">
      <c r="A809" s="134">
        <v>2110901</v>
      </c>
      <c r="B809" s="135" t="s">
        <v>688</v>
      </c>
      <c r="C809" s="136">
        <v>0</v>
      </c>
      <c r="D809" s="136">
        <v>0</v>
      </c>
      <c r="E809" s="136">
        <v>0</v>
      </c>
      <c r="F809" s="129" t="str">
        <f t="shared" si="24"/>
        <v/>
      </c>
      <c r="G809" s="130">
        <f t="shared" si="25"/>
        <v>0</v>
      </c>
    </row>
    <row r="810" ht="20.25" hidden="1" customHeight="1" spans="1:7">
      <c r="A810" s="131">
        <v>21110</v>
      </c>
      <c r="B810" s="131" t="s">
        <v>689</v>
      </c>
      <c r="C810" s="133">
        <f>C811</f>
        <v>0</v>
      </c>
      <c r="D810" s="133">
        <f>D811</f>
        <v>0</v>
      </c>
      <c r="E810" s="133">
        <f>E811</f>
        <v>0</v>
      </c>
      <c r="F810" s="129" t="str">
        <f t="shared" si="24"/>
        <v/>
      </c>
      <c r="G810" s="130">
        <f t="shared" si="25"/>
        <v>0</v>
      </c>
    </row>
    <row r="811" ht="20.25" hidden="1" customHeight="1" spans="1:7">
      <c r="A811" s="134">
        <v>2111001</v>
      </c>
      <c r="B811" s="135" t="s">
        <v>690</v>
      </c>
      <c r="C811" s="136">
        <v>0</v>
      </c>
      <c r="D811" s="136">
        <v>0</v>
      </c>
      <c r="E811" s="136">
        <v>0</v>
      </c>
      <c r="F811" s="137" t="str">
        <f t="shared" si="24"/>
        <v/>
      </c>
      <c r="G811" s="138">
        <f t="shared" si="25"/>
        <v>0</v>
      </c>
    </row>
    <row r="812" ht="20.25" hidden="1" customHeight="1" spans="1:7">
      <c r="A812" s="131">
        <v>21111</v>
      </c>
      <c r="B812" s="131" t="s">
        <v>691</v>
      </c>
      <c r="C812" s="133">
        <f>SUM(C813:C817)</f>
        <v>0</v>
      </c>
      <c r="D812" s="133">
        <f>SUM(D813:D817)</f>
        <v>0</v>
      </c>
      <c r="E812" s="133">
        <f>SUM(E813:E817)</f>
        <v>0</v>
      </c>
      <c r="F812" s="129" t="str">
        <f t="shared" si="24"/>
        <v/>
      </c>
      <c r="G812" s="130">
        <f t="shared" si="25"/>
        <v>0</v>
      </c>
    </row>
    <row r="813" ht="20.25" hidden="1" customHeight="1" spans="1:7">
      <c r="A813" s="134">
        <v>2111101</v>
      </c>
      <c r="B813" s="135" t="s">
        <v>692</v>
      </c>
      <c r="C813" s="136">
        <v>0</v>
      </c>
      <c r="D813" s="136">
        <v>0</v>
      </c>
      <c r="E813" s="136">
        <v>0</v>
      </c>
      <c r="F813" s="137" t="str">
        <f t="shared" si="24"/>
        <v/>
      </c>
      <c r="G813" s="138">
        <f t="shared" si="25"/>
        <v>0</v>
      </c>
    </row>
    <row r="814" ht="20.25" hidden="1" customHeight="1" spans="1:7">
      <c r="A814" s="134">
        <v>2111102</v>
      </c>
      <c r="B814" s="135" t="s">
        <v>693</v>
      </c>
      <c r="C814" s="136">
        <v>0</v>
      </c>
      <c r="D814" s="136">
        <v>0</v>
      </c>
      <c r="E814" s="136">
        <v>0</v>
      </c>
      <c r="F814" s="137" t="str">
        <f t="shared" si="24"/>
        <v/>
      </c>
      <c r="G814" s="138">
        <f t="shared" si="25"/>
        <v>0</v>
      </c>
    </row>
    <row r="815" ht="20.25" hidden="1" customHeight="1" spans="1:7">
      <c r="A815" s="134">
        <v>2111103</v>
      </c>
      <c r="B815" s="135" t="s">
        <v>694</v>
      </c>
      <c r="C815" s="136">
        <v>0</v>
      </c>
      <c r="D815" s="136">
        <v>0</v>
      </c>
      <c r="E815" s="136">
        <v>0</v>
      </c>
      <c r="F815" s="137" t="str">
        <f t="shared" si="24"/>
        <v/>
      </c>
      <c r="G815" s="138">
        <f t="shared" si="25"/>
        <v>0</v>
      </c>
    </row>
    <row r="816" ht="20.25" hidden="1" customHeight="1" spans="1:7">
      <c r="A816" s="134">
        <v>2111104</v>
      </c>
      <c r="B816" s="135" t="s">
        <v>695</v>
      </c>
      <c r="C816" s="136">
        <v>0</v>
      </c>
      <c r="D816" s="136">
        <v>0</v>
      </c>
      <c r="E816" s="136">
        <v>0</v>
      </c>
      <c r="F816" s="137" t="str">
        <f t="shared" si="24"/>
        <v/>
      </c>
      <c r="G816" s="138">
        <f t="shared" si="25"/>
        <v>0</v>
      </c>
    </row>
    <row r="817" ht="20.25" hidden="1" customHeight="1" spans="1:7">
      <c r="A817" s="134">
        <v>2111199</v>
      </c>
      <c r="B817" s="135" t="s">
        <v>696</v>
      </c>
      <c r="C817" s="136">
        <v>0</v>
      </c>
      <c r="D817" s="136">
        <v>0</v>
      </c>
      <c r="E817" s="136">
        <v>0</v>
      </c>
      <c r="F817" s="137" t="str">
        <f t="shared" si="24"/>
        <v/>
      </c>
      <c r="G817" s="138">
        <f t="shared" si="25"/>
        <v>0</v>
      </c>
    </row>
    <row r="818" ht="20.25" hidden="1" customHeight="1" spans="1:7">
      <c r="A818" s="131">
        <v>21112</v>
      </c>
      <c r="B818" s="131" t="s">
        <v>697</v>
      </c>
      <c r="C818" s="133">
        <f>C819</f>
        <v>0</v>
      </c>
      <c r="D818" s="133">
        <f>D819</f>
        <v>0</v>
      </c>
      <c r="E818" s="133">
        <f>E819</f>
        <v>0</v>
      </c>
      <c r="F818" s="129" t="str">
        <f t="shared" si="24"/>
        <v/>
      </c>
      <c r="G818" s="130">
        <f t="shared" si="25"/>
        <v>0</v>
      </c>
    </row>
    <row r="819" ht="20.25" hidden="1" customHeight="1" spans="1:7">
      <c r="A819" s="134">
        <v>2111201</v>
      </c>
      <c r="B819" s="135" t="s">
        <v>698</v>
      </c>
      <c r="C819" s="136">
        <v>0</v>
      </c>
      <c r="D819" s="136">
        <v>0</v>
      </c>
      <c r="E819" s="136">
        <v>0</v>
      </c>
      <c r="F819" s="129" t="str">
        <f t="shared" si="24"/>
        <v/>
      </c>
      <c r="G819" s="130">
        <f t="shared" si="25"/>
        <v>0</v>
      </c>
    </row>
    <row r="820" ht="20.25" hidden="1" customHeight="1" spans="1:7">
      <c r="A820" s="131">
        <v>21113</v>
      </c>
      <c r="B820" s="131" t="s">
        <v>699</v>
      </c>
      <c r="C820" s="133">
        <f>C821</f>
        <v>0</v>
      </c>
      <c r="D820" s="133">
        <f>D821</f>
        <v>0</v>
      </c>
      <c r="E820" s="133">
        <f>E821</f>
        <v>0</v>
      </c>
      <c r="F820" s="129" t="str">
        <f t="shared" si="24"/>
        <v/>
      </c>
      <c r="G820" s="130">
        <f t="shared" si="25"/>
        <v>0</v>
      </c>
    </row>
    <row r="821" ht="20.25" hidden="1" customHeight="1" spans="1:7">
      <c r="A821" s="134">
        <v>2111301</v>
      </c>
      <c r="B821" s="135" t="s">
        <v>700</v>
      </c>
      <c r="C821" s="136">
        <v>0</v>
      </c>
      <c r="D821" s="136">
        <v>0</v>
      </c>
      <c r="E821" s="136">
        <v>0</v>
      </c>
      <c r="F821" s="137" t="str">
        <f t="shared" si="24"/>
        <v/>
      </c>
      <c r="G821" s="138">
        <f t="shared" si="25"/>
        <v>0</v>
      </c>
    </row>
    <row r="822" ht="20.25" hidden="1" customHeight="1" spans="1:7">
      <c r="A822" s="131">
        <v>21114</v>
      </c>
      <c r="B822" s="131" t="s">
        <v>701</v>
      </c>
      <c r="C822" s="133">
        <f>SUM(C823:C836)</f>
        <v>0</v>
      </c>
      <c r="D822" s="133">
        <f>SUM(D823:D836)</f>
        <v>0</v>
      </c>
      <c r="E822" s="133">
        <f>SUM(E823:E836)</f>
        <v>0</v>
      </c>
      <c r="F822" s="129" t="str">
        <f t="shared" si="24"/>
        <v/>
      </c>
      <c r="G822" s="130">
        <f t="shared" si="25"/>
        <v>0</v>
      </c>
    </row>
    <row r="823" ht="20.25" hidden="1" customHeight="1" spans="1:7">
      <c r="A823" s="134">
        <v>2111401</v>
      </c>
      <c r="B823" s="135" t="s">
        <v>90</v>
      </c>
      <c r="C823" s="136">
        <v>0</v>
      </c>
      <c r="D823" s="136">
        <v>0</v>
      </c>
      <c r="E823" s="136">
        <v>0</v>
      </c>
      <c r="F823" s="129" t="str">
        <f t="shared" si="24"/>
        <v/>
      </c>
      <c r="G823" s="130">
        <f t="shared" si="25"/>
        <v>0</v>
      </c>
    </row>
    <row r="824" ht="20.25" hidden="1" customHeight="1" spans="1:7">
      <c r="A824" s="134">
        <v>2111402</v>
      </c>
      <c r="B824" s="135" t="s">
        <v>91</v>
      </c>
      <c r="C824" s="136">
        <v>0</v>
      </c>
      <c r="D824" s="136">
        <v>0</v>
      </c>
      <c r="E824" s="136">
        <v>0</v>
      </c>
      <c r="F824" s="129" t="str">
        <f t="shared" si="24"/>
        <v/>
      </c>
      <c r="G824" s="130">
        <f t="shared" si="25"/>
        <v>0</v>
      </c>
    </row>
    <row r="825" ht="20.25" hidden="1" customHeight="1" spans="1:7">
      <c r="A825" s="134">
        <v>2111403</v>
      </c>
      <c r="B825" s="135" t="s">
        <v>92</v>
      </c>
      <c r="C825" s="136">
        <v>0</v>
      </c>
      <c r="D825" s="136">
        <v>0</v>
      </c>
      <c r="E825" s="136">
        <v>0</v>
      </c>
      <c r="F825" s="129" t="str">
        <f t="shared" si="24"/>
        <v/>
      </c>
      <c r="G825" s="130">
        <f t="shared" si="25"/>
        <v>0</v>
      </c>
    </row>
    <row r="826" ht="20.25" hidden="1" customHeight="1" spans="1:7">
      <c r="A826" s="134">
        <v>2111404</v>
      </c>
      <c r="B826" s="135" t="s">
        <v>702</v>
      </c>
      <c r="C826" s="136">
        <v>0</v>
      </c>
      <c r="D826" s="136">
        <v>0</v>
      </c>
      <c r="E826" s="136">
        <v>0</v>
      </c>
      <c r="F826" s="129" t="str">
        <f t="shared" si="24"/>
        <v/>
      </c>
      <c r="G826" s="130">
        <f t="shared" si="25"/>
        <v>0</v>
      </c>
    </row>
    <row r="827" ht="20.25" hidden="1" customHeight="1" spans="1:7">
      <c r="A827" s="134">
        <v>2111405</v>
      </c>
      <c r="B827" s="135" t="s">
        <v>703</v>
      </c>
      <c r="C827" s="136">
        <v>0</v>
      </c>
      <c r="D827" s="136">
        <v>0</v>
      </c>
      <c r="E827" s="136">
        <v>0</v>
      </c>
      <c r="F827" s="129" t="str">
        <f t="shared" si="24"/>
        <v/>
      </c>
      <c r="G827" s="130">
        <f t="shared" si="25"/>
        <v>0</v>
      </c>
    </row>
    <row r="828" ht="20.25" hidden="1" customHeight="1" spans="1:7">
      <c r="A828" s="134">
        <v>2111406</v>
      </c>
      <c r="B828" s="135" t="s">
        <v>704</v>
      </c>
      <c r="C828" s="136">
        <v>0</v>
      </c>
      <c r="D828" s="136">
        <v>0</v>
      </c>
      <c r="E828" s="136">
        <v>0</v>
      </c>
      <c r="F828" s="129" t="str">
        <f t="shared" si="24"/>
        <v/>
      </c>
      <c r="G828" s="130">
        <f t="shared" si="25"/>
        <v>0</v>
      </c>
    </row>
    <row r="829" ht="20.25" hidden="1" customHeight="1" spans="1:7">
      <c r="A829" s="134">
        <v>2111407</v>
      </c>
      <c r="B829" s="135" t="s">
        <v>705</v>
      </c>
      <c r="C829" s="136">
        <v>0</v>
      </c>
      <c r="D829" s="136">
        <v>0</v>
      </c>
      <c r="E829" s="136">
        <v>0</v>
      </c>
      <c r="F829" s="129" t="str">
        <f t="shared" si="24"/>
        <v/>
      </c>
      <c r="G829" s="130">
        <f t="shared" si="25"/>
        <v>0</v>
      </c>
    </row>
    <row r="830" ht="20.25" hidden="1" customHeight="1" spans="1:7">
      <c r="A830" s="134">
        <v>2111408</v>
      </c>
      <c r="B830" s="135" t="s">
        <v>706</v>
      </c>
      <c r="C830" s="136">
        <v>0</v>
      </c>
      <c r="D830" s="136">
        <v>0</v>
      </c>
      <c r="E830" s="136">
        <v>0</v>
      </c>
      <c r="F830" s="129" t="str">
        <f t="shared" si="24"/>
        <v/>
      </c>
      <c r="G830" s="130">
        <f t="shared" si="25"/>
        <v>0</v>
      </c>
    </row>
    <row r="831" ht="20.25" hidden="1" customHeight="1" spans="1:7">
      <c r="A831" s="134">
        <v>2111409</v>
      </c>
      <c r="B831" s="135" t="s">
        <v>707</v>
      </c>
      <c r="C831" s="136">
        <v>0</v>
      </c>
      <c r="D831" s="136">
        <v>0</v>
      </c>
      <c r="E831" s="136">
        <v>0</v>
      </c>
      <c r="F831" s="129" t="str">
        <f t="shared" si="24"/>
        <v/>
      </c>
      <c r="G831" s="130">
        <f t="shared" si="25"/>
        <v>0</v>
      </c>
    </row>
    <row r="832" ht="20.25" hidden="1" customHeight="1" spans="1:7">
      <c r="A832" s="134">
        <v>2111410</v>
      </c>
      <c r="B832" s="135" t="s">
        <v>708</v>
      </c>
      <c r="C832" s="136">
        <v>0</v>
      </c>
      <c r="D832" s="136">
        <v>0</v>
      </c>
      <c r="E832" s="136">
        <v>0</v>
      </c>
      <c r="F832" s="129" t="str">
        <f t="shared" si="24"/>
        <v/>
      </c>
      <c r="G832" s="130">
        <f t="shared" si="25"/>
        <v>0</v>
      </c>
    </row>
    <row r="833" ht="20.25" hidden="1" customHeight="1" spans="1:7">
      <c r="A833" s="134">
        <v>2111411</v>
      </c>
      <c r="B833" s="135" t="s">
        <v>131</v>
      </c>
      <c r="C833" s="136">
        <v>0</v>
      </c>
      <c r="D833" s="136">
        <v>0</v>
      </c>
      <c r="E833" s="136">
        <v>0</v>
      </c>
      <c r="F833" s="129" t="str">
        <f t="shared" si="24"/>
        <v/>
      </c>
      <c r="G833" s="130">
        <f t="shared" si="25"/>
        <v>0</v>
      </c>
    </row>
    <row r="834" ht="20.25" hidden="1" customHeight="1" spans="1:7">
      <c r="A834" s="134">
        <v>2111413</v>
      </c>
      <c r="B834" s="135" t="s">
        <v>709</v>
      </c>
      <c r="C834" s="136">
        <v>0</v>
      </c>
      <c r="D834" s="136">
        <v>0</v>
      </c>
      <c r="E834" s="136">
        <v>0</v>
      </c>
      <c r="F834" s="129" t="str">
        <f t="shared" si="24"/>
        <v/>
      </c>
      <c r="G834" s="130">
        <f t="shared" si="25"/>
        <v>0</v>
      </c>
    </row>
    <row r="835" ht="20.25" hidden="1" customHeight="1" spans="1:7">
      <c r="A835" s="134">
        <v>2111450</v>
      </c>
      <c r="B835" s="135" t="s">
        <v>99</v>
      </c>
      <c r="C835" s="136">
        <v>0</v>
      </c>
      <c r="D835" s="136">
        <v>0</v>
      </c>
      <c r="E835" s="136">
        <v>0</v>
      </c>
      <c r="F835" s="129" t="str">
        <f t="shared" si="24"/>
        <v/>
      </c>
      <c r="G835" s="130">
        <f t="shared" si="25"/>
        <v>0</v>
      </c>
    </row>
    <row r="836" ht="20.25" hidden="1" customHeight="1" spans="1:7">
      <c r="A836" s="134">
        <v>2111499</v>
      </c>
      <c r="B836" s="135" t="s">
        <v>710</v>
      </c>
      <c r="C836" s="136">
        <v>0</v>
      </c>
      <c r="D836" s="136">
        <v>0</v>
      </c>
      <c r="E836" s="136">
        <v>0</v>
      </c>
      <c r="F836" s="129" t="str">
        <f t="shared" si="24"/>
        <v/>
      </c>
      <c r="G836" s="130">
        <f t="shared" si="25"/>
        <v>0</v>
      </c>
    </row>
    <row r="837" ht="20.25" hidden="1" customHeight="1" spans="1:7">
      <c r="A837" s="131">
        <v>21199</v>
      </c>
      <c r="B837" s="131" t="s">
        <v>711</v>
      </c>
      <c r="C837" s="133">
        <f>C838</f>
        <v>0</v>
      </c>
      <c r="D837" s="133"/>
      <c r="E837" s="133">
        <f>E838</f>
        <v>0</v>
      </c>
      <c r="F837" s="129" t="str">
        <f t="shared" si="24"/>
        <v/>
      </c>
      <c r="G837" s="130">
        <f t="shared" si="25"/>
        <v>0</v>
      </c>
    </row>
    <row r="838" ht="20.25" hidden="1" customHeight="1" spans="1:7">
      <c r="A838" s="134">
        <v>2119999</v>
      </c>
      <c r="B838" s="135" t="s">
        <v>712</v>
      </c>
      <c r="C838" s="136">
        <v>0</v>
      </c>
      <c r="D838" s="136"/>
      <c r="E838" s="136">
        <v>0</v>
      </c>
      <c r="F838" s="137" t="str">
        <f t="shared" si="24"/>
        <v/>
      </c>
      <c r="G838" s="138">
        <f t="shared" si="25"/>
        <v>0</v>
      </c>
    </row>
    <row r="839" ht="20.25" customHeight="1" spans="1:7">
      <c r="A839" s="131">
        <v>212</v>
      </c>
      <c r="B839" s="131" t="s">
        <v>713</v>
      </c>
      <c r="C839" s="133">
        <f>C840+C851+C853+C856+C858+C860</f>
        <v>188</v>
      </c>
      <c r="D839" s="133">
        <f>D840+D851+D853+D856+D858+D860</f>
        <v>214</v>
      </c>
      <c r="E839" s="133">
        <f>E840+E851+E853+E856+E858+E860</f>
        <v>127.77</v>
      </c>
      <c r="F839" s="129">
        <f t="shared" ref="F839:F902" si="26">IFERROR(E839/C839*100,"")</f>
        <v>67.9627659574468</v>
      </c>
      <c r="G839" s="130">
        <f t="shared" ref="G839:G902" si="27">E839-C839/2</f>
        <v>33.77</v>
      </c>
    </row>
    <row r="840" ht="20.25" customHeight="1" spans="1:7">
      <c r="A840" s="131">
        <v>21201</v>
      </c>
      <c r="B840" s="131" t="s">
        <v>714</v>
      </c>
      <c r="C840" s="133">
        <f>SUM(C841:C850)</f>
        <v>94</v>
      </c>
      <c r="D840" s="133">
        <f>SUM(D841:D850)</f>
        <v>94</v>
      </c>
      <c r="E840" s="133">
        <f>SUM(E841:E850)</f>
        <v>9.23</v>
      </c>
      <c r="F840" s="129">
        <f t="shared" si="26"/>
        <v>9.81914893617021</v>
      </c>
      <c r="G840" s="130">
        <f t="shared" si="27"/>
        <v>-37.77</v>
      </c>
    </row>
    <row r="841" ht="20.25" hidden="1" customHeight="1" spans="1:7">
      <c r="A841" s="134">
        <v>2120101</v>
      </c>
      <c r="B841" s="135" t="s">
        <v>90</v>
      </c>
      <c r="C841" s="136">
        <v>0</v>
      </c>
      <c r="D841" s="136">
        <v>0</v>
      </c>
      <c r="E841" s="136">
        <v>0</v>
      </c>
      <c r="F841" s="137" t="str">
        <f t="shared" si="26"/>
        <v/>
      </c>
      <c r="G841" s="138">
        <f t="shared" si="27"/>
        <v>0</v>
      </c>
    </row>
    <row r="842" ht="20.25" hidden="1" customHeight="1" spans="1:7">
      <c r="A842" s="134">
        <v>2120102</v>
      </c>
      <c r="B842" s="135" t="s">
        <v>91</v>
      </c>
      <c r="C842" s="136">
        <v>0</v>
      </c>
      <c r="D842" s="136">
        <v>0</v>
      </c>
      <c r="E842" s="136">
        <v>0</v>
      </c>
      <c r="F842" s="137" t="str">
        <f t="shared" si="26"/>
        <v/>
      </c>
      <c r="G842" s="138">
        <f t="shared" si="27"/>
        <v>0</v>
      </c>
    </row>
    <row r="843" ht="20.25" hidden="1" customHeight="1" spans="1:7">
      <c r="A843" s="134">
        <v>2120103</v>
      </c>
      <c r="B843" s="135" t="s">
        <v>92</v>
      </c>
      <c r="C843" s="136">
        <v>0</v>
      </c>
      <c r="D843" s="136">
        <v>0</v>
      </c>
      <c r="E843" s="136">
        <v>0</v>
      </c>
      <c r="F843" s="137" t="str">
        <f t="shared" si="26"/>
        <v/>
      </c>
      <c r="G843" s="138">
        <f t="shared" si="27"/>
        <v>0</v>
      </c>
    </row>
    <row r="844" ht="20.25" hidden="1" customHeight="1" spans="1:7">
      <c r="A844" s="134">
        <v>2120104</v>
      </c>
      <c r="B844" s="135" t="s">
        <v>715</v>
      </c>
      <c r="C844" s="136">
        <v>0</v>
      </c>
      <c r="D844" s="136">
        <v>0</v>
      </c>
      <c r="E844" s="136">
        <v>0</v>
      </c>
      <c r="F844" s="137" t="str">
        <f t="shared" si="26"/>
        <v/>
      </c>
      <c r="G844" s="138">
        <f t="shared" si="27"/>
        <v>0</v>
      </c>
    </row>
    <row r="845" ht="20.25" hidden="1" customHeight="1" spans="1:7">
      <c r="A845" s="134">
        <v>2120105</v>
      </c>
      <c r="B845" s="135" t="s">
        <v>716</v>
      </c>
      <c r="C845" s="136">
        <v>0</v>
      </c>
      <c r="D845" s="136">
        <v>0</v>
      </c>
      <c r="E845" s="136">
        <v>0</v>
      </c>
      <c r="F845" s="137" t="str">
        <f t="shared" si="26"/>
        <v/>
      </c>
      <c r="G845" s="138">
        <f t="shared" si="27"/>
        <v>0</v>
      </c>
    </row>
    <row r="846" ht="20.25" hidden="1" customHeight="1" spans="1:7">
      <c r="A846" s="134">
        <v>2120106</v>
      </c>
      <c r="B846" s="135" t="s">
        <v>717</v>
      </c>
      <c r="C846" s="136">
        <v>0</v>
      </c>
      <c r="D846" s="136">
        <v>0</v>
      </c>
      <c r="E846" s="136">
        <v>0</v>
      </c>
      <c r="F846" s="137" t="str">
        <f t="shared" si="26"/>
        <v/>
      </c>
      <c r="G846" s="138">
        <f t="shared" si="27"/>
        <v>0</v>
      </c>
    </row>
    <row r="847" ht="20.25" hidden="1" customHeight="1" spans="1:7">
      <c r="A847" s="134">
        <v>2120107</v>
      </c>
      <c r="B847" s="135" t="s">
        <v>718</v>
      </c>
      <c r="C847" s="136">
        <v>0</v>
      </c>
      <c r="D847" s="136">
        <v>0</v>
      </c>
      <c r="E847" s="136">
        <v>0</v>
      </c>
      <c r="F847" s="137" t="str">
        <f t="shared" si="26"/>
        <v/>
      </c>
      <c r="G847" s="138">
        <f t="shared" si="27"/>
        <v>0</v>
      </c>
    </row>
    <row r="848" ht="20.25" hidden="1" customHeight="1" spans="1:7">
      <c r="A848" s="134">
        <v>2120109</v>
      </c>
      <c r="B848" s="135" t="s">
        <v>719</v>
      </c>
      <c r="C848" s="136">
        <v>0</v>
      </c>
      <c r="D848" s="136">
        <v>0</v>
      </c>
      <c r="E848" s="136">
        <v>0</v>
      </c>
      <c r="F848" s="137" t="str">
        <f t="shared" si="26"/>
        <v/>
      </c>
      <c r="G848" s="138">
        <f t="shared" si="27"/>
        <v>0</v>
      </c>
    </row>
    <row r="849" ht="20.25" hidden="1" customHeight="1" spans="1:7">
      <c r="A849" s="134">
        <v>2120110</v>
      </c>
      <c r="B849" s="135" t="s">
        <v>720</v>
      </c>
      <c r="C849" s="136">
        <v>0</v>
      </c>
      <c r="D849" s="136">
        <v>0</v>
      </c>
      <c r="E849" s="136">
        <v>0</v>
      </c>
      <c r="F849" s="137" t="str">
        <f t="shared" si="26"/>
        <v/>
      </c>
      <c r="G849" s="138">
        <f t="shared" si="27"/>
        <v>0</v>
      </c>
    </row>
    <row r="850" ht="20.25" customHeight="1" spans="1:7">
      <c r="A850" s="134">
        <v>2120199</v>
      </c>
      <c r="B850" s="135" t="s">
        <v>721</v>
      </c>
      <c r="C850" s="136">
        <v>94</v>
      </c>
      <c r="D850" s="136">
        <v>94</v>
      </c>
      <c r="E850" s="136">
        <v>9.23</v>
      </c>
      <c r="F850" s="137">
        <f t="shared" si="26"/>
        <v>9.81914893617021</v>
      </c>
      <c r="G850" s="138">
        <f t="shared" si="27"/>
        <v>-37.77</v>
      </c>
    </row>
    <row r="851" ht="20.25" hidden="1" customHeight="1" spans="1:7">
      <c r="A851" s="131">
        <v>21202</v>
      </c>
      <c r="B851" s="131" t="s">
        <v>722</v>
      </c>
      <c r="C851" s="133">
        <f>C852</f>
        <v>0</v>
      </c>
      <c r="D851" s="133">
        <f>D852</f>
        <v>0</v>
      </c>
      <c r="E851" s="133">
        <f>E852</f>
        <v>0</v>
      </c>
      <c r="F851" s="129" t="str">
        <f t="shared" si="26"/>
        <v/>
      </c>
      <c r="G851" s="130">
        <f t="shared" si="27"/>
        <v>0</v>
      </c>
    </row>
    <row r="852" ht="20.25" hidden="1" customHeight="1" spans="1:7">
      <c r="A852" s="134">
        <v>2120201</v>
      </c>
      <c r="B852" s="135" t="s">
        <v>723</v>
      </c>
      <c r="C852" s="136">
        <v>0</v>
      </c>
      <c r="D852" s="136">
        <v>0</v>
      </c>
      <c r="E852" s="136">
        <v>0</v>
      </c>
      <c r="F852" s="137" t="str">
        <f t="shared" si="26"/>
        <v/>
      </c>
      <c r="G852" s="138">
        <f t="shared" si="27"/>
        <v>0</v>
      </c>
    </row>
    <row r="853" ht="20.25" hidden="1" customHeight="1" spans="1:7">
      <c r="A853" s="131">
        <v>21203</v>
      </c>
      <c r="B853" s="131" t="s">
        <v>724</v>
      </c>
      <c r="C853" s="133">
        <f>SUM(C854:C855)</f>
        <v>0</v>
      </c>
      <c r="D853" s="133">
        <f>SUM(D854:D855)</f>
        <v>0</v>
      </c>
      <c r="E853" s="133">
        <f>SUM(E854:E855)</f>
        <v>0</v>
      </c>
      <c r="F853" s="129" t="str">
        <f t="shared" si="26"/>
        <v/>
      </c>
      <c r="G853" s="130">
        <f t="shared" si="27"/>
        <v>0</v>
      </c>
    </row>
    <row r="854" ht="20.25" hidden="1" customHeight="1" spans="1:7">
      <c r="A854" s="134">
        <v>2120303</v>
      </c>
      <c r="B854" s="135" t="s">
        <v>725</v>
      </c>
      <c r="C854" s="136">
        <v>0</v>
      </c>
      <c r="D854" s="136">
        <v>0</v>
      </c>
      <c r="E854" s="136">
        <v>0</v>
      </c>
      <c r="F854" s="129" t="str">
        <f t="shared" si="26"/>
        <v/>
      </c>
      <c r="G854" s="130">
        <f t="shared" si="27"/>
        <v>0</v>
      </c>
    </row>
    <row r="855" ht="20.25" hidden="1" customHeight="1" spans="1:7">
      <c r="A855" s="134">
        <v>2120399</v>
      </c>
      <c r="B855" s="135" t="s">
        <v>726</v>
      </c>
      <c r="C855" s="136">
        <v>0</v>
      </c>
      <c r="D855" s="136">
        <v>0</v>
      </c>
      <c r="E855" s="136">
        <v>0</v>
      </c>
      <c r="F855" s="137" t="str">
        <f t="shared" si="26"/>
        <v/>
      </c>
      <c r="G855" s="138">
        <f t="shared" si="27"/>
        <v>0</v>
      </c>
    </row>
    <row r="856" ht="20.25" hidden="1" customHeight="1" spans="1:7">
      <c r="A856" s="131">
        <v>21205</v>
      </c>
      <c r="B856" s="131" t="s">
        <v>727</v>
      </c>
      <c r="C856" s="133">
        <f>C857</f>
        <v>0</v>
      </c>
      <c r="D856" s="133">
        <f>D857</f>
        <v>0</v>
      </c>
      <c r="E856" s="133">
        <f>E857</f>
        <v>0</v>
      </c>
      <c r="F856" s="129" t="str">
        <f t="shared" si="26"/>
        <v/>
      </c>
      <c r="G856" s="130">
        <f t="shared" si="27"/>
        <v>0</v>
      </c>
    </row>
    <row r="857" ht="20.25" hidden="1" customHeight="1" spans="1:7">
      <c r="A857" s="134">
        <v>2120501</v>
      </c>
      <c r="B857" s="135" t="s">
        <v>728</v>
      </c>
      <c r="C857" s="136">
        <v>0</v>
      </c>
      <c r="D857" s="136">
        <v>0</v>
      </c>
      <c r="E857" s="136">
        <v>0</v>
      </c>
      <c r="F857" s="137" t="str">
        <f t="shared" si="26"/>
        <v/>
      </c>
      <c r="G857" s="138">
        <f t="shared" si="27"/>
        <v>0</v>
      </c>
    </row>
    <row r="858" ht="20.25" hidden="1" customHeight="1" spans="1:7">
      <c r="A858" s="131">
        <v>21206</v>
      </c>
      <c r="B858" s="131" t="s">
        <v>729</v>
      </c>
      <c r="C858" s="133">
        <f>C859</f>
        <v>0</v>
      </c>
      <c r="D858" s="133">
        <f>D859</f>
        <v>0</v>
      </c>
      <c r="E858" s="133">
        <f>E859</f>
        <v>0</v>
      </c>
      <c r="F858" s="129" t="str">
        <f t="shared" si="26"/>
        <v/>
      </c>
      <c r="G858" s="130">
        <f t="shared" si="27"/>
        <v>0</v>
      </c>
    </row>
    <row r="859" ht="20.25" hidden="1" customHeight="1" spans="1:7">
      <c r="A859" s="134">
        <v>2120601</v>
      </c>
      <c r="B859" s="135" t="s">
        <v>730</v>
      </c>
      <c r="C859" s="136">
        <v>0</v>
      </c>
      <c r="D859" s="136">
        <v>0</v>
      </c>
      <c r="E859" s="136">
        <v>0</v>
      </c>
      <c r="F859" s="137" t="str">
        <f t="shared" si="26"/>
        <v/>
      </c>
      <c r="G859" s="138">
        <f t="shared" si="27"/>
        <v>0</v>
      </c>
    </row>
    <row r="860" ht="20.25" customHeight="1" spans="1:7">
      <c r="A860" s="131">
        <v>21299</v>
      </c>
      <c r="B860" s="131" t="s">
        <v>731</v>
      </c>
      <c r="C860" s="133">
        <f>C861</f>
        <v>94</v>
      </c>
      <c r="D860" s="133">
        <f>D861</f>
        <v>120</v>
      </c>
      <c r="E860" s="133">
        <f>E861</f>
        <v>118.54</v>
      </c>
      <c r="F860" s="129">
        <f t="shared" si="26"/>
        <v>126.106382978723</v>
      </c>
      <c r="G860" s="130">
        <f t="shared" si="27"/>
        <v>71.54</v>
      </c>
    </row>
    <row r="861" ht="20.25" customHeight="1" spans="1:7">
      <c r="A861" s="134">
        <v>2129999</v>
      </c>
      <c r="B861" s="135" t="s">
        <v>732</v>
      </c>
      <c r="C861" s="136">
        <v>94</v>
      </c>
      <c r="D861" s="136">
        <v>120</v>
      </c>
      <c r="E861" s="136">
        <v>118.54</v>
      </c>
      <c r="F861" s="137">
        <f t="shared" si="26"/>
        <v>126.106382978723</v>
      </c>
      <c r="G861" s="138">
        <f t="shared" si="27"/>
        <v>71.54</v>
      </c>
    </row>
    <row r="862" ht="20.25" customHeight="1" spans="1:7">
      <c r="A862" s="131">
        <v>213</v>
      </c>
      <c r="B862" s="131" t="s">
        <v>733</v>
      </c>
      <c r="C862" s="133">
        <f>C863+C889+C914+C942+C953+C960+C967+C970</f>
        <v>1013</v>
      </c>
      <c r="D862" s="133">
        <f>D863+D889+D914+D942+D953+D960+D967+D970</f>
        <v>1180</v>
      </c>
      <c r="E862" s="133">
        <f>E863+E889+E914+E942+E953+E960+E967+E970</f>
        <v>1205.89</v>
      </c>
      <c r="F862" s="129">
        <f t="shared" si="26"/>
        <v>119.04146100691</v>
      </c>
      <c r="G862" s="130">
        <f t="shared" si="27"/>
        <v>699.39</v>
      </c>
    </row>
    <row r="863" ht="20.25" customHeight="1" spans="1:7">
      <c r="A863" s="131">
        <v>21301</v>
      </c>
      <c r="B863" s="131" t="s">
        <v>734</v>
      </c>
      <c r="C863" s="133">
        <f>SUM(C864:C888)</f>
        <v>354</v>
      </c>
      <c r="D863" s="133">
        <f>SUM(D864:D888)</f>
        <v>354</v>
      </c>
      <c r="E863" s="133">
        <f>SUM(E864:E888)</f>
        <v>391.52</v>
      </c>
      <c r="F863" s="129">
        <f t="shared" si="26"/>
        <v>110.598870056497</v>
      </c>
      <c r="G863" s="130">
        <f t="shared" si="27"/>
        <v>214.52</v>
      </c>
    </row>
    <row r="864" ht="20.25" hidden="1" customHeight="1" spans="1:7">
      <c r="A864" s="134">
        <v>2130101</v>
      </c>
      <c r="B864" s="135" t="s">
        <v>90</v>
      </c>
      <c r="C864" s="136">
        <v>0</v>
      </c>
      <c r="D864" s="136">
        <v>0</v>
      </c>
      <c r="E864" s="136">
        <v>0</v>
      </c>
      <c r="F864" s="137" t="str">
        <f t="shared" si="26"/>
        <v/>
      </c>
      <c r="G864" s="138">
        <f t="shared" si="27"/>
        <v>0</v>
      </c>
    </row>
    <row r="865" ht="20.25" hidden="1" customHeight="1" spans="1:7">
      <c r="A865" s="134">
        <v>2130102</v>
      </c>
      <c r="B865" s="135" t="s">
        <v>91</v>
      </c>
      <c r="C865" s="136">
        <v>0</v>
      </c>
      <c r="D865" s="136">
        <v>0</v>
      </c>
      <c r="E865" s="136">
        <v>0</v>
      </c>
      <c r="F865" s="137" t="str">
        <f t="shared" si="26"/>
        <v/>
      </c>
      <c r="G865" s="138">
        <f t="shared" si="27"/>
        <v>0</v>
      </c>
    </row>
    <row r="866" ht="20.25" customHeight="1" spans="1:7">
      <c r="A866" s="134">
        <v>2130103</v>
      </c>
      <c r="B866" s="135" t="s">
        <v>92</v>
      </c>
      <c r="C866" s="136">
        <v>140</v>
      </c>
      <c r="D866" s="136">
        <v>120</v>
      </c>
      <c r="E866" s="136">
        <v>121.88</v>
      </c>
      <c r="F866" s="137">
        <f t="shared" si="26"/>
        <v>87.0571428571428</v>
      </c>
      <c r="G866" s="138">
        <f t="shared" si="27"/>
        <v>51.88</v>
      </c>
    </row>
    <row r="867" ht="20.25" hidden="1" customHeight="1" spans="1:7">
      <c r="A867" s="134">
        <v>2130104</v>
      </c>
      <c r="B867" s="135" t="s">
        <v>99</v>
      </c>
      <c r="C867" s="136">
        <v>0</v>
      </c>
      <c r="D867" s="136">
        <v>0</v>
      </c>
      <c r="E867" s="136"/>
      <c r="F867" s="137" t="str">
        <f t="shared" si="26"/>
        <v/>
      </c>
      <c r="G867" s="138">
        <f t="shared" si="27"/>
        <v>0</v>
      </c>
    </row>
    <row r="868" ht="20.25" hidden="1" customHeight="1" spans="1:7">
      <c r="A868" s="134">
        <v>2130105</v>
      </c>
      <c r="B868" s="135" t="s">
        <v>735</v>
      </c>
      <c r="C868" s="136">
        <v>0</v>
      </c>
      <c r="D868" s="136">
        <v>0</v>
      </c>
      <c r="E868" s="136"/>
      <c r="F868" s="137" t="str">
        <f t="shared" si="26"/>
        <v/>
      </c>
      <c r="G868" s="138">
        <f t="shared" si="27"/>
        <v>0</v>
      </c>
    </row>
    <row r="869" ht="20.25" hidden="1" customHeight="1" spans="1:7">
      <c r="A869" s="134">
        <v>2130106</v>
      </c>
      <c r="B869" s="135" t="s">
        <v>736</v>
      </c>
      <c r="C869" s="136">
        <v>0</v>
      </c>
      <c r="D869" s="136">
        <v>0</v>
      </c>
      <c r="E869" s="136"/>
      <c r="F869" s="137" t="str">
        <f t="shared" si="26"/>
        <v/>
      </c>
      <c r="G869" s="138">
        <f t="shared" si="27"/>
        <v>0</v>
      </c>
    </row>
    <row r="870" ht="20.25" customHeight="1" spans="1:7">
      <c r="A870" s="134">
        <v>2130108</v>
      </c>
      <c r="B870" s="135" t="s">
        <v>737</v>
      </c>
      <c r="C870" s="136">
        <v>4</v>
      </c>
      <c r="D870" s="136">
        <v>4</v>
      </c>
      <c r="E870" s="136">
        <v>0</v>
      </c>
      <c r="F870" s="137">
        <f t="shared" si="26"/>
        <v>0</v>
      </c>
      <c r="G870" s="138">
        <f t="shared" si="27"/>
        <v>-2</v>
      </c>
    </row>
    <row r="871" ht="20.25" customHeight="1" spans="1:7">
      <c r="A871" s="134">
        <v>2130109</v>
      </c>
      <c r="B871" s="135" t="s">
        <v>738</v>
      </c>
      <c r="C871" s="136">
        <v>0</v>
      </c>
      <c r="D871" s="136">
        <v>0</v>
      </c>
      <c r="E871" s="136">
        <v>8.84</v>
      </c>
      <c r="F871" s="137" t="str">
        <f t="shared" si="26"/>
        <v/>
      </c>
      <c r="G871" s="138">
        <f t="shared" si="27"/>
        <v>8.84</v>
      </c>
    </row>
    <row r="872" ht="20.25" hidden="1" customHeight="1" spans="1:7">
      <c r="A872" s="134">
        <v>2130110</v>
      </c>
      <c r="B872" s="135" t="s">
        <v>739</v>
      </c>
      <c r="C872" s="136">
        <v>0</v>
      </c>
      <c r="D872" s="136">
        <v>0</v>
      </c>
      <c r="E872" s="136"/>
      <c r="F872" s="137" t="str">
        <f t="shared" si="26"/>
        <v/>
      </c>
      <c r="G872" s="138">
        <f t="shared" si="27"/>
        <v>0</v>
      </c>
    </row>
    <row r="873" ht="20.25" hidden="1" customHeight="1" spans="1:7">
      <c r="A873" s="134">
        <v>2130111</v>
      </c>
      <c r="B873" s="135" t="s">
        <v>740</v>
      </c>
      <c r="C873" s="136">
        <v>0</v>
      </c>
      <c r="D873" s="136">
        <v>0</v>
      </c>
      <c r="E873" s="136"/>
      <c r="F873" s="137" t="str">
        <f t="shared" si="26"/>
        <v/>
      </c>
      <c r="G873" s="138">
        <f t="shared" si="27"/>
        <v>0</v>
      </c>
    </row>
    <row r="874" ht="20.25" hidden="1" customHeight="1" spans="1:7">
      <c r="A874" s="134">
        <v>2130112</v>
      </c>
      <c r="B874" s="135" t="s">
        <v>741</v>
      </c>
      <c r="C874" s="136">
        <v>0</v>
      </c>
      <c r="D874" s="136">
        <v>0</v>
      </c>
      <c r="E874" s="136"/>
      <c r="F874" s="137" t="str">
        <f t="shared" si="26"/>
        <v/>
      </c>
      <c r="G874" s="138">
        <f t="shared" si="27"/>
        <v>0</v>
      </c>
    </row>
    <row r="875" ht="20.25" hidden="1" customHeight="1" spans="1:7">
      <c r="A875" s="134">
        <v>2130114</v>
      </c>
      <c r="B875" s="135" t="s">
        <v>742</v>
      </c>
      <c r="C875" s="136">
        <v>0</v>
      </c>
      <c r="D875" s="136">
        <v>0</v>
      </c>
      <c r="E875" s="136"/>
      <c r="F875" s="137" t="str">
        <f t="shared" si="26"/>
        <v/>
      </c>
      <c r="G875" s="138">
        <f t="shared" si="27"/>
        <v>0</v>
      </c>
    </row>
    <row r="876" ht="20.25" hidden="1" customHeight="1" spans="1:7">
      <c r="A876" s="134">
        <v>2130119</v>
      </c>
      <c r="B876" s="135" t="s">
        <v>743</v>
      </c>
      <c r="C876" s="136">
        <v>0</v>
      </c>
      <c r="D876" s="136">
        <v>0</v>
      </c>
      <c r="E876" s="136"/>
      <c r="F876" s="137" t="str">
        <f t="shared" si="26"/>
        <v/>
      </c>
      <c r="G876" s="138">
        <f t="shared" si="27"/>
        <v>0</v>
      </c>
    </row>
    <row r="877" ht="20.25" hidden="1" customHeight="1" spans="1:7">
      <c r="A877" s="134">
        <v>2130120</v>
      </c>
      <c r="B877" s="135" t="s">
        <v>744</v>
      </c>
      <c r="C877" s="136">
        <v>0</v>
      </c>
      <c r="D877" s="136">
        <v>0</v>
      </c>
      <c r="E877" s="136"/>
      <c r="F877" s="137" t="str">
        <f t="shared" si="26"/>
        <v/>
      </c>
      <c r="G877" s="138">
        <f t="shared" si="27"/>
        <v>0</v>
      </c>
    </row>
    <row r="878" ht="21" hidden="1" customHeight="1" spans="1:7">
      <c r="A878" s="134">
        <v>2130121</v>
      </c>
      <c r="B878" s="135" t="s">
        <v>745</v>
      </c>
      <c r="C878" s="136">
        <v>0</v>
      </c>
      <c r="D878" s="136">
        <v>0</v>
      </c>
      <c r="E878" s="136"/>
      <c r="F878" s="137" t="str">
        <f t="shared" si="26"/>
        <v/>
      </c>
      <c r="G878" s="138">
        <f t="shared" si="27"/>
        <v>0</v>
      </c>
    </row>
    <row r="879" ht="20.25" hidden="1" customHeight="1" spans="1:7">
      <c r="A879" s="134">
        <v>2130122</v>
      </c>
      <c r="B879" s="135" t="s">
        <v>746</v>
      </c>
      <c r="C879" s="136">
        <v>0</v>
      </c>
      <c r="D879" s="136">
        <v>0</v>
      </c>
      <c r="E879" s="136"/>
      <c r="F879" s="137" t="str">
        <f t="shared" si="26"/>
        <v/>
      </c>
      <c r="G879" s="138">
        <f t="shared" si="27"/>
        <v>0</v>
      </c>
    </row>
    <row r="880" ht="20.25" hidden="1" customHeight="1" spans="1:7">
      <c r="A880" s="134">
        <v>2130124</v>
      </c>
      <c r="B880" s="135" t="s">
        <v>747</v>
      </c>
      <c r="C880" s="136">
        <v>0</v>
      </c>
      <c r="D880" s="136">
        <v>0</v>
      </c>
      <c r="E880" s="136"/>
      <c r="F880" s="137" t="str">
        <f t="shared" si="26"/>
        <v/>
      </c>
      <c r="G880" s="138">
        <f t="shared" si="27"/>
        <v>0</v>
      </c>
    </row>
    <row r="881" ht="20.25" hidden="1" customHeight="1" spans="1:7">
      <c r="A881" s="134">
        <v>2130125</v>
      </c>
      <c r="B881" s="135" t="s">
        <v>748</v>
      </c>
      <c r="C881" s="136">
        <v>0</v>
      </c>
      <c r="D881" s="136">
        <v>0</v>
      </c>
      <c r="E881" s="136"/>
      <c r="F881" s="137" t="str">
        <f t="shared" si="26"/>
        <v/>
      </c>
      <c r="G881" s="138">
        <f t="shared" si="27"/>
        <v>0</v>
      </c>
    </row>
    <row r="882" ht="20.25" customHeight="1" spans="1:7">
      <c r="A882" s="134">
        <v>2130126</v>
      </c>
      <c r="B882" s="135" t="s">
        <v>749</v>
      </c>
      <c r="C882" s="136">
        <v>89</v>
      </c>
      <c r="D882" s="136">
        <v>89</v>
      </c>
      <c r="E882" s="136">
        <v>98.51</v>
      </c>
      <c r="F882" s="137">
        <f t="shared" si="26"/>
        <v>110.685393258427</v>
      </c>
      <c r="G882" s="138">
        <f t="shared" si="27"/>
        <v>54.01</v>
      </c>
    </row>
    <row r="883" ht="20.25" hidden="1" customHeight="1" spans="1:7">
      <c r="A883" s="134">
        <v>2130135</v>
      </c>
      <c r="B883" s="135" t="s">
        <v>750</v>
      </c>
      <c r="C883" s="136">
        <v>0</v>
      </c>
      <c r="D883" s="136">
        <v>0</v>
      </c>
      <c r="E883" s="136"/>
      <c r="F883" s="137" t="str">
        <f t="shared" si="26"/>
        <v/>
      </c>
      <c r="G883" s="138">
        <f t="shared" si="27"/>
        <v>0</v>
      </c>
    </row>
    <row r="884" ht="20.25" hidden="1" customHeight="1" spans="1:7">
      <c r="A884" s="134">
        <v>2130142</v>
      </c>
      <c r="B884" s="135" t="s">
        <v>751</v>
      </c>
      <c r="C884" s="136">
        <v>0</v>
      </c>
      <c r="D884" s="136">
        <v>0</v>
      </c>
      <c r="E884" s="136"/>
      <c r="F884" s="137" t="str">
        <f t="shared" si="26"/>
        <v/>
      </c>
      <c r="G884" s="138">
        <f t="shared" si="27"/>
        <v>0</v>
      </c>
    </row>
    <row r="885" ht="23.25" hidden="1" customHeight="1" spans="1:7">
      <c r="A885" s="134">
        <v>2130148</v>
      </c>
      <c r="B885" s="135" t="s">
        <v>752</v>
      </c>
      <c r="C885" s="136">
        <v>0</v>
      </c>
      <c r="D885" s="136">
        <v>0</v>
      </c>
      <c r="E885" s="136"/>
      <c r="F885" s="137" t="str">
        <f t="shared" si="26"/>
        <v/>
      </c>
      <c r="G885" s="138">
        <f t="shared" si="27"/>
        <v>0</v>
      </c>
    </row>
    <row r="886" ht="24" hidden="1" customHeight="1" spans="1:7">
      <c r="A886" s="134">
        <v>2130152</v>
      </c>
      <c r="B886" s="135" t="s">
        <v>753</v>
      </c>
      <c r="C886" s="136">
        <v>0</v>
      </c>
      <c r="D886" s="136">
        <v>0</v>
      </c>
      <c r="E886" s="136"/>
      <c r="F886" s="137" t="str">
        <f t="shared" si="26"/>
        <v/>
      </c>
      <c r="G886" s="138">
        <f t="shared" si="27"/>
        <v>0</v>
      </c>
    </row>
    <row r="887" ht="20.25" hidden="1" customHeight="1" spans="1:7">
      <c r="A887" s="134">
        <v>2130153</v>
      </c>
      <c r="B887" s="135" t="s">
        <v>754</v>
      </c>
      <c r="C887" s="136">
        <v>0</v>
      </c>
      <c r="D887" s="136">
        <v>0</v>
      </c>
      <c r="E887" s="136"/>
      <c r="F887" s="137" t="str">
        <f t="shared" si="26"/>
        <v/>
      </c>
      <c r="G887" s="138">
        <f t="shared" si="27"/>
        <v>0</v>
      </c>
    </row>
    <row r="888" ht="20.25" customHeight="1" spans="1:7">
      <c r="A888" s="134">
        <v>2130199</v>
      </c>
      <c r="B888" s="135" t="s">
        <v>755</v>
      </c>
      <c r="C888" s="136">
        <v>121</v>
      </c>
      <c r="D888" s="136">
        <v>141</v>
      </c>
      <c r="E888" s="136">
        <v>162.29</v>
      </c>
      <c r="F888" s="137">
        <f t="shared" si="26"/>
        <v>134.123966942149</v>
      </c>
      <c r="G888" s="138">
        <f t="shared" si="27"/>
        <v>101.79</v>
      </c>
    </row>
    <row r="889" ht="20.25" customHeight="1" spans="1:7">
      <c r="A889" s="131">
        <v>21302</v>
      </c>
      <c r="B889" s="131" t="s">
        <v>756</v>
      </c>
      <c r="C889" s="133">
        <f>SUM(C890:C913)</f>
        <v>0</v>
      </c>
      <c r="D889" s="133">
        <f>SUM(D890:D913)</f>
        <v>0</v>
      </c>
      <c r="E889" s="133">
        <f>SUM(E890:E913)</f>
        <v>0.37</v>
      </c>
      <c r="F889" s="129" t="str">
        <f t="shared" si="26"/>
        <v/>
      </c>
      <c r="G889" s="130">
        <f t="shared" si="27"/>
        <v>0.37</v>
      </c>
    </row>
    <row r="890" ht="20.25" hidden="1" customHeight="1" spans="1:7">
      <c r="A890" s="134">
        <v>2130201</v>
      </c>
      <c r="B890" s="135" t="s">
        <v>90</v>
      </c>
      <c r="C890" s="136">
        <v>0</v>
      </c>
      <c r="D890" s="136">
        <v>0</v>
      </c>
      <c r="E890" s="136">
        <v>0</v>
      </c>
      <c r="F890" s="137" t="str">
        <f t="shared" si="26"/>
        <v/>
      </c>
      <c r="G890" s="138">
        <f t="shared" si="27"/>
        <v>0</v>
      </c>
    </row>
    <row r="891" ht="20.25" hidden="1" customHeight="1" spans="1:7">
      <c r="A891" s="134">
        <v>2130202</v>
      </c>
      <c r="B891" s="135" t="s">
        <v>91</v>
      </c>
      <c r="C891" s="136">
        <v>0</v>
      </c>
      <c r="D891" s="136">
        <v>0</v>
      </c>
      <c r="E891" s="136">
        <v>0</v>
      </c>
      <c r="F891" s="137" t="str">
        <f t="shared" si="26"/>
        <v/>
      </c>
      <c r="G891" s="138">
        <f t="shared" si="27"/>
        <v>0</v>
      </c>
    </row>
    <row r="892" ht="20.25" hidden="1" customHeight="1" spans="1:7">
      <c r="A892" s="134">
        <v>2130203</v>
      </c>
      <c r="B892" s="135" t="s">
        <v>92</v>
      </c>
      <c r="C892" s="136">
        <v>0</v>
      </c>
      <c r="D892" s="136">
        <v>0</v>
      </c>
      <c r="E892" s="136">
        <v>0</v>
      </c>
      <c r="F892" s="137" t="str">
        <f t="shared" si="26"/>
        <v/>
      </c>
      <c r="G892" s="138">
        <f t="shared" si="27"/>
        <v>0</v>
      </c>
    </row>
    <row r="893" ht="20.25" hidden="1" customHeight="1" spans="1:7">
      <c r="A893" s="134">
        <v>2130204</v>
      </c>
      <c r="B893" s="135" t="s">
        <v>757</v>
      </c>
      <c r="C893" s="136">
        <v>0</v>
      </c>
      <c r="D893" s="136">
        <v>0</v>
      </c>
      <c r="E893" s="136">
        <v>0</v>
      </c>
      <c r="F893" s="137" t="str">
        <f t="shared" si="26"/>
        <v/>
      </c>
      <c r="G893" s="138">
        <f t="shared" si="27"/>
        <v>0</v>
      </c>
    </row>
    <row r="894" ht="20.25" hidden="1" customHeight="1" spans="1:7">
      <c r="A894" s="134">
        <v>2130205</v>
      </c>
      <c r="B894" s="135" t="s">
        <v>758</v>
      </c>
      <c r="C894" s="136">
        <v>0</v>
      </c>
      <c r="D894" s="136">
        <v>0</v>
      </c>
      <c r="E894" s="136">
        <v>0</v>
      </c>
      <c r="F894" s="137" t="str">
        <f t="shared" si="26"/>
        <v/>
      </c>
      <c r="G894" s="138">
        <f t="shared" si="27"/>
        <v>0</v>
      </c>
    </row>
    <row r="895" ht="20.25" hidden="1" customHeight="1" spans="1:7">
      <c r="A895" s="134">
        <v>2130206</v>
      </c>
      <c r="B895" s="135" t="s">
        <v>759</v>
      </c>
      <c r="C895" s="136">
        <v>0</v>
      </c>
      <c r="D895" s="136">
        <v>0</v>
      </c>
      <c r="E895" s="136">
        <v>0</v>
      </c>
      <c r="F895" s="137" t="str">
        <f t="shared" si="26"/>
        <v/>
      </c>
      <c r="G895" s="138">
        <f t="shared" si="27"/>
        <v>0</v>
      </c>
    </row>
    <row r="896" ht="20.25" hidden="1" customHeight="1" spans="1:7">
      <c r="A896" s="134">
        <v>2130207</v>
      </c>
      <c r="B896" s="135" t="s">
        <v>760</v>
      </c>
      <c r="C896" s="136">
        <v>0</v>
      </c>
      <c r="D896" s="136">
        <v>0</v>
      </c>
      <c r="E896" s="136">
        <v>0</v>
      </c>
      <c r="F896" s="137" t="str">
        <f t="shared" si="26"/>
        <v/>
      </c>
      <c r="G896" s="138">
        <f t="shared" si="27"/>
        <v>0</v>
      </c>
    </row>
    <row r="897" ht="20.25" customHeight="1" spans="1:7">
      <c r="A897" s="134">
        <v>2130209</v>
      </c>
      <c r="B897" s="135" t="s">
        <v>761</v>
      </c>
      <c r="C897" s="136">
        <v>0</v>
      </c>
      <c r="D897" s="136">
        <v>0</v>
      </c>
      <c r="E897" s="136">
        <v>0.37</v>
      </c>
      <c r="F897" s="137" t="str">
        <f t="shared" si="26"/>
        <v/>
      </c>
      <c r="G897" s="138">
        <f t="shared" si="27"/>
        <v>0.37</v>
      </c>
    </row>
    <row r="898" ht="20.25" hidden="1" customHeight="1" spans="1:7">
      <c r="A898" s="134">
        <v>2130210</v>
      </c>
      <c r="B898" s="135" t="s">
        <v>762</v>
      </c>
      <c r="C898" s="136">
        <v>0</v>
      </c>
      <c r="D898" s="136">
        <v>0</v>
      </c>
      <c r="E898" s="136">
        <v>0</v>
      </c>
      <c r="F898" s="137" t="str">
        <f t="shared" si="26"/>
        <v/>
      </c>
      <c r="G898" s="138">
        <f t="shared" si="27"/>
        <v>0</v>
      </c>
    </row>
    <row r="899" ht="20.25" hidden="1" customHeight="1" spans="1:7">
      <c r="A899" s="134">
        <v>2130211</v>
      </c>
      <c r="B899" s="135" t="s">
        <v>763</v>
      </c>
      <c r="C899" s="136">
        <v>0</v>
      </c>
      <c r="D899" s="136">
        <v>0</v>
      </c>
      <c r="E899" s="136">
        <v>0</v>
      </c>
      <c r="F899" s="137" t="str">
        <f t="shared" si="26"/>
        <v/>
      </c>
      <c r="G899" s="138">
        <f t="shared" si="27"/>
        <v>0</v>
      </c>
    </row>
    <row r="900" ht="20.25" hidden="1" customHeight="1" spans="1:7">
      <c r="A900" s="134">
        <v>2130212</v>
      </c>
      <c r="B900" s="135" t="s">
        <v>764</v>
      </c>
      <c r="C900" s="136">
        <v>0</v>
      </c>
      <c r="D900" s="136">
        <v>0</v>
      </c>
      <c r="E900" s="136">
        <v>0</v>
      </c>
      <c r="F900" s="137" t="str">
        <f t="shared" si="26"/>
        <v/>
      </c>
      <c r="G900" s="138">
        <f t="shared" si="27"/>
        <v>0</v>
      </c>
    </row>
    <row r="901" ht="20.25" hidden="1" customHeight="1" spans="1:7">
      <c r="A901" s="134">
        <v>2130213</v>
      </c>
      <c r="B901" s="135" t="s">
        <v>765</v>
      </c>
      <c r="C901" s="136">
        <v>0</v>
      </c>
      <c r="D901" s="136">
        <v>0</v>
      </c>
      <c r="E901" s="136">
        <v>0</v>
      </c>
      <c r="F901" s="137" t="str">
        <f t="shared" si="26"/>
        <v/>
      </c>
      <c r="G901" s="138">
        <f t="shared" si="27"/>
        <v>0</v>
      </c>
    </row>
    <row r="902" ht="20.25" hidden="1" customHeight="1" spans="1:7">
      <c r="A902" s="134">
        <v>2130217</v>
      </c>
      <c r="B902" s="135" t="s">
        <v>766</v>
      </c>
      <c r="C902" s="136">
        <v>0</v>
      </c>
      <c r="D902" s="136">
        <v>0</v>
      </c>
      <c r="E902" s="136">
        <v>0</v>
      </c>
      <c r="F902" s="137" t="str">
        <f t="shared" si="26"/>
        <v/>
      </c>
      <c r="G902" s="138">
        <f t="shared" si="27"/>
        <v>0</v>
      </c>
    </row>
    <row r="903" ht="20.25" hidden="1" customHeight="1" spans="1:7">
      <c r="A903" s="134">
        <v>2130220</v>
      </c>
      <c r="B903" s="135" t="s">
        <v>767</v>
      </c>
      <c r="C903" s="136">
        <v>0</v>
      </c>
      <c r="D903" s="136">
        <v>0</v>
      </c>
      <c r="E903" s="136">
        <v>0</v>
      </c>
      <c r="F903" s="137" t="str">
        <f t="shared" ref="F903:F966" si="28">IFERROR(E903/C903*100,"")</f>
        <v/>
      </c>
      <c r="G903" s="138">
        <f t="shared" ref="G903:G966" si="29">E903-C903/2</f>
        <v>0</v>
      </c>
    </row>
    <row r="904" ht="20.25" hidden="1" customHeight="1" spans="1:7">
      <c r="A904" s="134">
        <v>2130221</v>
      </c>
      <c r="B904" s="135" t="s">
        <v>768</v>
      </c>
      <c r="C904" s="136">
        <v>0</v>
      </c>
      <c r="D904" s="136">
        <v>0</v>
      </c>
      <c r="E904" s="136">
        <v>0</v>
      </c>
      <c r="F904" s="137" t="str">
        <f t="shared" si="28"/>
        <v/>
      </c>
      <c r="G904" s="138">
        <f t="shared" si="29"/>
        <v>0</v>
      </c>
    </row>
    <row r="905" ht="20.25" hidden="1" customHeight="1" spans="1:7">
      <c r="A905" s="134">
        <v>2130223</v>
      </c>
      <c r="B905" s="135" t="s">
        <v>769</v>
      </c>
      <c r="C905" s="136">
        <v>0</v>
      </c>
      <c r="D905" s="136">
        <v>0</v>
      </c>
      <c r="E905" s="136">
        <v>0</v>
      </c>
      <c r="F905" s="137" t="str">
        <f t="shared" si="28"/>
        <v/>
      </c>
      <c r="G905" s="138">
        <f t="shared" si="29"/>
        <v>0</v>
      </c>
    </row>
    <row r="906" ht="20.25" hidden="1" customHeight="1" spans="1:7">
      <c r="A906" s="134">
        <v>2130226</v>
      </c>
      <c r="B906" s="135" t="s">
        <v>770</v>
      </c>
      <c r="C906" s="136">
        <v>0</v>
      </c>
      <c r="D906" s="136">
        <v>0</v>
      </c>
      <c r="E906" s="136">
        <v>0</v>
      </c>
      <c r="F906" s="137" t="str">
        <f t="shared" si="28"/>
        <v/>
      </c>
      <c r="G906" s="138">
        <f t="shared" si="29"/>
        <v>0</v>
      </c>
    </row>
    <row r="907" ht="20.25" hidden="1" customHeight="1" spans="1:7">
      <c r="A907" s="134">
        <v>2130227</v>
      </c>
      <c r="B907" s="135" t="s">
        <v>771</v>
      </c>
      <c r="C907" s="136">
        <v>0</v>
      </c>
      <c r="D907" s="136">
        <v>0</v>
      </c>
      <c r="E907" s="136">
        <v>0</v>
      </c>
      <c r="F907" s="137" t="str">
        <f t="shared" si="28"/>
        <v/>
      </c>
      <c r="G907" s="138">
        <f t="shared" si="29"/>
        <v>0</v>
      </c>
    </row>
    <row r="908" ht="20.25" hidden="1" customHeight="1" spans="1:7">
      <c r="A908" s="134">
        <v>2130232</v>
      </c>
      <c r="B908" s="135" t="s">
        <v>772</v>
      </c>
      <c r="C908" s="136">
        <v>0</v>
      </c>
      <c r="D908" s="136">
        <v>0</v>
      </c>
      <c r="E908" s="136">
        <v>0</v>
      </c>
      <c r="F908" s="137" t="str">
        <f t="shared" si="28"/>
        <v/>
      </c>
      <c r="G908" s="138">
        <f t="shared" si="29"/>
        <v>0</v>
      </c>
    </row>
    <row r="909" ht="20.25" hidden="1" customHeight="1" spans="1:7">
      <c r="A909" s="134">
        <v>2130234</v>
      </c>
      <c r="B909" s="135" t="s">
        <v>773</v>
      </c>
      <c r="C909" s="136">
        <v>0</v>
      </c>
      <c r="D909" s="136">
        <v>0</v>
      </c>
      <c r="E909" s="136">
        <v>0</v>
      </c>
      <c r="F909" s="137" t="str">
        <f t="shared" si="28"/>
        <v/>
      </c>
      <c r="G909" s="138">
        <f t="shared" si="29"/>
        <v>0</v>
      </c>
    </row>
    <row r="910" ht="20.25" hidden="1" customHeight="1" spans="1:7">
      <c r="A910" s="134">
        <v>2130235</v>
      </c>
      <c r="B910" s="135" t="s">
        <v>774</v>
      </c>
      <c r="C910" s="136">
        <v>0</v>
      </c>
      <c r="D910" s="136">
        <v>0</v>
      </c>
      <c r="E910" s="136">
        <v>0</v>
      </c>
      <c r="F910" s="137" t="str">
        <f t="shared" si="28"/>
        <v/>
      </c>
      <c r="G910" s="138">
        <f t="shared" si="29"/>
        <v>0</v>
      </c>
    </row>
    <row r="911" ht="20.25" hidden="1" customHeight="1" spans="1:7">
      <c r="A911" s="134">
        <v>2130236</v>
      </c>
      <c r="B911" s="135" t="s">
        <v>775</v>
      </c>
      <c r="C911" s="136">
        <v>0</v>
      </c>
      <c r="D911" s="136">
        <v>0</v>
      </c>
      <c r="E911" s="136">
        <v>0</v>
      </c>
      <c r="F911" s="137" t="str">
        <f t="shared" si="28"/>
        <v/>
      </c>
      <c r="G911" s="138">
        <f t="shared" si="29"/>
        <v>0</v>
      </c>
    </row>
    <row r="912" ht="20.25" hidden="1" customHeight="1" spans="1:7">
      <c r="A912" s="134">
        <v>2130237</v>
      </c>
      <c r="B912" s="135" t="s">
        <v>741</v>
      </c>
      <c r="C912" s="136">
        <v>0</v>
      </c>
      <c r="D912" s="136">
        <v>0</v>
      </c>
      <c r="E912" s="136">
        <v>0</v>
      </c>
      <c r="F912" s="137" t="str">
        <f t="shared" si="28"/>
        <v/>
      </c>
      <c r="G912" s="138">
        <f t="shared" si="29"/>
        <v>0</v>
      </c>
    </row>
    <row r="913" ht="20.25" hidden="1" customHeight="1" spans="1:7">
      <c r="A913" s="134">
        <v>2130299</v>
      </c>
      <c r="B913" s="135" t="s">
        <v>776</v>
      </c>
      <c r="C913" s="136">
        <v>0</v>
      </c>
      <c r="D913" s="136">
        <v>0</v>
      </c>
      <c r="E913" s="136">
        <v>0</v>
      </c>
      <c r="F913" s="137" t="str">
        <f t="shared" si="28"/>
        <v/>
      </c>
      <c r="G913" s="138">
        <f t="shared" si="29"/>
        <v>0</v>
      </c>
    </row>
    <row r="914" ht="20.25" customHeight="1" spans="1:7">
      <c r="A914" s="131">
        <v>21303</v>
      </c>
      <c r="B914" s="131" t="s">
        <v>777</v>
      </c>
      <c r="C914" s="133">
        <f>SUM(C915:C941)</f>
        <v>0</v>
      </c>
      <c r="D914" s="133">
        <f>SUM(D915:D941)</f>
        <v>0</v>
      </c>
      <c r="E914" s="133">
        <f>SUM(E915:E941)</f>
        <v>29</v>
      </c>
      <c r="F914" s="129" t="str">
        <f t="shared" si="28"/>
        <v/>
      </c>
      <c r="G914" s="130">
        <f t="shared" si="29"/>
        <v>29</v>
      </c>
    </row>
    <row r="915" ht="20.25" hidden="1" customHeight="1" spans="1:7">
      <c r="A915" s="134">
        <v>2130301</v>
      </c>
      <c r="B915" s="135" t="s">
        <v>90</v>
      </c>
      <c r="C915" s="136">
        <v>0</v>
      </c>
      <c r="D915" s="136">
        <v>0</v>
      </c>
      <c r="E915" s="136">
        <v>0</v>
      </c>
      <c r="F915" s="137" t="str">
        <f t="shared" si="28"/>
        <v/>
      </c>
      <c r="G915" s="138">
        <f t="shared" si="29"/>
        <v>0</v>
      </c>
    </row>
    <row r="916" ht="20.25" hidden="1" customHeight="1" spans="1:7">
      <c r="A916" s="134">
        <v>2130302</v>
      </c>
      <c r="B916" s="135" t="s">
        <v>91</v>
      </c>
      <c r="C916" s="136">
        <v>0</v>
      </c>
      <c r="D916" s="136">
        <v>0</v>
      </c>
      <c r="E916" s="136">
        <v>0</v>
      </c>
      <c r="F916" s="137" t="str">
        <f t="shared" si="28"/>
        <v/>
      </c>
      <c r="G916" s="138">
        <f t="shared" si="29"/>
        <v>0</v>
      </c>
    </row>
    <row r="917" ht="20.25" hidden="1" customHeight="1" spans="1:7">
      <c r="A917" s="134">
        <v>2130303</v>
      </c>
      <c r="B917" s="135" t="s">
        <v>92</v>
      </c>
      <c r="C917" s="136">
        <v>0</v>
      </c>
      <c r="D917" s="136">
        <v>0</v>
      </c>
      <c r="E917" s="136">
        <v>0</v>
      </c>
      <c r="F917" s="137" t="str">
        <f t="shared" si="28"/>
        <v/>
      </c>
      <c r="G917" s="138">
        <f t="shared" si="29"/>
        <v>0</v>
      </c>
    </row>
    <row r="918" ht="20.25" hidden="1" customHeight="1" spans="1:7">
      <c r="A918" s="134">
        <v>2130304</v>
      </c>
      <c r="B918" s="135" t="s">
        <v>778</v>
      </c>
      <c r="C918" s="136">
        <v>0</v>
      </c>
      <c r="D918" s="136">
        <v>0</v>
      </c>
      <c r="E918" s="136">
        <v>0</v>
      </c>
      <c r="F918" s="137" t="str">
        <f t="shared" si="28"/>
        <v/>
      </c>
      <c r="G918" s="138">
        <f t="shared" si="29"/>
        <v>0</v>
      </c>
    </row>
    <row r="919" ht="20.25" hidden="1" customHeight="1" spans="1:7">
      <c r="A919" s="134">
        <v>2130305</v>
      </c>
      <c r="B919" s="135" t="s">
        <v>779</v>
      </c>
      <c r="C919" s="136">
        <v>0</v>
      </c>
      <c r="D919" s="136">
        <v>0</v>
      </c>
      <c r="E919" s="136">
        <v>0</v>
      </c>
      <c r="F919" s="137" t="str">
        <f t="shared" si="28"/>
        <v/>
      </c>
      <c r="G919" s="138">
        <f t="shared" si="29"/>
        <v>0</v>
      </c>
    </row>
    <row r="920" ht="20.25" customHeight="1" spans="1:7">
      <c r="A920" s="134">
        <v>2130306</v>
      </c>
      <c r="B920" s="135" t="s">
        <v>780</v>
      </c>
      <c r="C920" s="136">
        <v>0</v>
      </c>
      <c r="D920" s="136">
        <v>0</v>
      </c>
      <c r="E920" s="136">
        <v>19</v>
      </c>
      <c r="F920" s="137" t="str">
        <f t="shared" si="28"/>
        <v/>
      </c>
      <c r="G920" s="138">
        <f t="shared" si="29"/>
        <v>19</v>
      </c>
    </row>
    <row r="921" ht="20.25" hidden="1" customHeight="1" spans="1:7">
      <c r="A921" s="134">
        <v>2130307</v>
      </c>
      <c r="B921" s="135" t="s">
        <v>781</v>
      </c>
      <c r="C921" s="136">
        <v>0</v>
      </c>
      <c r="D921" s="136">
        <v>0</v>
      </c>
      <c r="E921" s="136"/>
      <c r="F921" s="137" t="str">
        <f t="shared" si="28"/>
        <v/>
      </c>
      <c r="G921" s="138">
        <f t="shared" si="29"/>
        <v>0</v>
      </c>
    </row>
    <row r="922" ht="20.25" hidden="1" customHeight="1" spans="1:7">
      <c r="A922" s="134">
        <v>2130308</v>
      </c>
      <c r="B922" s="135" t="s">
        <v>782</v>
      </c>
      <c r="C922" s="136">
        <v>0</v>
      </c>
      <c r="D922" s="136">
        <v>0</v>
      </c>
      <c r="E922" s="136"/>
      <c r="F922" s="137" t="str">
        <f t="shared" si="28"/>
        <v/>
      </c>
      <c r="G922" s="138">
        <f t="shared" si="29"/>
        <v>0</v>
      </c>
    </row>
    <row r="923" ht="20.25" hidden="1" customHeight="1" spans="1:7">
      <c r="A923" s="134">
        <v>2130309</v>
      </c>
      <c r="B923" s="135" t="s">
        <v>783</v>
      </c>
      <c r="C923" s="136">
        <v>0</v>
      </c>
      <c r="D923" s="136">
        <v>0</v>
      </c>
      <c r="E923" s="136"/>
      <c r="F923" s="137" t="str">
        <f t="shared" si="28"/>
        <v/>
      </c>
      <c r="G923" s="138">
        <f t="shared" si="29"/>
        <v>0</v>
      </c>
    </row>
    <row r="924" ht="20.25" hidden="1" customHeight="1" spans="1:7">
      <c r="A924" s="134">
        <v>2130310</v>
      </c>
      <c r="B924" s="135" t="s">
        <v>784</v>
      </c>
      <c r="C924" s="136">
        <v>0</v>
      </c>
      <c r="D924" s="136">
        <v>0</v>
      </c>
      <c r="E924" s="136"/>
      <c r="F924" s="137" t="str">
        <f t="shared" si="28"/>
        <v/>
      </c>
      <c r="G924" s="138">
        <f t="shared" si="29"/>
        <v>0</v>
      </c>
    </row>
    <row r="925" ht="20.25" customHeight="1" spans="1:7">
      <c r="A925" s="134">
        <v>2130311</v>
      </c>
      <c r="B925" s="135" t="s">
        <v>785</v>
      </c>
      <c r="C925" s="136">
        <v>0</v>
      </c>
      <c r="D925" s="136">
        <v>0</v>
      </c>
      <c r="E925" s="136">
        <v>10</v>
      </c>
      <c r="F925" s="137" t="str">
        <f t="shared" si="28"/>
        <v/>
      </c>
      <c r="G925" s="138">
        <f t="shared" si="29"/>
        <v>10</v>
      </c>
    </row>
    <row r="926" ht="20.25" customHeight="1" spans="1:7">
      <c r="A926" s="134">
        <v>2130312</v>
      </c>
      <c r="B926" s="135" t="s">
        <v>786</v>
      </c>
      <c r="C926" s="136">
        <v>0</v>
      </c>
      <c r="D926" s="136">
        <v>0</v>
      </c>
      <c r="E926" s="136">
        <v>0</v>
      </c>
      <c r="F926" s="137" t="str">
        <f t="shared" si="28"/>
        <v/>
      </c>
      <c r="G926" s="138">
        <f t="shared" si="29"/>
        <v>0</v>
      </c>
    </row>
    <row r="927" ht="20.25" customHeight="1" spans="1:7">
      <c r="A927" s="134">
        <v>2130313</v>
      </c>
      <c r="B927" s="135" t="s">
        <v>787</v>
      </c>
      <c r="C927" s="136">
        <v>0</v>
      </c>
      <c r="D927" s="136">
        <v>0</v>
      </c>
      <c r="E927" s="136">
        <v>0</v>
      </c>
      <c r="F927" s="137" t="str">
        <f t="shared" si="28"/>
        <v/>
      </c>
      <c r="G927" s="138">
        <f t="shared" si="29"/>
        <v>0</v>
      </c>
    </row>
    <row r="928" ht="20.25" customHeight="1" spans="1:7">
      <c r="A928" s="134">
        <v>2130314</v>
      </c>
      <c r="B928" s="135" t="s">
        <v>788</v>
      </c>
      <c r="C928" s="136">
        <v>0</v>
      </c>
      <c r="D928" s="136">
        <v>0</v>
      </c>
      <c r="E928" s="136">
        <v>0</v>
      </c>
      <c r="F928" s="137" t="str">
        <f t="shared" si="28"/>
        <v/>
      </c>
      <c r="G928" s="138">
        <f t="shared" si="29"/>
        <v>0</v>
      </c>
    </row>
    <row r="929" ht="20.25" customHeight="1" spans="1:7">
      <c r="A929" s="134">
        <v>2130315</v>
      </c>
      <c r="B929" s="135" t="s">
        <v>789</v>
      </c>
      <c r="C929" s="136">
        <v>0</v>
      </c>
      <c r="D929" s="136">
        <v>0</v>
      </c>
      <c r="E929" s="136">
        <v>0</v>
      </c>
      <c r="F929" s="137" t="str">
        <f t="shared" si="28"/>
        <v/>
      </c>
      <c r="G929" s="138">
        <f t="shared" si="29"/>
        <v>0</v>
      </c>
    </row>
    <row r="930" ht="20.25" customHeight="1" spans="1:7">
      <c r="A930" s="134">
        <v>2130316</v>
      </c>
      <c r="B930" s="135" t="s">
        <v>790</v>
      </c>
      <c r="C930" s="136">
        <v>0</v>
      </c>
      <c r="D930" s="136">
        <v>0</v>
      </c>
      <c r="E930" s="136">
        <v>0</v>
      </c>
      <c r="F930" s="137" t="str">
        <f t="shared" si="28"/>
        <v/>
      </c>
      <c r="G930" s="138">
        <f t="shared" si="29"/>
        <v>0</v>
      </c>
    </row>
    <row r="931" ht="20.25" customHeight="1" spans="1:7">
      <c r="A931" s="134">
        <v>2130317</v>
      </c>
      <c r="B931" s="135" t="s">
        <v>791</v>
      </c>
      <c r="C931" s="136">
        <v>0</v>
      </c>
      <c r="D931" s="136">
        <v>0</v>
      </c>
      <c r="E931" s="136">
        <v>0</v>
      </c>
      <c r="F931" s="137" t="str">
        <f t="shared" si="28"/>
        <v/>
      </c>
      <c r="G931" s="138">
        <f t="shared" si="29"/>
        <v>0</v>
      </c>
    </row>
    <row r="932" ht="20.25" customHeight="1" spans="1:7">
      <c r="A932" s="134">
        <v>2130318</v>
      </c>
      <c r="B932" s="135" t="s">
        <v>792</v>
      </c>
      <c r="C932" s="136">
        <v>0</v>
      </c>
      <c r="D932" s="136">
        <v>0</v>
      </c>
      <c r="E932" s="136">
        <v>0</v>
      </c>
      <c r="F932" s="137" t="str">
        <f t="shared" si="28"/>
        <v/>
      </c>
      <c r="G932" s="138">
        <f t="shared" si="29"/>
        <v>0</v>
      </c>
    </row>
    <row r="933" ht="20.25" customHeight="1" spans="1:7">
      <c r="A933" s="134">
        <v>2130319</v>
      </c>
      <c r="B933" s="135" t="s">
        <v>793</v>
      </c>
      <c r="C933" s="136">
        <v>0</v>
      </c>
      <c r="D933" s="136">
        <v>0</v>
      </c>
      <c r="E933" s="136">
        <v>0</v>
      </c>
      <c r="F933" s="137" t="str">
        <f t="shared" si="28"/>
        <v/>
      </c>
      <c r="G933" s="138">
        <f t="shared" si="29"/>
        <v>0</v>
      </c>
    </row>
    <row r="934" ht="33" customHeight="1" spans="1:7">
      <c r="A934" s="134">
        <v>2130321</v>
      </c>
      <c r="B934" s="135" t="s">
        <v>794</v>
      </c>
      <c r="C934" s="136">
        <v>0</v>
      </c>
      <c r="D934" s="136">
        <v>0</v>
      </c>
      <c r="E934" s="136">
        <v>0</v>
      </c>
      <c r="F934" s="137" t="str">
        <f t="shared" si="28"/>
        <v/>
      </c>
      <c r="G934" s="138">
        <f t="shared" si="29"/>
        <v>0</v>
      </c>
    </row>
    <row r="935" ht="20.25" customHeight="1" spans="1:7">
      <c r="A935" s="134">
        <v>2130322</v>
      </c>
      <c r="B935" s="135" t="s">
        <v>795</v>
      </c>
      <c r="C935" s="136">
        <v>0</v>
      </c>
      <c r="D935" s="136">
        <v>0</v>
      </c>
      <c r="E935" s="136">
        <v>0</v>
      </c>
      <c r="F935" s="137" t="str">
        <f t="shared" si="28"/>
        <v/>
      </c>
      <c r="G935" s="138">
        <f t="shared" si="29"/>
        <v>0</v>
      </c>
    </row>
    <row r="936" ht="20.25" customHeight="1" spans="1:7">
      <c r="A936" s="134">
        <v>2130333</v>
      </c>
      <c r="B936" s="135" t="s">
        <v>769</v>
      </c>
      <c r="C936" s="136">
        <v>0</v>
      </c>
      <c r="D936" s="136">
        <v>0</v>
      </c>
      <c r="E936" s="136">
        <v>0</v>
      </c>
      <c r="F936" s="137" t="str">
        <f t="shared" si="28"/>
        <v/>
      </c>
      <c r="G936" s="138">
        <f t="shared" si="29"/>
        <v>0</v>
      </c>
    </row>
    <row r="937" ht="20.25" customHeight="1" spans="1:7">
      <c r="A937" s="134">
        <v>2130334</v>
      </c>
      <c r="B937" s="135" t="s">
        <v>796</v>
      </c>
      <c r="C937" s="136">
        <v>0</v>
      </c>
      <c r="D937" s="136">
        <v>0</v>
      </c>
      <c r="E937" s="136">
        <v>0</v>
      </c>
      <c r="F937" s="137" t="str">
        <f t="shared" si="28"/>
        <v/>
      </c>
      <c r="G937" s="138">
        <f t="shared" si="29"/>
        <v>0</v>
      </c>
    </row>
    <row r="938" ht="20.25" customHeight="1" spans="1:7">
      <c r="A938" s="134">
        <v>2130335</v>
      </c>
      <c r="B938" s="135" t="s">
        <v>797</v>
      </c>
      <c r="C938" s="136">
        <v>0</v>
      </c>
      <c r="D938" s="136">
        <v>0</v>
      </c>
      <c r="E938" s="136">
        <v>0</v>
      </c>
      <c r="F938" s="137" t="str">
        <f t="shared" si="28"/>
        <v/>
      </c>
      <c r="G938" s="138">
        <f t="shared" si="29"/>
        <v>0</v>
      </c>
    </row>
    <row r="939" ht="20.25" customHeight="1" spans="1:7">
      <c r="A939" s="134">
        <v>2130336</v>
      </c>
      <c r="B939" s="135" t="s">
        <v>798</v>
      </c>
      <c r="C939" s="136">
        <v>0</v>
      </c>
      <c r="D939" s="136">
        <v>0</v>
      </c>
      <c r="E939" s="136">
        <v>0</v>
      </c>
      <c r="F939" s="137" t="str">
        <f t="shared" si="28"/>
        <v/>
      </c>
      <c r="G939" s="138">
        <f t="shared" si="29"/>
        <v>0</v>
      </c>
    </row>
    <row r="940" ht="20.25" customHeight="1" spans="1:7">
      <c r="A940" s="134">
        <v>2130337</v>
      </c>
      <c r="B940" s="135" t="s">
        <v>799</v>
      </c>
      <c r="C940" s="136">
        <v>0</v>
      </c>
      <c r="D940" s="136">
        <v>0</v>
      </c>
      <c r="E940" s="136">
        <v>0</v>
      </c>
      <c r="F940" s="137" t="str">
        <f t="shared" si="28"/>
        <v/>
      </c>
      <c r="G940" s="138">
        <f t="shared" si="29"/>
        <v>0</v>
      </c>
    </row>
    <row r="941" ht="20.25" customHeight="1" spans="1:7">
      <c r="A941" s="134">
        <v>2130399</v>
      </c>
      <c r="B941" s="135" t="s">
        <v>800</v>
      </c>
      <c r="C941" s="136">
        <v>0</v>
      </c>
      <c r="D941" s="136">
        <v>0</v>
      </c>
      <c r="E941" s="136">
        <v>0</v>
      </c>
      <c r="F941" s="137" t="str">
        <f t="shared" si="28"/>
        <v/>
      </c>
      <c r="G941" s="138">
        <f t="shared" si="29"/>
        <v>0</v>
      </c>
    </row>
    <row r="942" ht="20.25" customHeight="1" spans="1:7">
      <c r="A942" s="131">
        <v>21305</v>
      </c>
      <c r="B942" s="131" t="s">
        <v>801</v>
      </c>
      <c r="C942" s="133">
        <f>SUM(C943:C952)</f>
        <v>8</v>
      </c>
      <c r="D942" s="133">
        <f>SUM(D943:D952)</f>
        <v>8</v>
      </c>
      <c r="E942" s="133">
        <f>SUM(E943:E952)</f>
        <v>1.01</v>
      </c>
      <c r="F942" s="129">
        <f t="shared" si="28"/>
        <v>12.625</v>
      </c>
      <c r="G942" s="130">
        <f t="shared" si="29"/>
        <v>-2.99</v>
      </c>
    </row>
    <row r="943" ht="20.25" hidden="1" customHeight="1" spans="1:7">
      <c r="A943" s="134">
        <v>2130501</v>
      </c>
      <c r="B943" s="135" t="s">
        <v>90</v>
      </c>
      <c r="C943" s="136">
        <v>0</v>
      </c>
      <c r="D943" s="136">
        <v>0</v>
      </c>
      <c r="E943" s="136">
        <v>0</v>
      </c>
      <c r="F943" s="129" t="str">
        <f t="shared" si="28"/>
        <v/>
      </c>
      <c r="G943" s="130">
        <f t="shared" si="29"/>
        <v>0</v>
      </c>
    </row>
    <row r="944" ht="20.25" hidden="1" customHeight="1" spans="1:7">
      <c r="A944" s="134">
        <v>2130502</v>
      </c>
      <c r="B944" s="135" t="s">
        <v>91</v>
      </c>
      <c r="C944" s="136">
        <v>0</v>
      </c>
      <c r="D944" s="136">
        <v>0</v>
      </c>
      <c r="E944" s="136">
        <v>0</v>
      </c>
      <c r="F944" s="129" t="str">
        <f t="shared" si="28"/>
        <v/>
      </c>
      <c r="G944" s="130">
        <f t="shared" si="29"/>
        <v>0</v>
      </c>
    </row>
    <row r="945" ht="20.25" hidden="1" customHeight="1" spans="1:7">
      <c r="A945" s="134">
        <v>2130503</v>
      </c>
      <c r="B945" s="135" t="s">
        <v>92</v>
      </c>
      <c r="C945" s="136">
        <v>0</v>
      </c>
      <c r="D945" s="136">
        <v>0</v>
      </c>
      <c r="E945" s="136">
        <v>0</v>
      </c>
      <c r="F945" s="129" t="str">
        <f t="shared" si="28"/>
        <v/>
      </c>
      <c r="G945" s="130">
        <f t="shared" si="29"/>
        <v>0</v>
      </c>
    </row>
    <row r="946" ht="20.25" hidden="1" customHeight="1" spans="1:7">
      <c r="A946" s="134">
        <v>2130504</v>
      </c>
      <c r="B946" s="135" t="s">
        <v>802</v>
      </c>
      <c r="C946" s="136">
        <v>0</v>
      </c>
      <c r="D946" s="136">
        <v>0</v>
      </c>
      <c r="E946" s="136">
        <v>0</v>
      </c>
      <c r="F946" s="137" t="str">
        <f t="shared" si="28"/>
        <v/>
      </c>
      <c r="G946" s="138">
        <f t="shared" si="29"/>
        <v>0</v>
      </c>
    </row>
    <row r="947" ht="20.25" hidden="1" customHeight="1" spans="1:7">
      <c r="A947" s="134">
        <v>2130505</v>
      </c>
      <c r="B947" s="135" t="s">
        <v>803</v>
      </c>
      <c r="C947" s="136">
        <v>0</v>
      </c>
      <c r="D947" s="136">
        <v>0</v>
      </c>
      <c r="E947" s="136">
        <v>0</v>
      </c>
      <c r="F947" s="137" t="str">
        <f t="shared" si="28"/>
        <v/>
      </c>
      <c r="G947" s="138">
        <f t="shared" si="29"/>
        <v>0</v>
      </c>
    </row>
    <row r="948" ht="20.25" hidden="1" customHeight="1" spans="1:7">
      <c r="A948" s="134">
        <v>2130506</v>
      </c>
      <c r="B948" s="135" t="s">
        <v>804</v>
      </c>
      <c r="C948" s="136">
        <v>0</v>
      </c>
      <c r="D948" s="136">
        <v>0</v>
      </c>
      <c r="E948" s="136">
        <v>0</v>
      </c>
      <c r="F948" s="137" t="str">
        <f t="shared" si="28"/>
        <v/>
      </c>
      <c r="G948" s="138">
        <f t="shared" si="29"/>
        <v>0</v>
      </c>
    </row>
    <row r="949" ht="20.25" hidden="1" customHeight="1" spans="1:7">
      <c r="A949" s="134">
        <v>2130507</v>
      </c>
      <c r="B949" s="135" t="s">
        <v>805</v>
      </c>
      <c r="C949" s="136">
        <v>0</v>
      </c>
      <c r="D949" s="136">
        <v>0</v>
      </c>
      <c r="E949" s="136">
        <v>0</v>
      </c>
      <c r="F949" s="137" t="str">
        <f t="shared" si="28"/>
        <v/>
      </c>
      <c r="G949" s="138">
        <f t="shared" si="29"/>
        <v>0</v>
      </c>
    </row>
    <row r="950" ht="20.25" hidden="1" customHeight="1" spans="1:7">
      <c r="A950" s="134">
        <v>2130508</v>
      </c>
      <c r="B950" s="135" t="s">
        <v>806</v>
      </c>
      <c r="C950" s="136">
        <v>0</v>
      </c>
      <c r="D950" s="136">
        <v>0</v>
      </c>
      <c r="E950" s="136">
        <v>0</v>
      </c>
      <c r="F950" s="137" t="str">
        <f t="shared" si="28"/>
        <v/>
      </c>
      <c r="G950" s="138">
        <f t="shared" si="29"/>
        <v>0</v>
      </c>
    </row>
    <row r="951" ht="20.25" hidden="1" customHeight="1" spans="1:7">
      <c r="A951" s="134">
        <v>2130550</v>
      </c>
      <c r="B951" s="135" t="s">
        <v>807</v>
      </c>
      <c r="C951" s="136">
        <v>0</v>
      </c>
      <c r="D951" s="136">
        <v>0</v>
      </c>
      <c r="E951" s="136">
        <v>0</v>
      </c>
      <c r="F951" s="137" t="str">
        <f t="shared" si="28"/>
        <v/>
      </c>
      <c r="G951" s="138">
        <f t="shared" si="29"/>
        <v>0</v>
      </c>
    </row>
    <row r="952" ht="35.4" customHeight="1" spans="1:7">
      <c r="A952" s="134">
        <v>2130599</v>
      </c>
      <c r="B952" s="135" t="s">
        <v>808</v>
      </c>
      <c r="C952" s="136">
        <v>8</v>
      </c>
      <c r="D952" s="136">
        <v>8</v>
      </c>
      <c r="E952" s="136">
        <v>1.01</v>
      </c>
      <c r="F952" s="137">
        <f t="shared" si="28"/>
        <v>12.625</v>
      </c>
      <c r="G952" s="138">
        <f t="shared" si="29"/>
        <v>-2.99</v>
      </c>
    </row>
    <row r="953" ht="20.25" customHeight="1" spans="1:7">
      <c r="A953" s="131">
        <v>21307</v>
      </c>
      <c r="B953" s="131" t="s">
        <v>809</v>
      </c>
      <c r="C953" s="133">
        <f>SUM(C954:C959)</f>
        <v>319</v>
      </c>
      <c r="D953" s="133">
        <f>SUM(D954:D959)</f>
        <v>319</v>
      </c>
      <c r="E953" s="133">
        <f>SUM(E954:E959)</f>
        <v>263.65</v>
      </c>
      <c r="F953" s="129">
        <f t="shared" si="28"/>
        <v>82.6489028213166</v>
      </c>
      <c r="G953" s="130">
        <f t="shared" si="29"/>
        <v>104.15</v>
      </c>
    </row>
    <row r="954" ht="20.25" hidden="1" customHeight="1" spans="1:7">
      <c r="A954" s="134">
        <v>2130701</v>
      </c>
      <c r="B954" s="135" t="s">
        <v>810</v>
      </c>
      <c r="C954" s="136">
        <v>0</v>
      </c>
      <c r="D954" s="136">
        <v>0</v>
      </c>
      <c r="E954" s="136">
        <v>0</v>
      </c>
      <c r="F954" s="129" t="str">
        <f t="shared" si="28"/>
        <v/>
      </c>
      <c r="G954" s="130">
        <f t="shared" si="29"/>
        <v>0</v>
      </c>
    </row>
    <row r="955" ht="20.25" hidden="1" customHeight="1" spans="1:7">
      <c r="A955" s="134">
        <v>2130704</v>
      </c>
      <c r="B955" s="135" t="s">
        <v>811</v>
      </c>
      <c r="C955" s="136">
        <v>0</v>
      </c>
      <c r="D955" s="136">
        <v>0</v>
      </c>
      <c r="E955" s="136">
        <v>0</v>
      </c>
      <c r="F955" s="129" t="str">
        <f t="shared" si="28"/>
        <v/>
      </c>
      <c r="G955" s="130">
        <f t="shared" si="29"/>
        <v>0</v>
      </c>
    </row>
    <row r="956" ht="31.5" customHeight="1" spans="1:7">
      <c r="A956" s="134">
        <v>2130705</v>
      </c>
      <c r="B956" s="135" t="s">
        <v>812</v>
      </c>
      <c r="C956" s="136">
        <v>319</v>
      </c>
      <c r="D956" s="136">
        <v>319</v>
      </c>
      <c r="E956" s="136">
        <v>263.65</v>
      </c>
      <c r="F956" s="129">
        <f t="shared" si="28"/>
        <v>82.6489028213166</v>
      </c>
      <c r="G956" s="130">
        <f t="shared" si="29"/>
        <v>104.15</v>
      </c>
    </row>
    <row r="957" ht="20.25" hidden="1" customHeight="1" spans="1:7">
      <c r="A957" s="134">
        <v>2130706</v>
      </c>
      <c r="B957" s="135" t="s">
        <v>813</v>
      </c>
      <c r="C957" s="136">
        <v>0</v>
      </c>
      <c r="D957" s="136">
        <v>0</v>
      </c>
      <c r="E957" s="136">
        <v>0</v>
      </c>
      <c r="F957" s="129" t="str">
        <f t="shared" si="28"/>
        <v/>
      </c>
      <c r="G957" s="130">
        <f t="shared" si="29"/>
        <v>0</v>
      </c>
    </row>
    <row r="958" ht="20.25" hidden="1" customHeight="1" spans="1:7">
      <c r="A958" s="134">
        <v>2130707</v>
      </c>
      <c r="B958" s="135" t="s">
        <v>814</v>
      </c>
      <c r="C958" s="136">
        <v>0</v>
      </c>
      <c r="D958" s="136">
        <v>0</v>
      </c>
      <c r="E958" s="136">
        <v>0</v>
      </c>
      <c r="F958" s="129" t="str">
        <f t="shared" si="28"/>
        <v/>
      </c>
      <c r="G958" s="130">
        <f t="shared" si="29"/>
        <v>0</v>
      </c>
    </row>
    <row r="959" ht="20.25" hidden="1" customHeight="1" spans="1:7">
      <c r="A959" s="134">
        <v>2130799</v>
      </c>
      <c r="B959" s="135" t="s">
        <v>815</v>
      </c>
      <c r="C959" s="136">
        <v>0</v>
      </c>
      <c r="D959" s="136">
        <v>0</v>
      </c>
      <c r="E959" s="136">
        <v>0</v>
      </c>
      <c r="F959" s="137" t="str">
        <f t="shared" si="28"/>
        <v/>
      </c>
      <c r="G959" s="138">
        <f t="shared" si="29"/>
        <v>0</v>
      </c>
    </row>
    <row r="960" ht="20.25" customHeight="1" spans="1:7">
      <c r="A960" s="131">
        <v>21308</v>
      </c>
      <c r="B960" s="131" t="s">
        <v>816</v>
      </c>
      <c r="C960" s="133">
        <f>SUM(C961:C966)</f>
        <v>56</v>
      </c>
      <c r="D960" s="133">
        <f>SUM(D961:D966)</f>
        <v>56</v>
      </c>
      <c r="E960" s="133">
        <f>SUM(E961:E966)</f>
        <v>4.7</v>
      </c>
      <c r="F960" s="129">
        <f t="shared" si="28"/>
        <v>8.39285714285714</v>
      </c>
      <c r="G960" s="130">
        <f t="shared" si="29"/>
        <v>-23.3</v>
      </c>
    </row>
    <row r="961" ht="20.25" hidden="1" customHeight="1" spans="1:7">
      <c r="A961" s="134">
        <v>2130801</v>
      </c>
      <c r="B961" s="135" t="s">
        <v>817</v>
      </c>
      <c r="C961" s="136">
        <v>0</v>
      </c>
      <c r="D961" s="136">
        <v>0</v>
      </c>
      <c r="E961" s="136">
        <v>0</v>
      </c>
      <c r="F961" s="129" t="str">
        <f t="shared" si="28"/>
        <v/>
      </c>
      <c r="G961" s="130">
        <f t="shared" si="29"/>
        <v>0</v>
      </c>
    </row>
    <row r="962" ht="20.25" hidden="1" customHeight="1" spans="1:7">
      <c r="A962" s="134">
        <v>2130802</v>
      </c>
      <c r="B962" s="135" t="s">
        <v>818</v>
      </c>
      <c r="C962" s="136">
        <v>0</v>
      </c>
      <c r="D962" s="136">
        <v>0</v>
      </c>
      <c r="E962" s="136">
        <v>0</v>
      </c>
      <c r="F962" s="129" t="str">
        <f t="shared" si="28"/>
        <v/>
      </c>
      <c r="G962" s="130">
        <f t="shared" si="29"/>
        <v>0</v>
      </c>
    </row>
    <row r="963" ht="20.25" customHeight="1" spans="1:7">
      <c r="A963" s="134">
        <v>2130803</v>
      </c>
      <c r="B963" s="135" t="s">
        <v>819</v>
      </c>
      <c r="C963" s="136">
        <v>56</v>
      </c>
      <c r="D963" s="136">
        <v>56</v>
      </c>
      <c r="E963" s="136">
        <v>4.7</v>
      </c>
      <c r="F963" s="137">
        <f t="shared" si="28"/>
        <v>8.39285714285714</v>
      </c>
      <c r="G963" s="138">
        <f t="shared" si="29"/>
        <v>-23.3</v>
      </c>
    </row>
    <row r="964" ht="20.25" hidden="1" customHeight="1" spans="1:7">
      <c r="A964" s="134">
        <v>2130804</v>
      </c>
      <c r="B964" s="135" t="s">
        <v>820</v>
      </c>
      <c r="C964" s="136">
        <v>0</v>
      </c>
      <c r="D964" s="136">
        <v>0</v>
      </c>
      <c r="E964" s="136">
        <v>0</v>
      </c>
      <c r="F964" s="137" t="str">
        <f t="shared" si="28"/>
        <v/>
      </c>
      <c r="G964" s="138">
        <f t="shared" si="29"/>
        <v>0</v>
      </c>
    </row>
    <row r="965" ht="20.25" hidden="1" customHeight="1" spans="1:7">
      <c r="A965" s="134">
        <v>2130805</v>
      </c>
      <c r="B965" s="135" t="s">
        <v>821</v>
      </c>
      <c r="C965" s="136">
        <v>0</v>
      </c>
      <c r="D965" s="136">
        <v>0</v>
      </c>
      <c r="E965" s="136">
        <v>0</v>
      </c>
      <c r="F965" s="129" t="str">
        <f t="shared" si="28"/>
        <v/>
      </c>
      <c r="G965" s="130">
        <f t="shared" si="29"/>
        <v>0</v>
      </c>
    </row>
    <row r="966" ht="20.25" hidden="1" customHeight="1" spans="1:7">
      <c r="A966" s="134">
        <v>2130899</v>
      </c>
      <c r="B966" s="135" t="s">
        <v>822</v>
      </c>
      <c r="C966" s="136">
        <v>0</v>
      </c>
      <c r="D966" s="136">
        <v>0</v>
      </c>
      <c r="E966" s="136">
        <v>0</v>
      </c>
      <c r="F966" s="129" t="str">
        <f t="shared" si="28"/>
        <v/>
      </c>
      <c r="G966" s="130">
        <f t="shared" si="29"/>
        <v>0</v>
      </c>
    </row>
    <row r="967" ht="20.25" hidden="1" customHeight="1" spans="1:7">
      <c r="A967" s="131">
        <v>21309</v>
      </c>
      <c r="B967" s="131" t="s">
        <v>823</v>
      </c>
      <c r="C967" s="133">
        <f>SUM(C968:C969)</f>
        <v>0</v>
      </c>
      <c r="D967" s="133">
        <f>SUM(D968:D969)</f>
        <v>0</v>
      </c>
      <c r="E967" s="133">
        <f>SUM(E968:E969)</f>
        <v>0</v>
      </c>
      <c r="F967" s="129" t="str">
        <f t="shared" ref="F967:F1030" si="30">IFERROR(E967/C967*100,"")</f>
        <v/>
      </c>
      <c r="G967" s="130">
        <f t="shared" ref="G967:G1030" si="31">E967-C967/2</f>
        <v>0</v>
      </c>
    </row>
    <row r="968" ht="20.25" hidden="1" customHeight="1" spans="1:7">
      <c r="A968" s="134">
        <v>2130901</v>
      </c>
      <c r="B968" s="135" t="s">
        <v>824</v>
      </c>
      <c r="C968" s="136">
        <v>0</v>
      </c>
      <c r="D968" s="136">
        <v>0</v>
      </c>
      <c r="E968" s="136">
        <v>0</v>
      </c>
      <c r="F968" s="129" t="str">
        <f t="shared" si="30"/>
        <v/>
      </c>
      <c r="G968" s="130">
        <f t="shared" si="31"/>
        <v>0</v>
      </c>
    </row>
    <row r="969" ht="20.25" hidden="1" customHeight="1" spans="1:7">
      <c r="A969" s="134">
        <v>2130999</v>
      </c>
      <c r="B969" s="135" t="s">
        <v>825</v>
      </c>
      <c r="C969" s="136">
        <v>0</v>
      </c>
      <c r="D969" s="136">
        <v>0</v>
      </c>
      <c r="E969" s="136">
        <v>0</v>
      </c>
      <c r="F969" s="129" t="str">
        <f t="shared" si="30"/>
        <v/>
      </c>
      <c r="G969" s="130">
        <f t="shared" si="31"/>
        <v>0</v>
      </c>
    </row>
    <row r="970" ht="20.25" customHeight="1" spans="1:7">
      <c r="A970" s="131">
        <v>21399</v>
      </c>
      <c r="B970" s="131" t="s">
        <v>826</v>
      </c>
      <c r="C970" s="133">
        <f>SUM(C971:C972)</f>
        <v>276</v>
      </c>
      <c r="D970" s="133">
        <f>SUM(D971:D972)</f>
        <v>443</v>
      </c>
      <c r="E970" s="133">
        <f>SUM(E971:E972)</f>
        <v>515.64</v>
      </c>
      <c r="F970" s="129">
        <f t="shared" si="30"/>
        <v>186.826086956522</v>
      </c>
      <c r="G970" s="130">
        <f t="shared" si="31"/>
        <v>377.64</v>
      </c>
    </row>
    <row r="971" ht="20.25" hidden="1" customHeight="1" spans="1:7">
      <c r="A971" s="134">
        <v>2139901</v>
      </c>
      <c r="B971" s="135" t="s">
        <v>827</v>
      </c>
      <c r="C971" s="136">
        <v>0</v>
      </c>
      <c r="D971" s="136">
        <v>0</v>
      </c>
      <c r="E971" s="136">
        <v>0</v>
      </c>
      <c r="F971" s="129" t="str">
        <f t="shared" si="30"/>
        <v/>
      </c>
      <c r="G971" s="130">
        <f t="shared" si="31"/>
        <v>0</v>
      </c>
    </row>
    <row r="972" ht="20.25" customHeight="1" spans="1:7">
      <c r="A972" s="134">
        <v>2139999</v>
      </c>
      <c r="B972" s="135" t="s">
        <v>828</v>
      </c>
      <c r="C972" s="136">
        <v>276</v>
      </c>
      <c r="D972" s="136">
        <v>443</v>
      </c>
      <c r="E972" s="136">
        <v>515.64</v>
      </c>
      <c r="F972" s="137">
        <f t="shared" si="30"/>
        <v>186.826086956522</v>
      </c>
      <c r="G972" s="138">
        <f t="shared" si="31"/>
        <v>377.64</v>
      </c>
    </row>
    <row r="973" ht="20.25" customHeight="1" spans="1:7">
      <c r="A973" s="131">
        <v>214</v>
      </c>
      <c r="B973" s="131" t="s">
        <v>829</v>
      </c>
      <c r="C973" s="133">
        <f>C974+C997+C1007+C1017+C1022+C1029+C1034</f>
        <v>10</v>
      </c>
      <c r="D973" s="133">
        <f>D974+D997+D1007+D1017+D1022+D1029+D1034</f>
        <v>0</v>
      </c>
      <c r="E973" s="133">
        <f>E974+E997+E1007+E1017+E1022+E1029+E1034</f>
        <v>20</v>
      </c>
      <c r="F973" s="129">
        <f t="shared" si="30"/>
        <v>200</v>
      </c>
      <c r="G973" s="130">
        <f t="shared" si="31"/>
        <v>15</v>
      </c>
    </row>
    <row r="974" ht="20.25" customHeight="1" spans="1:7">
      <c r="A974" s="131">
        <v>21401</v>
      </c>
      <c r="B974" s="131" t="s">
        <v>830</v>
      </c>
      <c r="C974" s="133">
        <f>SUM(C975:C996)</f>
        <v>10</v>
      </c>
      <c r="D974" s="133">
        <f>SUM(D975:D996)</f>
        <v>0</v>
      </c>
      <c r="E974" s="133">
        <f>SUM(E975:E996)</f>
        <v>0</v>
      </c>
      <c r="F974" s="129">
        <f t="shared" si="30"/>
        <v>0</v>
      </c>
      <c r="G974" s="130">
        <f t="shared" si="31"/>
        <v>-5</v>
      </c>
    </row>
    <row r="975" ht="20.25" hidden="1" customHeight="1" spans="1:7">
      <c r="A975" s="134">
        <v>2140101</v>
      </c>
      <c r="B975" s="135" t="s">
        <v>90</v>
      </c>
      <c r="C975" s="136">
        <v>0</v>
      </c>
      <c r="D975" s="136">
        <v>0</v>
      </c>
      <c r="E975" s="136">
        <v>0</v>
      </c>
      <c r="F975" s="137" t="str">
        <f t="shared" si="30"/>
        <v/>
      </c>
      <c r="G975" s="138">
        <f t="shared" si="31"/>
        <v>0</v>
      </c>
    </row>
    <row r="976" ht="20.25" hidden="1" customHeight="1" spans="1:7">
      <c r="A976" s="134">
        <v>2140102</v>
      </c>
      <c r="B976" s="135" t="s">
        <v>91</v>
      </c>
      <c r="C976" s="136">
        <v>0</v>
      </c>
      <c r="D976" s="136">
        <v>0</v>
      </c>
      <c r="E976" s="136">
        <v>0</v>
      </c>
      <c r="F976" s="137" t="str">
        <f t="shared" si="30"/>
        <v/>
      </c>
      <c r="G976" s="138">
        <f t="shared" si="31"/>
        <v>0</v>
      </c>
    </row>
    <row r="977" ht="20.25" hidden="1" customHeight="1" spans="1:7">
      <c r="A977" s="134">
        <v>2140103</v>
      </c>
      <c r="B977" s="135" t="s">
        <v>92</v>
      </c>
      <c r="C977" s="136">
        <v>0</v>
      </c>
      <c r="D977" s="136">
        <v>0</v>
      </c>
      <c r="E977" s="136">
        <v>0</v>
      </c>
      <c r="F977" s="137" t="str">
        <f t="shared" si="30"/>
        <v/>
      </c>
      <c r="G977" s="138">
        <f t="shared" si="31"/>
        <v>0</v>
      </c>
    </row>
    <row r="978" ht="20.25" hidden="1" customHeight="1" spans="1:7">
      <c r="A978" s="134">
        <v>2140104</v>
      </c>
      <c r="B978" s="135" t="s">
        <v>831</v>
      </c>
      <c r="C978" s="136">
        <v>0</v>
      </c>
      <c r="D978" s="136">
        <v>0</v>
      </c>
      <c r="E978" s="136">
        <v>0</v>
      </c>
      <c r="F978" s="137" t="str">
        <f t="shared" si="30"/>
        <v/>
      </c>
      <c r="G978" s="138">
        <f t="shared" si="31"/>
        <v>0</v>
      </c>
    </row>
    <row r="979" ht="20.25" hidden="1" customHeight="1" spans="1:7">
      <c r="A979" s="134">
        <v>2140106</v>
      </c>
      <c r="B979" s="135" t="s">
        <v>832</v>
      </c>
      <c r="C979" s="136">
        <v>0</v>
      </c>
      <c r="D979" s="136">
        <v>0</v>
      </c>
      <c r="E979" s="136">
        <v>0</v>
      </c>
      <c r="F979" s="137" t="str">
        <f t="shared" si="30"/>
        <v/>
      </c>
      <c r="G979" s="138">
        <f t="shared" si="31"/>
        <v>0</v>
      </c>
    </row>
    <row r="980" ht="20.25" hidden="1" customHeight="1" spans="1:7">
      <c r="A980" s="134">
        <v>2140109</v>
      </c>
      <c r="B980" s="135" t="s">
        <v>833</v>
      </c>
      <c r="C980" s="136">
        <v>0</v>
      </c>
      <c r="D980" s="136">
        <v>0</v>
      </c>
      <c r="E980" s="136">
        <v>0</v>
      </c>
      <c r="F980" s="137" t="str">
        <f t="shared" si="30"/>
        <v/>
      </c>
      <c r="G980" s="138">
        <f t="shared" si="31"/>
        <v>0</v>
      </c>
    </row>
    <row r="981" ht="20.25" hidden="1" customHeight="1" spans="1:7">
      <c r="A981" s="134">
        <v>2140110</v>
      </c>
      <c r="B981" s="135" t="s">
        <v>834</v>
      </c>
      <c r="C981" s="136">
        <v>0</v>
      </c>
      <c r="D981" s="136">
        <v>0</v>
      </c>
      <c r="E981" s="136">
        <v>0</v>
      </c>
      <c r="F981" s="137" t="str">
        <f t="shared" si="30"/>
        <v/>
      </c>
      <c r="G981" s="138">
        <f t="shared" si="31"/>
        <v>0</v>
      </c>
    </row>
    <row r="982" ht="20.25" hidden="1" customHeight="1" spans="1:7">
      <c r="A982" s="134">
        <v>2140111</v>
      </c>
      <c r="B982" s="135" t="s">
        <v>835</v>
      </c>
      <c r="C982" s="136">
        <v>0</v>
      </c>
      <c r="D982" s="136">
        <v>0</v>
      </c>
      <c r="E982" s="136">
        <v>0</v>
      </c>
      <c r="F982" s="137" t="str">
        <f t="shared" si="30"/>
        <v/>
      </c>
      <c r="G982" s="138">
        <f t="shared" si="31"/>
        <v>0</v>
      </c>
    </row>
    <row r="983" ht="20.25" hidden="1" customHeight="1" spans="1:7">
      <c r="A983" s="134">
        <v>2140112</v>
      </c>
      <c r="B983" s="135" t="s">
        <v>836</v>
      </c>
      <c r="C983" s="136">
        <v>0</v>
      </c>
      <c r="D983" s="136">
        <v>0</v>
      </c>
      <c r="E983" s="136">
        <v>0</v>
      </c>
      <c r="F983" s="137" t="str">
        <f t="shared" si="30"/>
        <v/>
      </c>
      <c r="G983" s="138">
        <f t="shared" si="31"/>
        <v>0</v>
      </c>
    </row>
    <row r="984" ht="20.25" hidden="1" customHeight="1" spans="1:7">
      <c r="A984" s="134">
        <v>2140114</v>
      </c>
      <c r="B984" s="135" t="s">
        <v>837</v>
      </c>
      <c r="C984" s="136">
        <v>0</v>
      </c>
      <c r="D984" s="136">
        <v>0</v>
      </c>
      <c r="E984" s="136">
        <v>0</v>
      </c>
      <c r="F984" s="137" t="str">
        <f t="shared" si="30"/>
        <v/>
      </c>
      <c r="G984" s="138">
        <f t="shared" si="31"/>
        <v>0</v>
      </c>
    </row>
    <row r="985" ht="20.25" hidden="1" customHeight="1" spans="1:7">
      <c r="A985" s="134">
        <v>2140122</v>
      </c>
      <c r="B985" s="135" t="s">
        <v>838</v>
      </c>
      <c r="C985" s="136">
        <v>0</v>
      </c>
      <c r="D985" s="136">
        <v>0</v>
      </c>
      <c r="E985" s="136">
        <v>0</v>
      </c>
      <c r="F985" s="137" t="str">
        <f t="shared" si="30"/>
        <v/>
      </c>
      <c r="G985" s="138">
        <f t="shared" si="31"/>
        <v>0</v>
      </c>
    </row>
    <row r="986" ht="20.25" hidden="1" customHeight="1" spans="1:7">
      <c r="A986" s="134">
        <v>2140123</v>
      </c>
      <c r="B986" s="135" t="s">
        <v>839</v>
      </c>
      <c r="C986" s="136">
        <v>0</v>
      </c>
      <c r="D986" s="136">
        <v>0</v>
      </c>
      <c r="E986" s="136">
        <v>0</v>
      </c>
      <c r="F986" s="137" t="str">
        <f t="shared" si="30"/>
        <v/>
      </c>
      <c r="G986" s="138">
        <f t="shared" si="31"/>
        <v>0</v>
      </c>
    </row>
    <row r="987" ht="20.25" hidden="1" customHeight="1" spans="1:7">
      <c r="A987" s="134">
        <v>2140127</v>
      </c>
      <c r="B987" s="135" t="s">
        <v>840</v>
      </c>
      <c r="C987" s="136">
        <v>0</v>
      </c>
      <c r="D987" s="136">
        <v>0</v>
      </c>
      <c r="E987" s="136">
        <v>0</v>
      </c>
      <c r="F987" s="137" t="str">
        <f t="shared" si="30"/>
        <v/>
      </c>
      <c r="G987" s="138">
        <f t="shared" si="31"/>
        <v>0</v>
      </c>
    </row>
    <row r="988" ht="20.25" hidden="1" customHeight="1" spans="1:7">
      <c r="A988" s="134">
        <v>2140128</v>
      </c>
      <c r="B988" s="135" t="s">
        <v>841</v>
      </c>
      <c r="C988" s="136">
        <v>0</v>
      </c>
      <c r="D988" s="136">
        <v>0</v>
      </c>
      <c r="E988" s="136">
        <v>0</v>
      </c>
      <c r="F988" s="137" t="str">
        <f t="shared" si="30"/>
        <v/>
      </c>
      <c r="G988" s="138">
        <f t="shared" si="31"/>
        <v>0</v>
      </c>
    </row>
    <row r="989" ht="20.25" hidden="1" customHeight="1" spans="1:7">
      <c r="A989" s="134">
        <v>2140129</v>
      </c>
      <c r="B989" s="135" t="s">
        <v>842</v>
      </c>
      <c r="C989" s="136">
        <v>0</v>
      </c>
      <c r="D989" s="136">
        <v>0</v>
      </c>
      <c r="E989" s="136">
        <v>0</v>
      </c>
      <c r="F989" s="137" t="str">
        <f t="shared" si="30"/>
        <v/>
      </c>
      <c r="G989" s="138">
        <f t="shared" si="31"/>
        <v>0</v>
      </c>
    </row>
    <row r="990" ht="20.25" hidden="1" customHeight="1" spans="1:7">
      <c r="A990" s="134">
        <v>2140130</v>
      </c>
      <c r="B990" s="135" t="s">
        <v>843</v>
      </c>
      <c r="C990" s="136">
        <v>0</v>
      </c>
      <c r="D990" s="136">
        <v>0</v>
      </c>
      <c r="E990" s="136">
        <v>0</v>
      </c>
      <c r="F990" s="137" t="str">
        <f t="shared" si="30"/>
        <v/>
      </c>
      <c r="G990" s="138">
        <f t="shared" si="31"/>
        <v>0</v>
      </c>
    </row>
    <row r="991" ht="20.25" hidden="1" customHeight="1" spans="1:7">
      <c r="A991" s="134">
        <v>2140131</v>
      </c>
      <c r="B991" s="135" t="s">
        <v>844</v>
      </c>
      <c r="C991" s="136">
        <v>0</v>
      </c>
      <c r="D991" s="136">
        <v>0</v>
      </c>
      <c r="E991" s="136">
        <v>0</v>
      </c>
      <c r="F991" s="137" t="str">
        <f t="shared" si="30"/>
        <v/>
      </c>
      <c r="G991" s="138">
        <f t="shared" si="31"/>
        <v>0</v>
      </c>
    </row>
    <row r="992" ht="20.25" hidden="1" customHeight="1" spans="1:7">
      <c r="A992" s="134">
        <v>2140133</v>
      </c>
      <c r="B992" s="135" t="s">
        <v>845</v>
      </c>
      <c r="C992" s="136">
        <v>0</v>
      </c>
      <c r="D992" s="136">
        <v>0</v>
      </c>
      <c r="E992" s="136">
        <v>0</v>
      </c>
      <c r="F992" s="137" t="str">
        <f t="shared" si="30"/>
        <v/>
      </c>
      <c r="G992" s="138">
        <f t="shared" si="31"/>
        <v>0</v>
      </c>
    </row>
    <row r="993" ht="20.25" hidden="1" customHeight="1" spans="1:7">
      <c r="A993" s="134">
        <v>2140136</v>
      </c>
      <c r="B993" s="135" t="s">
        <v>846</v>
      </c>
      <c r="C993" s="136">
        <v>0</v>
      </c>
      <c r="D993" s="136">
        <v>0</v>
      </c>
      <c r="E993" s="136">
        <v>0</v>
      </c>
      <c r="F993" s="137" t="str">
        <f t="shared" si="30"/>
        <v/>
      </c>
      <c r="G993" s="138">
        <f t="shared" si="31"/>
        <v>0</v>
      </c>
    </row>
    <row r="994" ht="20.25" hidden="1" customHeight="1" spans="1:7">
      <c r="A994" s="134">
        <v>2140138</v>
      </c>
      <c r="B994" s="135" t="s">
        <v>847</v>
      </c>
      <c r="C994" s="136">
        <v>0</v>
      </c>
      <c r="D994" s="136">
        <v>0</v>
      </c>
      <c r="E994" s="136">
        <v>0</v>
      </c>
      <c r="F994" s="137" t="str">
        <f t="shared" si="30"/>
        <v/>
      </c>
      <c r="G994" s="138">
        <f t="shared" si="31"/>
        <v>0</v>
      </c>
    </row>
    <row r="995" ht="33.75" hidden="1" customHeight="1" spans="1:7">
      <c r="A995" s="134">
        <v>2140139</v>
      </c>
      <c r="B995" s="135" t="s">
        <v>848</v>
      </c>
      <c r="C995" s="136">
        <v>0</v>
      </c>
      <c r="D995" s="136">
        <v>0</v>
      </c>
      <c r="E995" s="136">
        <v>0</v>
      </c>
      <c r="F995" s="137" t="str">
        <f t="shared" si="30"/>
        <v/>
      </c>
      <c r="G995" s="138">
        <f t="shared" si="31"/>
        <v>0</v>
      </c>
    </row>
    <row r="996" ht="20.25" customHeight="1" spans="1:7">
      <c r="A996" s="134">
        <v>2140199</v>
      </c>
      <c r="B996" s="135" t="s">
        <v>849</v>
      </c>
      <c r="C996" s="136">
        <v>10</v>
      </c>
      <c r="D996" s="136">
        <v>0</v>
      </c>
      <c r="E996" s="136">
        <v>0</v>
      </c>
      <c r="F996" s="137">
        <f t="shared" si="30"/>
        <v>0</v>
      </c>
      <c r="G996" s="138">
        <f t="shared" si="31"/>
        <v>-5</v>
      </c>
    </row>
    <row r="997" ht="20.25" hidden="1" customHeight="1" spans="1:7">
      <c r="A997" s="131">
        <v>21402</v>
      </c>
      <c r="B997" s="131" t="s">
        <v>850</v>
      </c>
      <c r="C997" s="133">
        <f>SUM(C998:C1006)</f>
        <v>0</v>
      </c>
      <c r="D997" s="133">
        <f>SUM(D998:D1006)</f>
        <v>0</v>
      </c>
      <c r="E997" s="133">
        <f>SUM(E998:E1006)</f>
        <v>0</v>
      </c>
      <c r="F997" s="129" t="str">
        <f t="shared" si="30"/>
        <v/>
      </c>
      <c r="G997" s="130">
        <f t="shared" si="31"/>
        <v>0</v>
      </c>
    </row>
    <row r="998" ht="20.25" hidden="1" customHeight="1" spans="1:7">
      <c r="A998" s="134">
        <v>2140201</v>
      </c>
      <c r="B998" s="135" t="s">
        <v>90</v>
      </c>
      <c r="C998" s="136">
        <v>0</v>
      </c>
      <c r="D998" s="136">
        <v>0</v>
      </c>
      <c r="E998" s="136">
        <v>0</v>
      </c>
      <c r="F998" s="129" t="str">
        <f t="shared" si="30"/>
        <v/>
      </c>
      <c r="G998" s="130">
        <f t="shared" si="31"/>
        <v>0</v>
      </c>
    </row>
    <row r="999" ht="20.25" hidden="1" customHeight="1" spans="1:7">
      <c r="A999" s="134">
        <v>2140202</v>
      </c>
      <c r="B999" s="135" t="s">
        <v>91</v>
      </c>
      <c r="C999" s="136">
        <v>0</v>
      </c>
      <c r="D999" s="136">
        <v>0</v>
      </c>
      <c r="E999" s="136">
        <v>0</v>
      </c>
      <c r="F999" s="129" t="str">
        <f t="shared" si="30"/>
        <v/>
      </c>
      <c r="G999" s="130">
        <f t="shared" si="31"/>
        <v>0</v>
      </c>
    </row>
    <row r="1000" ht="20.25" hidden="1" customHeight="1" spans="1:7">
      <c r="A1000" s="134">
        <v>2140203</v>
      </c>
      <c r="B1000" s="135" t="s">
        <v>92</v>
      </c>
      <c r="C1000" s="136">
        <v>0</v>
      </c>
      <c r="D1000" s="136">
        <v>0</v>
      </c>
      <c r="E1000" s="136">
        <v>0</v>
      </c>
      <c r="F1000" s="129" t="str">
        <f t="shared" si="30"/>
        <v/>
      </c>
      <c r="G1000" s="130">
        <f t="shared" si="31"/>
        <v>0</v>
      </c>
    </row>
    <row r="1001" ht="20.25" hidden="1" customHeight="1" spans="1:7">
      <c r="A1001" s="134">
        <v>2140204</v>
      </c>
      <c r="B1001" s="135" t="s">
        <v>851</v>
      </c>
      <c r="C1001" s="136">
        <v>0</v>
      </c>
      <c r="D1001" s="136">
        <v>0</v>
      </c>
      <c r="E1001" s="136">
        <v>0</v>
      </c>
      <c r="F1001" s="129" t="str">
        <f t="shared" si="30"/>
        <v/>
      </c>
      <c r="G1001" s="130">
        <f t="shared" si="31"/>
        <v>0</v>
      </c>
    </row>
    <row r="1002" ht="20.25" hidden="1" customHeight="1" spans="1:7">
      <c r="A1002" s="134">
        <v>2140205</v>
      </c>
      <c r="B1002" s="135" t="s">
        <v>852</v>
      </c>
      <c r="C1002" s="136">
        <v>0</v>
      </c>
      <c r="D1002" s="136">
        <v>0</v>
      </c>
      <c r="E1002" s="136">
        <v>0</v>
      </c>
      <c r="F1002" s="129" t="str">
        <f t="shared" si="30"/>
        <v/>
      </c>
      <c r="G1002" s="130">
        <f t="shared" si="31"/>
        <v>0</v>
      </c>
    </row>
    <row r="1003" ht="20.25" hidden="1" customHeight="1" spans="1:7">
      <c r="A1003" s="134">
        <v>2140206</v>
      </c>
      <c r="B1003" s="135" t="s">
        <v>853</v>
      </c>
      <c r="C1003" s="136">
        <v>0</v>
      </c>
      <c r="D1003" s="136">
        <v>0</v>
      </c>
      <c r="E1003" s="136">
        <v>0</v>
      </c>
      <c r="F1003" s="129" t="str">
        <f t="shared" si="30"/>
        <v/>
      </c>
      <c r="G1003" s="130">
        <f t="shared" si="31"/>
        <v>0</v>
      </c>
    </row>
    <row r="1004" ht="20.25" hidden="1" customHeight="1" spans="1:7">
      <c r="A1004" s="134">
        <v>2140207</v>
      </c>
      <c r="B1004" s="135" t="s">
        <v>854</v>
      </c>
      <c r="C1004" s="136">
        <v>0</v>
      </c>
      <c r="D1004" s="136">
        <v>0</v>
      </c>
      <c r="E1004" s="136">
        <v>0</v>
      </c>
      <c r="F1004" s="129" t="str">
        <f t="shared" si="30"/>
        <v/>
      </c>
      <c r="G1004" s="130">
        <f t="shared" si="31"/>
        <v>0</v>
      </c>
    </row>
    <row r="1005" ht="20.25" hidden="1" customHeight="1" spans="1:7">
      <c r="A1005" s="134">
        <v>2140208</v>
      </c>
      <c r="B1005" s="135" t="s">
        <v>855</v>
      </c>
      <c r="C1005" s="136">
        <v>0</v>
      </c>
      <c r="D1005" s="136">
        <v>0</v>
      </c>
      <c r="E1005" s="136">
        <v>0</v>
      </c>
      <c r="F1005" s="129" t="str">
        <f t="shared" si="30"/>
        <v/>
      </c>
      <c r="G1005" s="130">
        <f t="shared" si="31"/>
        <v>0</v>
      </c>
    </row>
    <row r="1006" ht="20.25" hidden="1" customHeight="1" spans="1:7">
      <c r="A1006" s="134">
        <v>2140299</v>
      </c>
      <c r="B1006" s="135" t="s">
        <v>856</v>
      </c>
      <c r="C1006" s="136">
        <v>0</v>
      </c>
      <c r="D1006" s="136">
        <v>0</v>
      </c>
      <c r="E1006" s="136">
        <v>0</v>
      </c>
      <c r="F1006" s="129" t="str">
        <f t="shared" si="30"/>
        <v/>
      </c>
      <c r="G1006" s="130">
        <f t="shared" si="31"/>
        <v>0</v>
      </c>
    </row>
    <row r="1007" ht="20.25" hidden="1" customHeight="1" spans="1:7">
      <c r="A1007" s="131">
        <v>21403</v>
      </c>
      <c r="B1007" s="131" t="s">
        <v>857</v>
      </c>
      <c r="C1007" s="133">
        <f>SUM(C1008:C1016)</f>
        <v>0</v>
      </c>
      <c r="D1007" s="133">
        <f>SUM(D1008:D1016)</f>
        <v>0</v>
      </c>
      <c r="E1007" s="133">
        <f>SUM(E1008:E1016)</f>
        <v>0</v>
      </c>
      <c r="F1007" s="129" t="str">
        <f t="shared" si="30"/>
        <v/>
      </c>
      <c r="G1007" s="130">
        <f t="shared" si="31"/>
        <v>0</v>
      </c>
    </row>
    <row r="1008" ht="20.25" hidden="1" customHeight="1" spans="1:7">
      <c r="A1008" s="134">
        <v>2140301</v>
      </c>
      <c r="B1008" s="135" t="s">
        <v>90</v>
      </c>
      <c r="C1008" s="136">
        <v>0</v>
      </c>
      <c r="D1008" s="136">
        <v>0</v>
      </c>
      <c r="E1008" s="136">
        <v>0</v>
      </c>
      <c r="F1008" s="129" t="str">
        <f t="shared" si="30"/>
        <v/>
      </c>
      <c r="G1008" s="130">
        <f t="shared" si="31"/>
        <v>0</v>
      </c>
    </row>
    <row r="1009" ht="20.25" hidden="1" customHeight="1" spans="1:7">
      <c r="A1009" s="134">
        <v>2140302</v>
      </c>
      <c r="B1009" s="135" t="s">
        <v>91</v>
      </c>
      <c r="C1009" s="136">
        <v>0</v>
      </c>
      <c r="D1009" s="136">
        <v>0</v>
      </c>
      <c r="E1009" s="136">
        <v>0</v>
      </c>
      <c r="F1009" s="129" t="str">
        <f t="shared" si="30"/>
        <v/>
      </c>
      <c r="G1009" s="130">
        <f t="shared" si="31"/>
        <v>0</v>
      </c>
    </row>
    <row r="1010" ht="20.25" hidden="1" customHeight="1" spans="1:7">
      <c r="A1010" s="134">
        <v>2140303</v>
      </c>
      <c r="B1010" s="135" t="s">
        <v>92</v>
      </c>
      <c r="C1010" s="136">
        <v>0</v>
      </c>
      <c r="D1010" s="136">
        <v>0</v>
      </c>
      <c r="E1010" s="136">
        <v>0</v>
      </c>
      <c r="F1010" s="129" t="str">
        <f t="shared" si="30"/>
        <v/>
      </c>
      <c r="G1010" s="130">
        <f t="shared" si="31"/>
        <v>0</v>
      </c>
    </row>
    <row r="1011" ht="20.25" hidden="1" customHeight="1" spans="1:7">
      <c r="A1011" s="134">
        <v>2140304</v>
      </c>
      <c r="B1011" s="135" t="s">
        <v>858</v>
      </c>
      <c r="C1011" s="136">
        <v>0</v>
      </c>
      <c r="D1011" s="136">
        <v>0</v>
      </c>
      <c r="E1011" s="136">
        <v>0</v>
      </c>
      <c r="F1011" s="129" t="str">
        <f t="shared" si="30"/>
        <v/>
      </c>
      <c r="G1011" s="130">
        <f t="shared" si="31"/>
        <v>0</v>
      </c>
    </row>
    <row r="1012" ht="20.25" hidden="1" customHeight="1" spans="1:7">
      <c r="A1012" s="134">
        <v>2140305</v>
      </c>
      <c r="B1012" s="135" t="s">
        <v>859</v>
      </c>
      <c r="C1012" s="136">
        <v>0</v>
      </c>
      <c r="D1012" s="136">
        <v>0</v>
      </c>
      <c r="E1012" s="136">
        <v>0</v>
      </c>
      <c r="F1012" s="129" t="str">
        <f t="shared" si="30"/>
        <v/>
      </c>
      <c r="G1012" s="130">
        <f t="shared" si="31"/>
        <v>0</v>
      </c>
    </row>
    <row r="1013" ht="20.25" hidden="1" customHeight="1" spans="1:7">
      <c r="A1013" s="134">
        <v>2140306</v>
      </c>
      <c r="B1013" s="135" t="s">
        <v>860</v>
      </c>
      <c r="C1013" s="136">
        <v>0</v>
      </c>
      <c r="D1013" s="136">
        <v>0</v>
      </c>
      <c r="E1013" s="136">
        <v>0</v>
      </c>
      <c r="F1013" s="129" t="str">
        <f t="shared" si="30"/>
        <v/>
      </c>
      <c r="G1013" s="130">
        <f t="shared" si="31"/>
        <v>0</v>
      </c>
    </row>
    <row r="1014" ht="20.25" hidden="1" customHeight="1" spans="1:7">
      <c r="A1014" s="134">
        <v>2140307</v>
      </c>
      <c r="B1014" s="135" t="s">
        <v>861</v>
      </c>
      <c r="C1014" s="136">
        <v>0</v>
      </c>
      <c r="D1014" s="136">
        <v>0</v>
      </c>
      <c r="E1014" s="136">
        <v>0</v>
      </c>
      <c r="F1014" s="129" t="str">
        <f t="shared" si="30"/>
        <v/>
      </c>
      <c r="G1014" s="130">
        <f t="shared" si="31"/>
        <v>0</v>
      </c>
    </row>
    <row r="1015" ht="20.25" hidden="1" customHeight="1" spans="1:7">
      <c r="A1015" s="134">
        <v>2140308</v>
      </c>
      <c r="B1015" s="135" t="s">
        <v>862</v>
      </c>
      <c r="C1015" s="136">
        <v>0</v>
      </c>
      <c r="D1015" s="136">
        <v>0</v>
      </c>
      <c r="E1015" s="136">
        <v>0</v>
      </c>
      <c r="F1015" s="129" t="str">
        <f t="shared" si="30"/>
        <v/>
      </c>
      <c r="G1015" s="130">
        <f t="shared" si="31"/>
        <v>0</v>
      </c>
    </row>
    <row r="1016" ht="20.25" hidden="1" customHeight="1" spans="1:7">
      <c r="A1016" s="134">
        <v>2140399</v>
      </c>
      <c r="B1016" s="135" t="s">
        <v>863</v>
      </c>
      <c r="C1016" s="136">
        <v>0</v>
      </c>
      <c r="D1016" s="136">
        <v>0</v>
      </c>
      <c r="E1016" s="136">
        <v>0</v>
      </c>
      <c r="F1016" s="129" t="str">
        <f t="shared" si="30"/>
        <v/>
      </c>
      <c r="G1016" s="130">
        <f t="shared" si="31"/>
        <v>0</v>
      </c>
    </row>
    <row r="1017" ht="39.75" hidden="1" customHeight="1" spans="1:7">
      <c r="A1017" s="131">
        <v>21404</v>
      </c>
      <c r="B1017" s="131" t="s">
        <v>864</v>
      </c>
      <c r="C1017" s="133">
        <f>SUM(C1018:C1021)</f>
        <v>0</v>
      </c>
      <c r="D1017" s="133">
        <f>SUM(D1018:D1021)</f>
        <v>0</v>
      </c>
      <c r="E1017" s="133">
        <f>SUM(E1018:E1021)</f>
        <v>0</v>
      </c>
      <c r="F1017" s="129" t="str">
        <f t="shared" si="30"/>
        <v/>
      </c>
      <c r="G1017" s="130">
        <f t="shared" si="31"/>
        <v>0</v>
      </c>
    </row>
    <row r="1018" ht="20.25" hidden="1" customHeight="1" spans="1:7">
      <c r="A1018" s="134">
        <v>2140401</v>
      </c>
      <c r="B1018" s="135" t="s">
        <v>865</v>
      </c>
      <c r="C1018" s="136">
        <v>0</v>
      </c>
      <c r="D1018" s="136">
        <v>0</v>
      </c>
      <c r="E1018" s="136">
        <v>0</v>
      </c>
      <c r="F1018" s="137" t="str">
        <f t="shared" si="30"/>
        <v/>
      </c>
      <c r="G1018" s="138">
        <f t="shared" si="31"/>
        <v>0</v>
      </c>
    </row>
    <row r="1019" ht="20.25" hidden="1" customHeight="1" spans="1:7">
      <c r="A1019" s="134">
        <v>2140402</v>
      </c>
      <c r="B1019" s="135" t="s">
        <v>866</v>
      </c>
      <c r="C1019" s="136">
        <v>0</v>
      </c>
      <c r="D1019" s="136">
        <v>0</v>
      </c>
      <c r="E1019" s="136">
        <v>0</v>
      </c>
      <c r="F1019" s="137" t="str">
        <f t="shared" si="30"/>
        <v/>
      </c>
      <c r="G1019" s="138">
        <f t="shared" si="31"/>
        <v>0</v>
      </c>
    </row>
    <row r="1020" ht="20.25" hidden="1" customHeight="1" spans="1:7">
      <c r="A1020" s="134">
        <v>2140403</v>
      </c>
      <c r="B1020" s="135" t="s">
        <v>867</v>
      </c>
      <c r="C1020" s="136">
        <v>0</v>
      </c>
      <c r="D1020" s="136">
        <v>0</v>
      </c>
      <c r="E1020" s="136">
        <v>0</v>
      </c>
      <c r="F1020" s="137" t="str">
        <f t="shared" si="30"/>
        <v/>
      </c>
      <c r="G1020" s="138">
        <f t="shared" si="31"/>
        <v>0</v>
      </c>
    </row>
    <row r="1021" ht="20.25" hidden="1" customHeight="1" spans="1:7">
      <c r="A1021" s="134">
        <v>2140499</v>
      </c>
      <c r="B1021" s="135" t="s">
        <v>868</v>
      </c>
      <c r="C1021" s="136">
        <v>0</v>
      </c>
      <c r="D1021" s="136">
        <v>0</v>
      </c>
      <c r="E1021" s="136">
        <v>0</v>
      </c>
      <c r="F1021" s="129" t="str">
        <f t="shared" si="30"/>
        <v/>
      </c>
      <c r="G1021" s="130">
        <f t="shared" si="31"/>
        <v>0</v>
      </c>
    </row>
    <row r="1022" ht="20.25" hidden="1" customHeight="1" spans="1:7">
      <c r="A1022" s="131">
        <v>21405</v>
      </c>
      <c r="B1022" s="131" t="s">
        <v>869</v>
      </c>
      <c r="C1022" s="133">
        <f>SUM(C1023:C1028)</f>
        <v>0</v>
      </c>
      <c r="D1022" s="133">
        <f>SUM(D1023:D1028)</f>
        <v>0</v>
      </c>
      <c r="E1022" s="133">
        <f>SUM(E1023:E1028)</f>
        <v>0</v>
      </c>
      <c r="F1022" s="129" t="str">
        <f t="shared" si="30"/>
        <v/>
      </c>
      <c r="G1022" s="130">
        <f t="shared" si="31"/>
        <v>0</v>
      </c>
    </row>
    <row r="1023" ht="20.25" hidden="1" customHeight="1" spans="1:7">
      <c r="A1023" s="134">
        <v>2140501</v>
      </c>
      <c r="B1023" s="135" t="s">
        <v>90</v>
      </c>
      <c r="C1023" s="136">
        <v>0</v>
      </c>
      <c r="D1023" s="136">
        <v>0</v>
      </c>
      <c r="E1023" s="136">
        <v>0</v>
      </c>
      <c r="F1023" s="129" t="str">
        <f t="shared" si="30"/>
        <v/>
      </c>
      <c r="G1023" s="130">
        <f t="shared" si="31"/>
        <v>0</v>
      </c>
    </row>
    <row r="1024" ht="20.25" hidden="1" customHeight="1" spans="1:7">
      <c r="A1024" s="134">
        <v>2140502</v>
      </c>
      <c r="B1024" s="135" t="s">
        <v>91</v>
      </c>
      <c r="C1024" s="136">
        <v>0</v>
      </c>
      <c r="D1024" s="136">
        <v>0</v>
      </c>
      <c r="E1024" s="136">
        <v>0</v>
      </c>
      <c r="F1024" s="129" t="str">
        <f t="shared" si="30"/>
        <v/>
      </c>
      <c r="G1024" s="130">
        <f t="shared" si="31"/>
        <v>0</v>
      </c>
    </row>
    <row r="1025" ht="20.25" hidden="1" customHeight="1" spans="1:7">
      <c r="A1025" s="134">
        <v>2140503</v>
      </c>
      <c r="B1025" s="135" t="s">
        <v>92</v>
      </c>
      <c r="C1025" s="136">
        <v>0</v>
      </c>
      <c r="D1025" s="136">
        <v>0</v>
      </c>
      <c r="E1025" s="136">
        <v>0</v>
      </c>
      <c r="F1025" s="129" t="str">
        <f t="shared" si="30"/>
        <v/>
      </c>
      <c r="G1025" s="130">
        <f t="shared" si="31"/>
        <v>0</v>
      </c>
    </row>
    <row r="1026" ht="20.25" hidden="1" customHeight="1" spans="1:7">
      <c r="A1026" s="134">
        <v>2140504</v>
      </c>
      <c r="B1026" s="135" t="s">
        <v>855</v>
      </c>
      <c r="C1026" s="136">
        <v>0</v>
      </c>
      <c r="D1026" s="136">
        <v>0</v>
      </c>
      <c r="E1026" s="136">
        <v>0</v>
      </c>
      <c r="F1026" s="129" t="str">
        <f t="shared" si="30"/>
        <v/>
      </c>
      <c r="G1026" s="130">
        <f t="shared" si="31"/>
        <v>0</v>
      </c>
    </row>
    <row r="1027" ht="20.25" hidden="1" customHeight="1" spans="1:7">
      <c r="A1027" s="134">
        <v>2140505</v>
      </c>
      <c r="B1027" s="135" t="s">
        <v>870</v>
      </c>
      <c r="C1027" s="136">
        <v>0</v>
      </c>
      <c r="D1027" s="136">
        <v>0</v>
      </c>
      <c r="E1027" s="136">
        <v>0</v>
      </c>
      <c r="F1027" s="129" t="str">
        <f t="shared" si="30"/>
        <v/>
      </c>
      <c r="G1027" s="130">
        <f t="shared" si="31"/>
        <v>0</v>
      </c>
    </row>
    <row r="1028" ht="20.25" hidden="1" customHeight="1" spans="1:7">
      <c r="A1028" s="134">
        <v>2140599</v>
      </c>
      <c r="B1028" s="135" t="s">
        <v>871</v>
      </c>
      <c r="C1028" s="136">
        <v>0</v>
      </c>
      <c r="D1028" s="136">
        <v>0</v>
      </c>
      <c r="E1028" s="136">
        <v>0</v>
      </c>
      <c r="F1028" s="129" t="str">
        <f t="shared" si="30"/>
        <v/>
      </c>
      <c r="G1028" s="130">
        <f t="shared" si="31"/>
        <v>0</v>
      </c>
    </row>
    <row r="1029" ht="20.25" customHeight="1" spans="1:7">
      <c r="A1029" s="131">
        <v>21406</v>
      </c>
      <c r="B1029" s="131" t="s">
        <v>872</v>
      </c>
      <c r="C1029" s="133">
        <f>SUM(C1030:C1033)</f>
        <v>0</v>
      </c>
      <c r="D1029" s="133">
        <f>SUM(D1030:D1033)</f>
        <v>0</v>
      </c>
      <c r="E1029" s="133">
        <f>SUM(E1030:E1033)</f>
        <v>20</v>
      </c>
      <c r="F1029" s="129" t="str">
        <f t="shared" si="30"/>
        <v/>
      </c>
      <c r="G1029" s="130">
        <f t="shared" si="31"/>
        <v>20</v>
      </c>
    </row>
    <row r="1030" ht="33" customHeight="1" spans="1:7">
      <c r="A1030" s="134">
        <v>2140601</v>
      </c>
      <c r="B1030" s="135" t="s">
        <v>873</v>
      </c>
      <c r="C1030" s="136">
        <v>0</v>
      </c>
      <c r="D1030" s="136">
        <v>0</v>
      </c>
      <c r="E1030" s="136">
        <v>20</v>
      </c>
      <c r="F1030" s="129" t="str">
        <f t="shared" si="30"/>
        <v/>
      </c>
      <c r="G1030" s="138">
        <f t="shared" si="31"/>
        <v>20</v>
      </c>
    </row>
    <row r="1031" ht="32.25" hidden="1" customHeight="1" spans="1:7">
      <c r="A1031" s="134">
        <v>2140602</v>
      </c>
      <c r="B1031" s="135" t="s">
        <v>874</v>
      </c>
      <c r="C1031" s="136">
        <v>0</v>
      </c>
      <c r="D1031" s="136">
        <v>0</v>
      </c>
      <c r="E1031" s="136">
        <v>0</v>
      </c>
      <c r="F1031" s="129" t="str">
        <f t="shared" ref="F1031:F1094" si="32">IFERROR(E1031/C1031*100,"")</f>
        <v/>
      </c>
      <c r="G1031" s="130">
        <f t="shared" ref="G1031:G1094" si="33">E1031-C1031/2</f>
        <v>0</v>
      </c>
    </row>
    <row r="1032" hidden="1" spans="1:7">
      <c r="A1032" s="134">
        <v>2140603</v>
      </c>
      <c r="B1032" s="135" t="s">
        <v>875</v>
      </c>
      <c r="C1032" s="136">
        <v>0</v>
      </c>
      <c r="D1032" s="136">
        <v>0</v>
      </c>
      <c r="E1032" s="136">
        <v>0</v>
      </c>
      <c r="F1032" s="129" t="str">
        <f t="shared" si="32"/>
        <v/>
      </c>
      <c r="G1032" s="130">
        <f t="shared" si="33"/>
        <v>0</v>
      </c>
    </row>
    <row r="1033" ht="20.25" hidden="1" customHeight="1" spans="1:7">
      <c r="A1033" s="134">
        <v>2140699</v>
      </c>
      <c r="B1033" s="135" t="s">
        <v>876</v>
      </c>
      <c r="C1033" s="136">
        <v>0</v>
      </c>
      <c r="D1033" s="136">
        <v>0</v>
      </c>
      <c r="E1033" s="136">
        <v>0</v>
      </c>
      <c r="F1033" s="129" t="str">
        <f t="shared" si="32"/>
        <v/>
      </c>
      <c r="G1033" s="130">
        <f t="shared" si="33"/>
        <v>0</v>
      </c>
    </row>
    <row r="1034" ht="20.25" hidden="1" customHeight="1" spans="1:7">
      <c r="A1034" s="131">
        <v>21499</v>
      </c>
      <c r="B1034" s="131" t="s">
        <v>877</v>
      </c>
      <c r="C1034" s="133">
        <f>SUM(C1035:C1036)</f>
        <v>0</v>
      </c>
      <c r="D1034" s="133">
        <f>SUM(D1035:D1036)</f>
        <v>0</v>
      </c>
      <c r="E1034" s="133">
        <f>SUM(E1035:E1036)</f>
        <v>0</v>
      </c>
      <c r="F1034" s="129" t="str">
        <f t="shared" si="32"/>
        <v/>
      </c>
      <c r="G1034" s="130">
        <f t="shared" si="33"/>
        <v>0</v>
      </c>
    </row>
    <row r="1035" ht="20.25" hidden="1" customHeight="1" spans="1:7">
      <c r="A1035" s="134">
        <v>2149901</v>
      </c>
      <c r="B1035" s="135" t="s">
        <v>878</v>
      </c>
      <c r="C1035" s="136">
        <v>0</v>
      </c>
      <c r="D1035" s="136">
        <v>0</v>
      </c>
      <c r="E1035" s="136">
        <v>0</v>
      </c>
      <c r="F1035" s="137" t="str">
        <f t="shared" si="32"/>
        <v/>
      </c>
      <c r="G1035" s="138">
        <f t="shared" si="33"/>
        <v>0</v>
      </c>
    </row>
    <row r="1036" ht="20.25" hidden="1" customHeight="1" spans="1:7">
      <c r="A1036" s="134">
        <v>2149999</v>
      </c>
      <c r="B1036" s="135" t="s">
        <v>879</v>
      </c>
      <c r="C1036" s="136">
        <v>0</v>
      </c>
      <c r="D1036" s="136">
        <v>0</v>
      </c>
      <c r="E1036" s="136">
        <v>0</v>
      </c>
      <c r="F1036" s="137" t="str">
        <f t="shared" si="32"/>
        <v/>
      </c>
      <c r="G1036" s="138">
        <f t="shared" si="33"/>
        <v>0</v>
      </c>
    </row>
    <row r="1037" ht="20.25" hidden="1" customHeight="1" spans="1:7">
      <c r="A1037" s="131">
        <v>215</v>
      </c>
      <c r="B1037" s="131" t="s">
        <v>880</v>
      </c>
      <c r="C1037" s="133">
        <f>C1038+C1048+C1064+C1069+C1080+C1087+C1094</f>
        <v>0</v>
      </c>
      <c r="D1037" s="133">
        <f>D1038+D1048+D1064+D1069+D1080+D1087+D1094</f>
        <v>0</v>
      </c>
      <c r="E1037" s="133">
        <f>E1038+E1048+E1064+E1069+E1080+E1087+E1094</f>
        <v>0</v>
      </c>
      <c r="F1037" s="129" t="str">
        <f t="shared" si="32"/>
        <v/>
      </c>
      <c r="G1037" s="130">
        <f t="shared" si="33"/>
        <v>0</v>
      </c>
    </row>
    <row r="1038" ht="20.25" hidden="1" customHeight="1" spans="1:7">
      <c r="A1038" s="131">
        <v>21501</v>
      </c>
      <c r="B1038" s="131" t="s">
        <v>881</v>
      </c>
      <c r="C1038" s="133">
        <f>SUM(C1039:C1047)</f>
        <v>0</v>
      </c>
      <c r="D1038" s="133">
        <f>SUM(D1039:D1047)</f>
        <v>0</v>
      </c>
      <c r="E1038" s="133">
        <f>SUM(E1039:E1047)</f>
        <v>0</v>
      </c>
      <c r="F1038" s="129" t="str">
        <f t="shared" si="32"/>
        <v/>
      </c>
      <c r="G1038" s="130">
        <f t="shared" si="33"/>
        <v>0</v>
      </c>
    </row>
    <row r="1039" ht="20.25" hidden="1" customHeight="1" spans="1:7">
      <c r="A1039" s="134">
        <v>2150101</v>
      </c>
      <c r="B1039" s="135" t="s">
        <v>90</v>
      </c>
      <c r="C1039" s="136">
        <v>0</v>
      </c>
      <c r="D1039" s="136">
        <v>0</v>
      </c>
      <c r="E1039" s="136">
        <v>0</v>
      </c>
      <c r="F1039" s="129" t="str">
        <f t="shared" si="32"/>
        <v/>
      </c>
      <c r="G1039" s="130">
        <f t="shared" si="33"/>
        <v>0</v>
      </c>
    </row>
    <row r="1040" ht="20.25" hidden="1" customHeight="1" spans="1:7">
      <c r="A1040" s="134">
        <v>2150102</v>
      </c>
      <c r="B1040" s="135" t="s">
        <v>91</v>
      </c>
      <c r="C1040" s="136">
        <v>0</v>
      </c>
      <c r="D1040" s="136">
        <v>0</v>
      </c>
      <c r="E1040" s="136">
        <v>0</v>
      </c>
      <c r="F1040" s="129" t="str">
        <f t="shared" si="32"/>
        <v/>
      </c>
      <c r="G1040" s="130">
        <f t="shared" si="33"/>
        <v>0</v>
      </c>
    </row>
    <row r="1041" ht="20.25" hidden="1" customHeight="1" spans="1:7">
      <c r="A1041" s="134">
        <v>2150103</v>
      </c>
      <c r="B1041" s="135" t="s">
        <v>92</v>
      </c>
      <c r="C1041" s="136">
        <v>0</v>
      </c>
      <c r="D1041" s="136">
        <v>0</v>
      </c>
      <c r="E1041" s="136">
        <v>0</v>
      </c>
      <c r="F1041" s="129" t="str">
        <f t="shared" si="32"/>
        <v/>
      </c>
      <c r="G1041" s="130">
        <f t="shared" si="33"/>
        <v>0</v>
      </c>
    </row>
    <row r="1042" ht="20.25" hidden="1" customHeight="1" spans="1:7">
      <c r="A1042" s="134">
        <v>2150104</v>
      </c>
      <c r="B1042" s="135" t="s">
        <v>882</v>
      </c>
      <c r="C1042" s="136">
        <v>0</v>
      </c>
      <c r="D1042" s="136">
        <v>0</v>
      </c>
      <c r="E1042" s="136">
        <v>0</v>
      </c>
      <c r="F1042" s="129" t="str">
        <f t="shared" si="32"/>
        <v/>
      </c>
      <c r="G1042" s="130">
        <f t="shared" si="33"/>
        <v>0</v>
      </c>
    </row>
    <row r="1043" ht="20.25" hidden="1" customHeight="1" spans="1:7">
      <c r="A1043" s="134">
        <v>2150105</v>
      </c>
      <c r="B1043" s="135" t="s">
        <v>883</v>
      </c>
      <c r="C1043" s="136">
        <v>0</v>
      </c>
      <c r="D1043" s="136">
        <v>0</v>
      </c>
      <c r="E1043" s="136">
        <v>0</v>
      </c>
      <c r="F1043" s="129" t="str">
        <f t="shared" si="32"/>
        <v/>
      </c>
      <c r="G1043" s="130">
        <f t="shared" si="33"/>
        <v>0</v>
      </c>
    </row>
    <row r="1044" ht="20.25" hidden="1" customHeight="1" spans="1:7">
      <c r="A1044" s="134">
        <v>2150106</v>
      </c>
      <c r="B1044" s="135" t="s">
        <v>884</v>
      </c>
      <c r="C1044" s="136">
        <v>0</v>
      </c>
      <c r="D1044" s="136">
        <v>0</v>
      </c>
      <c r="E1044" s="136">
        <v>0</v>
      </c>
      <c r="F1044" s="129" t="str">
        <f t="shared" si="32"/>
        <v/>
      </c>
      <c r="G1044" s="130">
        <f t="shared" si="33"/>
        <v>0</v>
      </c>
    </row>
    <row r="1045" ht="20.25" hidden="1" customHeight="1" spans="1:7">
      <c r="A1045" s="134">
        <v>2150107</v>
      </c>
      <c r="B1045" s="135" t="s">
        <v>885</v>
      </c>
      <c r="C1045" s="136">
        <v>0</v>
      </c>
      <c r="D1045" s="136">
        <v>0</v>
      </c>
      <c r="E1045" s="136">
        <v>0</v>
      </c>
      <c r="F1045" s="129" t="str">
        <f t="shared" si="32"/>
        <v/>
      </c>
      <c r="G1045" s="130">
        <f t="shared" si="33"/>
        <v>0</v>
      </c>
    </row>
    <row r="1046" ht="20.25" hidden="1" customHeight="1" spans="1:7">
      <c r="A1046" s="134">
        <v>2150108</v>
      </c>
      <c r="B1046" s="135" t="s">
        <v>886</v>
      </c>
      <c r="C1046" s="136">
        <v>0</v>
      </c>
      <c r="D1046" s="136">
        <v>0</v>
      </c>
      <c r="E1046" s="136">
        <v>0</v>
      </c>
      <c r="F1046" s="129" t="str">
        <f t="shared" si="32"/>
        <v/>
      </c>
      <c r="G1046" s="130">
        <f t="shared" si="33"/>
        <v>0</v>
      </c>
    </row>
    <row r="1047" ht="20.25" hidden="1" customHeight="1" spans="1:7">
      <c r="A1047" s="134">
        <v>2150199</v>
      </c>
      <c r="B1047" s="135" t="s">
        <v>887</v>
      </c>
      <c r="C1047" s="136">
        <v>0</v>
      </c>
      <c r="D1047" s="136">
        <v>0</v>
      </c>
      <c r="E1047" s="136">
        <v>0</v>
      </c>
      <c r="F1047" s="129" t="str">
        <f t="shared" si="32"/>
        <v/>
      </c>
      <c r="G1047" s="130">
        <f t="shared" si="33"/>
        <v>0</v>
      </c>
    </row>
    <row r="1048" ht="20.25" hidden="1" customHeight="1" spans="1:7">
      <c r="A1048" s="131">
        <v>21502</v>
      </c>
      <c r="B1048" s="131" t="s">
        <v>888</v>
      </c>
      <c r="C1048" s="133">
        <f>SUM(C1049:C1063)</f>
        <v>0</v>
      </c>
      <c r="D1048" s="133">
        <f>SUM(D1049:D1063)</f>
        <v>0</v>
      </c>
      <c r="E1048" s="133">
        <f>SUM(E1049:E1063)</f>
        <v>0</v>
      </c>
      <c r="F1048" s="129" t="str">
        <f t="shared" si="32"/>
        <v/>
      </c>
      <c r="G1048" s="130">
        <f t="shared" si="33"/>
        <v>0</v>
      </c>
    </row>
    <row r="1049" ht="20.25" hidden="1" customHeight="1" spans="1:7">
      <c r="A1049" s="134">
        <v>2150201</v>
      </c>
      <c r="B1049" s="135" t="s">
        <v>90</v>
      </c>
      <c r="C1049" s="136">
        <v>0</v>
      </c>
      <c r="D1049" s="136">
        <v>0</v>
      </c>
      <c r="E1049" s="136">
        <v>0</v>
      </c>
      <c r="F1049" s="129" t="str">
        <f t="shared" si="32"/>
        <v/>
      </c>
      <c r="G1049" s="130">
        <f t="shared" si="33"/>
        <v>0</v>
      </c>
    </row>
    <row r="1050" ht="20.25" hidden="1" customHeight="1" spans="1:7">
      <c r="A1050" s="134">
        <v>2150202</v>
      </c>
      <c r="B1050" s="135" t="s">
        <v>91</v>
      </c>
      <c r="C1050" s="136">
        <v>0</v>
      </c>
      <c r="D1050" s="136">
        <v>0</v>
      </c>
      <c r="E1050" s="136">
        <v>0</v>
      </c>
      <c r="F1050" s="129" t="str">
        <f t="shared" si="32"/>
        <v/>
      </c>
      <c r="G1050" s="130">
        <f t="shared" si="33"/>
        <v>0</v>
      </c>
    </row>
    <row r="1051" ht="20.25" hidden="1" customHeight="1" spans="1:7">
      <c r="A1051" s="134">
        <v>2150203</v>
      </c>
      <c r="B1051" s="135" t="s">
        <v>92</v>
      </c>
      <c r="C1051" s="136">
        <v>0</v>
      </c>
      <c r="D1051" s="136">
        <v>0</v>
      </c>
      <c r="E1051" s="136">
        <v>0</v>
      </c>
      <c r="F1051" s="129" t="str">
        <f t="shared" si="32"/>
        <v/>
      </c>
      <c r="G1051" s="130">
        <f t="shared" si="33"/>
        <v>0</v>
      </c>
    </row>
    <row r="1052" ht="20.25" hidden="1" customHeight="1" spans="1:7">
      <c r="A1052" s="134">
        <v>2150204</v>
      </c>
      <c r="B1052" s="135" t="s">
        <v>889</v>
      </c>
      <c r="C1052" s="136">
        <v>0</v>
      </c>
      <c r="D1052" s="136">
        <v>0</v>
      </c>
      <c r="E1052" s="136">
        <v>0</v>
      </c>
      <c r="F1052" s="129" t="str">
        <f t="shared" si="32"/>
        <v/>
      </c>
      <c r="G1052" s="130">
        <f t="shared" si="33"/>
        <v>0</v>
      </c>
    </row>
    <row r="1053" ht="20.25" hidden="1" customHeight="1" spans="1:7">
      <c r="A1053" s="134">
        <v>2150205</v>
      </c>
      <c r="B1053" s="135" t="s">
        <v>890</v>
      </c>
      <c r="C1053" s="136">
        <v>0</v>
      </c>
      <c r="D1053" s="136">
        <v>0</v>
      </c>
      <c r="E1053" s="136">
        <v>0</v>
      </c>
      <c r="F1053" s="129" t="str">
        <f t="shared" si="32"/>
        <v/>
      </c>
      <c r="G1053" s="130">
        <f t="shared" si="33"/>
        <v>0</v>
      </c>
    </row>
    <row r="1054" ht="20.25" hidden="1" customHeight="1" spans="1:7">
      <c r="A1054" s="134">
        <v>2150206</v>
      </c>
      <c r="B1054" s="135" t="s">
        <v>891</v>
      </c>
      <c r="C1054" s="136">
        <v>0</v>
      </c>
      <c r="D1054" s="136">
        <v>0</v>
      </c>
      <c r="E1054" s="136">
        <v>0</v>
      </c>
      <c r="F1054" s="129" t="str">
        <f t="shared" si="32"/>
        <v/>
      </c>
      <c r="G1054" s="130">
        <f t="shared" si="33"/>
        <v>0</v>
      </c>
    </row>
    <row r="1055" ht="33.75" hidden="1" customHeight="1" spans="1:7">
      <c r="A1055" s="134">
        <v>2150207</v>
      </c>
      <c r="B1055" s="135" t="s">
        <v>892</v>
      </c>
      <c r="C1055" s="136">
        <v>0</v>
      </c>
      <c r="D1055" s="136">
        <v>0</v>
      </c>
      <c r="E1055" s="136">
        <v>0</v>
      </c>
      <c r="F1055" s="129" t="str">
        <f t="shared" si="32"/>
        <v/>
      </c>
      <c r="G1055" s="130">
        <f t="shared" si="33"/>
        <v>0</v>
      </c>
    </row>
    <row r="1056" ht="20.25" hidden="1" customHeight="1" spans="1:7">
      <c r="A1056" s="134">
        <v>2150208</v>
      </c>
      <c r="B1056" s="135" t="s">
        <v>893</v>
      </c>
      <c r="C1056" s="136">
        <v>0</v>
      </c>
      <c r="D1056" s="136">
        <v>0</v>
      </c>
      <c r="E1056" s="136">
        <v>0</v>
      </c>
      <c r="F1056" s="129" t="str">
        <f t="shared" si="32"/>
        <v/>
      </c>
      <c r="G1056" s="130">
        <f t="shared" si="33"/>
        <v>0</v>
      </c>
    </row>
    <row r="1057" ht="20.25" hidden="1" customHeight="1" spans="1:7">
      <c r="A1057" s="134">
        <v>2150209</v>
      </c>
      <c r="B1057" s="135" t="s">
        <v>894</v>
      </c>
      <c r="C1057" s="136">
        <v>0</v>
      </c>
      <c r="D1057" s="136">
        <v>0</v>
      </c>
      <c r="E1057" s="136">
        <v>0</v>
      </c>
      <c r="F1057" s="129" t="str">
        <f t="shared" si="32"/>
        <v/>
      </c>
      <c r="G1057" s="130">
        <f t="shared" si="33"/>
        <v>0</v>
      </c>
    </row>
    <row r="1058" ht="20.25" hidden="1" customHeight="1" spans="1:7">
      <c r="A1058" s="134">
        <v>2150210</v>
      </c>
      <c r="B1058" s="135" t="s">
        <v>895</v>
      </c>
      <c r="C1058" s="136">
        <v>0</v>
      </c>
      <c r="D1058" s="136">
        <v>0</v>
      </c>
      <c r="E1058" s="136">
        <v>0</v>
      </c>
      <c r="F1058" s="129" t="str">
        <f t="shared" si="32"/>
        <v/>
      </c>
      <c r="G1058" s="130">
        <f t="shared" si="33"/>
        <v>0</v>
      </c>
    </row>
    <row r="1059" ht="20.25" hidden="1" customHeight="1" spans="1:7">
      <c r="A1059" s="134">
        <v>2150212</v>
      </c>
      <c r="B1059" s="135" t="s">
        <v>896</v>
      </c>
      <c r="C1059" s="136">
        <v>0</v>
      </c>
      <c r="D1059" s="136">
        <v>0</v>
      </c>
      <c r="E1059" s="136">
        <v>0</v>
      </c>
      <c r="F1059" s="129" t="str">
        <f t="shared" si="32"/>
        <v/>
      </c>
      <c r="G1059" s="130">
        <f t="shared" si="33"/>
        <v>0</v>
      </c>
    </row>
    <row r="1060" ht="20.25" hidden="1" customHeight="1" spans="1:7">
      <c r="A1060" s="134">
        <v>2150213</v>
      </c>
      <c r="B1060" s="135" t="s">
        <v>897</v>
      </c>
      <c r="C1060" s="136">
        <v>0</v>
      </c>
      <c r="D1060" s="136">
        <v>0</v>
      </c>
      <c r="E1060" s="136">
        <v>0</v>
      </c>
      <c r="F1060" s="129" t="str">
        <f t="shared" si="32"/>
        <v/>
      </c>
      <c r="G1060" s="130">
        <f t="shared" si="33"/>
        <v>0</v>
      </c>
    </row>
    <row r="1061" ht="20.25" hidden="1" customHeight="1" spans="1:7">
      <c r="A1061" s="134">
        <v>2150214</v>
      </c>
      <c r="B1061" s="135" t="s">
        <v>898</v>
      </c>
      <c r="C1061" s="136">
        <v>0</v>
      </c>
      <c r="D1061" s="136">
        <v>0</v>
      </c>
      <c r="E1061" s="136">
        <v>0</v>
      </c>
      <c r="F1061" s="129" t="str">
        <f t="shared" si="32"/>
        <v/>
      </c>
      <c r="G1061" s="130">
        <f t="shared" si="33"/>
        <v>0</v>
      </c>
    </row>
    <row r="1062" ht="20.25" hidden="1" customHeight="1" spans="1:7">
      <c r="A1062" s="134">
        <v>2150215</v>
      </c>
      <c r="B1062" s="135" t="s">
        <v>899</v>
      </c>
      <c r="C1062" s="136">
        <v>0</v>
      </c>
      <c r="D1062" s="136">
        <v>0</v>
      </c>
      <c r="E1062" s="136">
        <v>0</v>
      </c>
      <c r="F1062" s="129" t="str">
        <f t="shared" si="32"/>
        <v/>
      </c>
      <c r="G1062" s="130">
        <f t="shared" si="33"/>
        <v>0</v>
      </c>
    </row>
    <row r="1063" ht="20.25" hidden="1" customHeight="1" spans="1:7">
      <c r="A1063" s="134">
        <v>2150299</v>
      </c>
      <c r="B1063" s="135" t="s">
        <v>900</v>
      </c>
      <c r="C1063" s="136">
        <v>0</v>
      </c>
      <c r="D1063" s="136">
        <v>0</v>
      </c>
      <c r="E1063" s="136">
        <v>0</v>
      </c>
      <c r="F1063" s="129" t="str">
        <f t="shared" si="32"/>
        <v/>
      </c>
      <c r="G1063" s="130">
        <f t="shared" si="33"/>
        <v>0</v>
      </c>
    </row>
    <row r="1064" ht="20.25" hidden="1" customHeight="1" spans="1:7">
      <c r="A1064" s="131">
        <v>21503</v>
      </c>
      <c r="B1064" s="131" t="s">
        <v>901</v>
      </c>
      <c r="C1064" s="133">
        <f>SUM(C1065:C1068)</f>
        <v>0</v>
      </c>
      <c r="D1064" s="133">
        <f>SUM(D1065:D1068)</f>
        <v>0</v>
      </c>
      <c r="E1064" s="133">
        <f>SUM(E1065:E1068)</f>
        <v>0</v>
      </c>
      <c r="F1064" s="129" t="str">
        <f t="shared" si="32"/>
        <v/>
      </c>
      <c r="G1064" s="130">
        <f t="shared" si="33"/>
        <v>0</v>
      </c>
    </row>
    <row r="1065" ht="20.25" hidden="1" customHeight="1" spans="1:7">
      <c r="A1065" s="134">
        <v>2150301</v>
      </c>
      <c r="B1065" s="135" t="s">
        <v>90</v>
      </c>
      <c r="C1065" s="136">
        <v>0</v>
      </c>
      <c r="D1065" s="136">
        <v>0</v>
      </c>
      <c r="E1065" s="136">
        <v>0</v>
      </c>
      <c r="F1065" s="129" t="str">
        <f t="shared" si="32"/>
        <v/>
      </c>
      <c r="G1065" s="130">
        <f t="shared" si="33"/>
        <v>0</v>
      </c>
    </row>
    <row r="1066" ht="20.25" hidden="1" customHeight="1" spans="1:7">
      <c r="A1066" s="134">
        <v>2150302</v>
      </c>
      <c r="B1066" s="135" t="s">
        <v>91</v>
      </c>
      <c r="C1066" s="136">
        <v>0</v>
      </c>
      <c r="D1066" s="136">
        <v>0</v>
      </c>
      <c r="E1066" s="136">
        <v>0</v>
      </c>
      <c r="F1066" s="129" t="str">
        <f t="shared" si="32"/>
        <v/>
      </c>
      <c r="G1066" s="130">
        <f t="shared" si="33"/>
        <v>0</v>
      </c>
    </row>
    <row r="1067" ht="20.25" hidden="1" customHeight="1" spans="1:7">
      <c r="A1067" s="134">
        <v>2150303</v>
      </c>
      <c r="B1067" s="135" t="s">
        <v>92</v>
      </c>
      <c r="C1067" s="136">
        <v>0</v>
      </c>
      <c r="D1067" s="136">
        <v>0</v>
      </c>
      <c r="E1067" s="136">
        <v>0</v>
      </c>
      <c r="F1067" s="129" t="str">
        <f t="shared" si="32"/>
        <v/>
      </c>
      <c r="G1067" s="130">
        <f t="shared" si="33"/>
        <v>0</v>
      </c>
    </row>
    <row r="1068" ht="20.25" hidden="1" customHeight="1" spans="1:7">
      <c r="A1068" s="134">
        <v>2150399</v>
      </c>
      <c r="B1068" s="135" t="s">
        <v>902</v>
      </c>
      <c r="C1068" s="136">
        <v>0</v>
      </c>
      <c r="D1068" s="136">
        <v>0</v>
      </c>
      <c r="E1068" s="136">
        <v>0</v>
      </c>
      <c r="F1068" s="129" t="str">
        <f t="shared" si="32"/>
        <v/>
      </c>
      <c r="G1068" s="130">
        <f t="shared" si="33"/>
        <v>0</v>
      </c>
    </row>
    <row r="1069" ht="20.25" hidden="1" customHeight="1" spans="1:7">
      <c r="A1069" s="131">
        <v>21505</v>
      </c>
      <c r="B1069" s="131" t="s">
        <v>903</v>
      </c>
      <c r="C1069" s="133">
        <f>SUM(C1070:C1079)</f>
        <v>0</v>
      </c>
      <c r="D1069" s="133">
        <f>SUM(D1070:D1079)</f>
        <v>0</v>
      </c>
      <c r="E1069" s="133">
        <f>SUM(E1070:E1079)</f>
        <v>0</v>
      </c>
      <c r="F1069" s="129" t="str">
        <f t="shared" si="32"/>
        <v/>
      </c>
      <c r="G1069" s="130">
        <f t="shared" si="33"/>
        <v>0</v>
      </c>
    </row>
    <row r="1070" ht="20.25" hidden="1" customHeight="1" spans="1:7">
      <c r="A1070" s="134">
        <v>2150501</v>
      </c>
      <c r="B1070" s="135" t="s">
        <v>90</v>
      </c>
      <c r="C1070" s="136">
        <v>0</v>
      </c>
      <c r="D1070" s="136">
        <v>0</v>
      </c>
      <c r="E1070" s="136">
        <v>0</v>
      </c>
      <c r="F1070" s="129" t="str">
        <f t="shared" si="32"/>
        <v/>
      </c>
      <c r="G1070" s="130">
        <f t="shared" si="33"/>
        <v>0</v>
      </c>
    </row>
    <row r="1071" ht="20.25" hidden="1" customHeight="1" spans="1:7">
      <c r="A1071" s="134">
        <v>2150502</v>
      </c>
      <c r="B1071" s="135" t="s">
        <v>91</v>
      </c>
      <c r="C1071" s="136">
        <v>0</v>
      </c>
      <c r="D1071" s="136">
        <v>0</v>
      </c>
      <c r="E1071" s="136">
        <v>0</v>
      </c>
      <c r="F1071" s="129" t="str">
        <f t="shared" si="32"/>
        <v/>
      </c>
      <c r="G1071" s="130">
        <f t="shared" si="33"/>
        <v>0</v>
      </c>
    </row>
    <row r="1072" ht="22.5" hidden="1" customHeight="1" spans="1:7">
      <c r="A1072" s="134">
        <v>2150503</v>
      </c>
      <c r="B1072" s="135" t="s">
        <v>92</v>
      </c>
      <c r="C1072" s="136">
        <v>0</v>
      </c>
      <c r="D1072" s="136">
        <v>0</v>
      </c>
      <c r="E1072" s="136">
        <v>0</v>
      </c>
      <c r="F1072" s="129" t="str">
        <f t="shared" si="32"/>
        <v/>
      </c>
      <c r="G1072" s="130">
        <f t="shared" si="33"/>
        <v>0</v>
      </c>
    </row>
    <row r="1073" ht="20.25" hidden="1" customHeight="1" spans="1:7">
      <c r="A1073" s="134">
        <v>2150505</v>
      </c>
      <c r="B1073" s="135" t="s">
        <v>904</v>
      </c>
      <c r="C1073" s="136">
        <v>0</v>
      </c>
      <c r="D1073" s="136">
        <v>0</v>
      </c>
      <c r="E1073" s="136">
        <v>0</v>
      </c>
      <c r="F1073" s="129" t="str">
        <f t="shared" si="32"/>
        <v/>
      </c>
      <c r="G1073" s="130">
        <f t="shared" si="33"/>
        <v>0</v>
      </c>
    </row>
    <row r="1074" ht="20.25" hidden="1" customHeight="1" spans="1:7">
      <c r="A1074" s="134">
        <v>2150507</v>
      </c>
      <c r="B1074" s="135" t="s">
        <v>905</v>
      </c>
      <c r="C1074" s="136">
        <v>0</v>
      </c>
      <c r="D1074" s="136">
        <v>0</v>
      </c>
      <c r="E1074" s="136">
        <v>0</v>
      </c>
      <c r="F1074" s="129" t="str">
        <f t="shared" si="32"/>
        <v/>
      </c>
      <c r="G1074" s="130">
        <f t="shared" si="33"/>
        <v>0</v>
      </c>
    </row>
    <row r="1075" ht="20.25" hidden="1" customHeight="1" spans="1:7">
      <c r="A1075" s="134">
        <v>2150508</v>
      </c>
      <c r="B1075" s="135" t="s">
        <v>906</v>
      </c>
      <c r="C1075" s="136">
        <v>0</v>
      </c>
      <c r="D1075" s="136">
        <v>0</v>
      </c>
      <c r="E1075" s="136">
        <v>0</v>
      </c>
      <c r="F1075" s="137" t="str">
        <f t="shared" si="32"/>
        <v/>
      </c>
      <c r="G1075" s="138">
        <f t="shared" si="33"/>
        <v>0</v>
      </c>
    </row>
    <row r="1076" ht="20.25" hidden="1" customHeight="1" spans="1:7">
      <c r="A1076" s="134">
        <v>2150516</v>
      </c>
      <c r="B1076" s="135" t="s">
        <v>907</v>
      </c>
      <c r="C1076" s="136">
        <v>0</v>
      </c>
      <c r="D1076" s="136">
        <v>0</v>
      </c>
      <c r="E1076" s="136">
        <v>0</v>
      </c>
      <c r="F1076" s="137" t="str">
        <f t="shared" si="32"/>
        <v/>
      </c>
      <c r="G1076" s="138">
        <f t="shared" si="33"/>
        <v>0</v>
      </c>
    </row>
    <row r="1077" ht="20.25" hidden="1" customHeight="1" spans="1:7">
      <c r="A1077" s="134">
        <v>2150517</v>
      </c>
      <c r="B1077" s="135" t="s">
        <v>908</v>
      </c>
      <c r="C1077" s="136">
        <v>0</v>
      </c>
      <c r="D1077" s="136">
        <v>0</v>
      </c>
      <c r="E1077" s="136">
        <v>0</v>
      </c>
      <c r="F1077" s="137" t="str">
        <f t="shared" si="32"/>
        <v/>
      </c>
      <c r="G1077" s="138">
        <f t="shared" si="33"/>
        <v>0</v>
      </c>
    </row>
    <row r="1078" ht="20.25" hidden="1" customHeight="1" spans="1:7">
      <c r="A1078" s="134">
        <v>2150550</v>
      </c>
      <c r="B1078" s="135" t="s">
        <v>99</v>
      </c>
      <c r="C1078" s="136">
        <v>0</v>
      </c>
      <c r="D1078" s="136">
        <v>0</v>
      </c>
      <c r="E1078" s="136">
        <v>0</v>
      </c>
      <c r="F1078" s="137" t="str">
        <f t="shared" si="32"/>
        <v/>
      </c>
      <c r="G1078" s="138">
        <f t="shared" si="33"/>
        <v>0</v>
      </c>
    </row>
    <row r="1079" ht="20.25" hidden="1" customHeight="1" spans="1:7">
      <c r="A1079" s="134">
        <v>2150599</v>
      </c>
      <c r="B1079" s="135" t="s">
        <v>909</v>
      </c>
      <c r="C1079" s="136">
        <v>0</v>
      </c>
      <c r="D1079" s="136">
        <v>0</v>
      </c>
      <c r="E1079" s="136">
        <v>0</v>
      </c>
      <c r="F1079" s="137" t="str">
        <f t="shared" si="32"/>
        <v/>
      </c>
      <c r="G1079" s="138">
        <f t="shared" si="33"/>
        <v>0</v>
      </c>
    </row>
    <row r="1080" ht="20.25" hidden="1" customHeight="1" spans="1:7">
      <c r="A1080" s="131">
        <v>21507</v>
      </c>
      <c r="B1080" s="131" t="s">
        <v>910</v>
      </c>
      <c r="C1080" s="133">
        <f>SUM(C1081:C1086)</f>
        <v>0</v>
      </c>
      <c r="D1080" s="133">
        <f>SUM(D1081:D1086)</f>
        <v>0</v>
      </c>
      <c r="E1080" s="133">
        <f>SUM(E1081:E1086)</f>
        <v>0</v>
      </c>
      <c r="F1080" s="129" t="str">
        <f t="shared" si="32"/>
        <v/>
      </c>
      <c r="G1080" s="130">
        <f t="shared" si="33"/>
        <v>0</v>
      </c>
    </row>
    <row r="1081" ht="20.25" hidden="1" customHeight="1" spans="1:7">
      <c r="A1081" s="134">
        <v>2150701</v>
      </c>
      <c r="B1081" s="135" t="s">
        <v>90</v>
      </c>
      <c r="C1081" s="136">
        <v>0</v>
      </c>
      <c r="D1081" s="136">
        <v>0</v>
      </c>
      <c r="E1081" s="136">
        <v>0</v>
      </c>
      <c r="F1081" s="137" t="str">
        <f t="shared" si="32"/>
        <v/>
      </c>
      <c r="G1081" s="138">
        <f t="shared" si="33"/>
        <v>0</v>
      </c>
    </row>
    <row r="1082" ht="20.25" hidden="1" customHeight="1" spans="1:7">
      <c r="A1082" s="134">
        <v>2150702</v>
      </c>
      <c r="B1082" s="135" t="s">
        <v>91</v>
      </c>
      <c r="C1082" s="136">
        <v>0</v>
      </c>
      <c r="D1082" s="136">
        <v>0</v>
      </c>
      <c r="E1082" s="136">
        <v>0</v>
      </c>
      <c r="F1082" s="137" t="str">
        <f t="shared" si="32"/>
        <v/>
      </c>
      <c r="G1082" s="138">
        <f t="shared" si="33"/>
        <v>0</v>
      </c>
    </row>
    <row r="1083" ht="20.25" hidden="1" customHeight="1" spans="1:7">
      <c r="A1083" s="134">
        <v>2150703</v>
      </c>
      <c r="B1083" s="135" t="s">
        <v>92</v>
      </c>
      <c r="C1083" s="136">
        <v>0</v>
      </c>
      <c r="D1083" s="136">
        <v>0</v>
      </c>
      <c r="E1083" s="136">
        <v>0</v>
      </c>
      <c r="F1083" s="137" t="str">
        <f t="shared" si="32"/>
        <v/>
      </c>
      <c r="G1083" s="138">
        <f t="shared" si="33"/>
        <v>0</v>
      </c>
    </row>
    <row r="1084" ht="20.25" hidden="1" customHeight="1" spans="1:7">
      <c r="A1084" s="134">
        <v>2150704</v>
      </c>
      <c r="B1084" s="135" t="s">
        <v>911</v>
      </c>
      <c r="C1084" s="136">
        <v>0</v>
      </c>
      <c r="D1084" s="136">
        <v>0</v>
      </c>
      <c r="E1084" s="136">
        <v>0</v>
      </c>
      <c r="F1084" s="137" t="str">
        <f t="shared" si="32"/>
        <v/>
      </c>
      <c r="G1084" s="138">
        <f t="shared" si="33"/>
        <v>0</v>
      </c>
    </row>
    <row r="1085" ht="20.25" hidden="1" customHeight="1" spans="1:7">
      <c r="A1085" s="134">
        <v>2150705</v>
      </c>
      <c r="B1085" s="135" t="s">
        <v>912</v>
      </c>
      <c r="C1085" s="136">
        <v>0</v>
      </c>
      <c r="D1085" s="136">
        <v>0</v>
      </c>
      <c r="E1085" s="136">
        <v>0</v>
      </c>
      <c r="F1085" s="137" t="str">
        <f t="shared" si="32"/>
        <v/>
      </c>
      <c r="G1085" s="138">
        <f t="shared" si="33"/>
        <v>0</v>
      </c>
    </row>
    <row r="1086" ht="20.25" hidden="1" customHeight="1" spans="1:7">
      <c r="A1086" s="134">
        <v>2150799</v>
      </c>
      <c r="B1086" s="135" t="s">
        <v>913</v>
      </c>
      <c r="C1086" s="136">
        <v>0</v>
      </c>
      <c r="D1086" s="136">
        <v>0</v>
      </c>
      <c r="E1086" s="136">
        <v>0</v>
      </c>
      <c r="F1086" s="137" t="str">
        <f t="shared" si="32"/>
        <v/>
      </c>
      <c r="G1086" s="138">
        <f t="shared" si="33"/>
        <v>0</v>
      </c>
    </row>
    <row r="1087" ht="20.25" hidden="1" customHeight="1" spans="1:7">
      <c r="A1087" s="131">
        <v>21508</v>
      </c>
      <c r="B1087" s="131" t="s">
        <v>914</v>
      </c>
      <c r="C1087" s="133">
        <f>SUM(C1088:C1093)</f>
        <v>0</v>
      </c>
      <c r="D1087" s="133">
        <f>SUM(D1088:D1093)</f>
        <v>0</v>
      </c>
      <c r="E1087" s="133">
        <f>SUM(E1088:E1093)</f>
        <v>0</v>
      </c>
      <c r="F1087" s="129" t="str">
        <f t="shared" si="32"/>
        <v/>
      </c>
      <c r="G1087" s="130">
        <f t="shared" si="33"/>
        <v>0</v>
      </c>
    </row>
    <row r="1088" ht="20.25" hidden="1" customHeight="1" spans="1:7">
      <c r="A1088" s="134">
        <v>2150801</v>
      </c>
      <c r="B1088" s="135" t="s">
        <v>90</v>
      </c>
      <c r="C1088" s="136">
        <v>0</v>
      </c>
      <c r="D1088" s="136">
        <v>0</v>
      </c>
      <c r="E1088" s="136">
        <v>0</v>
      </c>
      <c r="F1088" s="129" t="str">
        <f t="shared" si="32"/>
        <v/>
      </c>
      <c r="G1088" s="130">
        <f t="shared" si="33"/>
        <v>0</v>
      </c>
    </row>
    <row r="1089" ht="20.25" hidden="1" customHeight="1" spans="1:7">
      <c r="A1089" s="134">
        <v>2150802</v>
      </c>
      <c r="B1089" s="135" t="s">
        <v>91</v>
      </c>
      <c r="C1089" s="136">
        <v>0</v>
      </c>
      <c r="D1089" s="136">
        <v>0</v>
      </c>
      <c r="E1089" s="136">
        <v>0</v>
      </c>
      <c r="F1089" s="129" t="str">
        <f t="shared" si="32"/>
        <v/>
      </c>
      <c r="G1089" s="130">
        <f t="shared" si="33"/>
        <v>0</v>
      </c>
    </row>
    <row r="1090" ht="20.25" hidden="1" customHeight="1" spans="1:7">
      <c r="A1090" s="134">
        <v>2150803</v>
      </c>
      <c r="B1090" s="135" t="s">
        <v>92</v>
      </c>
      <c r="C1090" s="136">
        <v>0</v>
      </c>
      <c r="D1090" s="136">
        <v>0</v>
      </c>
      <c r="E1090" s="136">
        <v>0</v>
      </c>
      <c r="F1090" s="129" t="str">
        <f t="shared" si="32"/>
        <v/>
      </c>
      <c r="G1090" s="130">
        <f t="shared" si="33"/>
        <v>0</v>
      </c>
    </row>
    <row r="1091" ht="20.25" hidden="1" customHeight="1" spans="1:7">
      <c r="A1091" s="134">
        <v>2150804</v>
      </c>
      <c r="B1091" s="135" t="s">
        <v>915</v>
      </c>
      <c r="C1091" s="136">
        <v>0</v>
      </c>
      <c r="D1091" s="136">
        <v>0</v>
      </c>
      <c r="E1091" s="136">
        <v>0</v>
      </c>
      <c r="F1091" s="129" t="str">
        <f t="shared" si="32"/>
        <v/>
      </c>
      <c r="G1091" s="130">
        <f t="shared" si="33"/>
        <v>0</v>
      </c>
    </row>
    <row r="1092" ht="20.25" hidden="1" customHeight="1" spans="1:7">
      <c r="A1092" s="134">
        <v>2150805</v>
      </c>
      <c r="B1092" s="135" t="s">
        <v>916</v>
      </c>
      <c r="C1092" s="136">
        <v>0</v>
      </c>
      <c r="D1092" s="136">
        <v>0</v>
      </c>
      <c r="E1092" s="136">
        <v>0</v>
      </c>
      <c r="F1092" s="137" t="str">
        <f t="shared" si="32"/>
        <v/>
      </c>
      <c r="G1092" s="138">
        <f t="shared" si="33"/>
        <v>0</v>
      </c>
    </row>
    <row r="1093" ht="36.75" hidden="1" customHeight="1" spans="1:7">
      <c r="A1093" s="134">
        <v>2150899</v>
      </c>
      <c r="B1093" s="135" t="s">
        <v>917</v>
      </c>
      <c r="C1093" s="136">
        <v>0</v>
      </c>
      <c r="D1093" s="136">
        <v>0</v>
      </c>
      <c r="E1093" s="136">
        <v>0</v>
      </c>
      <c r="F1093" s="137" t="str">
        <f t="shared" si="32"/>
        <v/>
      </c>
      <c r="G1093" s="138">
        <f t="shared" si="33"/>
        <v>0</v>
      </c>
    </row>
    <row r="1094" ht="20.25" hidden="1" customHeight="1" spans="1:7">
      <c r="A1094" s="131">
        <v>21599</v>
      </c>
      <c r="B1094" s="131" t="s">
        <v>918</v>
      </c>
      <c r="C1094" s="133">
        <f>SUM(C1095:C1099)</f>
        <v>0</v>
      </c>
      <c r="D1094" s="133">
        <f>SUM(D1095:D1099)</f>
        <v>0</v>
      </c>
      <c r="E1094" s="133">
        <f>SUM(E1095:E1099)</f>
        <v>0</v>
      </c>
      <c r="F1094" s="129" t="str">
        <f t="shared" si="32"/>
        <v/>
      </c>
      <c r="G1094" s="130">
        <f t="shared" si="33"/>
        <v>0</v>
      </c>
    </row>
    <row r="1095" ht="20.25" hidden="1" customHeight="1" spans="1:7">
      <c r="A1095" s="134">
        <v>2159901</v>
      </c>
      <c r="B1095" s="135" t="s">
        <v>919</v>
      </c>
      <c r="C1095" s="136">
        <v>0</v>
      </c>
      <c r="D1095" s="136">
        <v>0</v>
      </c>
      <c r="E1095" s="136">
        <v>0</v>
      </c>
      <c r="F1095" s="129" t="str">
        <f t="shared" ref="F1095:F1158" si="34">IFERROR(E1095/C1095*100,"")</f>
        <v/>
      </c>
      <c r="G1095" s="130">
        <f t="shared" ref="G1095:G1158" si="35">E1095-C1095/2</f>
        <v>0</v>
      </c>
    </row>
    <row r="1096" ht="20.25" hidden="1" customHeight="1" spans="1:7">
      <c r="A1096" s="134">
        <v>2159904</v>
      </c>
      <c r="B1096" s="135" t="s">
        <v>920</v>
      </c>
      <c r="C1096" s="136">
        <v>0</v>
      </c>
      <c r="D1096" s="136">
        <v>0</v>
      </c>
      <c r="E1096" s="136">
        <v>0</v>
      </c>
      <c r="F1096" s="129" t="str">
        <f t="shared" si="34"/>
        <v/>
      </c>
      <c r="G1096" s="130">
        <f t="shared" si="35"/>
        <v>0</v>
      </c>
    </row>
    <row r="1097" ht="20.25" hidden="1" customHeight="1" spans="1:7">
      <c r="A1097" s="134">
        <v>2159905</v>
      </c>
      <c r="B1097" s="135" t="s">
        <v>921</v>
      </c>
      <c r="C1097" s="136">
        <v>0</v>
      </c>
      <c r="D1097" s="136">
        <v>0</v>
      </c>
      <c r="E1097" s="136">
        <v>0</v>
      </c>
      <c r="F1097" s="129" t="str">
        <f t="shared" si="34"/>
        <v/>
      </c>
      <c r="G1097" s="130">
        <f t="shared" si="35"/>
        <v>0</v>
      </c>
    </row>
    <row r="1098" ht="34.5" hidden="1" customHeight="1" spans="1:7">
      <c r="A1098" s="134">
        <v>2159906</v>
      </c>
      <c r="B1098" s="135" t="s">
        <v>922</v>
      </c>
      <c r="C1098" s="136">
        <v>0</v>
      </c>
      <c r="D1098" s="136">
        <v>0</v>
      </c>
      <c r="E1098" s="136">
        <v>0</v>
      </c>
      <c r="F1098" s="129" t="str">
        <f t="shared" si="34"/>
        <v/>
      </c>
      <c r="G1098" s="130">
        <f t="shared" si="35"/>
        <v>0</v>
      </c>
    </row>
    <row r="1099" ht="20.25" hidden="1" customHeight="1" spans="1:7">
      <c r="A1099" s="134">
        <v>2159999</v>
      </c>
      <c r="B1099" s="135" t="s">
        <v>923</v>
      </c>
      <c r="C1099" s="136">
        <v>0</v>
      </c>
      <c r="D1099" s="136">
        <v>0</v>
      </c>
      <c r="E1099" s="136">
        <v>0</v>
      </c>
      <c r="F1099" s="129" t="str">
        <f t="shared" si="34"/>
        <v/>
      </c>
      <c r="G1099" s="130">
        <f t="shared" si="35"/>
        <v>0</v>
      </c>
    </row>
    <row r="1100" ht="20.25" customHeight="1" spans="1:7">
      <c r="A1100" s="131">
        <v>216</v>
      </c>
      <c r="B1100" s="131" t="s">
        <v>924</v>
      </c>
      <c r="C1100" s="133">
        <f>C1101+C1111+C1117</f>
        <v>66</v>
      </c>
      <c r="D1100" s="133">
        <f>D1101+D1111+D1117</f>
        <v>44</v>
      </c>
      <c r="E1100" s="133">
        <f>E1101+E1111+E1117</f>
        <v>26.2</v>
      </c>
      <c r="F1100" s="129">
        <f t="shared" si="34"/>
        <v>39.6969696969697</v>
      </c>
      <c r="G1100" s="130">
        <f t="shared" si="35"/>
        <v>-6.8</v>
      </c>
    </row>
    <row r="1101" ht="20.25" hidden="1" customHeight="1" spans="1:7">
      <c r="A1101" s="131">
        <v>21602</v>
      </c>
      <c r="B1101" s="131" t="s">
        <v>925</v>
      </c>
      <c r="C1101" s="133">
        <f>SUM(C1102:C1110)</f>
        <v>0</v>
      </c>
      <c r="D1101" s="133">
        <f>SUM(D1102:D1110)</f>
        <v>0</v>
      </c>
      <c r="E1101" s="133">
        <f>SUM(E1102:E1110)</f>
        <v>0</v>
      </c>
      <c r="F1101" s="129" t="str">
        <f t="shared" si="34"/>
        <v/>
      </c>
      <c r="G1101" s="130">
        <f t="shared" si="35"/>
        <v>0</v>
      </c>
    </row>
    <row r="1102" ht="20.25" hidden="1" customHeight="1" spans="1:7">
      <c r="A1102" s="134">
        <v>2160201</v>
      </c>
      <c r="B1102" s="135" t="s">
        <v>90</v>
      </c>
      <c r="C1102" s="136">
        <v>0</v>
      </c>
      <c r="D1102" s="136">
        <v>0</v>
      </c>
      <c r="E1102" s="136">
        <v>0</v>
      </c>
      <c r="F1102" s="137" t="str">
        <f t="shared" si="34"/>
        <v/>
      </c>
      <c r="G1102" s="138">
        <f t="shared" si="35"/>
        <v>0</v>
      </c>
    </row>
    <row r="1103" ht="20.25" hidden="1" customHeight="1" spans="1:7">
      <c r="A1103" s="134">
        <v>2160202</v>
      </c>
      <c r="B1103" s="135" t="s">
        <v>91</v>
      </c>
      <c r="C1103" s="136">
        <v>0</v>
      </c>
      <c r="D1103" s="136">
        <v>0</v>
      </c>
      <c r="E1103" s="136">
        <v>0</v>
      </c>
      <c r="F1103" s="137" t="str">
        <f t="shared" si="34"/>
        <v/>
      </c>
      <c r="G1103" s="138">
        <f t="shared" si="35"/>
        <v>0</v>
      </c>
    </row>
    <row r="1104" ht="20.25" hidden="1" customHeight="1" spans="1:7">
      <c r="A1104" s="134">
        <v>2160203</v>
      </c>
      <c r="B1104" s="135" t="s">
        <v>92</v>
      </c>
      <c r="C1104" s="136">
        <v>0</v>
      </c>
      <c r="D1104" s="136">
        <v>0</v>
      </c>
      <c r="E1104" s="136">
        <v>0</v>
      </c>
      <c r="F1104" s="137" t="str">
        <f t="shared" si="34"/>
        <v/>
      </c>
      <c r="G1104" s="138">
        <f t="shared" si="35"/>
        <v>0</v>
      </c>
    </row>
    <row r="1105" ht="20.25" hidden="1" customHeight="1" spans="1:7">
      <c r="A1105" s="134">
        <v>2160216</v>
      </c>
      <c r="B1105" s="135" t="s">
        <v>926</v>
      </c>
      <c r="C1105" s="136">
        <v>0</v>
      </c>
      <c r="D1105" s="136">
        <v>0</v>
      </c>
      <c r="E1105" s="136">
        <v>0</v>
      </c>
      <c r="F1105" s="137" t="str">
        <f t="shared" si="34"/>
        <v/>
      </c>
      <c r="G1105" s="138">
        <f t="shared" si="35"/>
        <v>0</v>
      </c>
    </row>
    <row r="1106" ht="20.25" hidden="1" customHeight="1" spans="1:7">
      <c r="A1106" s="134">
        <v>2160217</v>
      </c>
      <c r="B1106" s="135" t="s">
        <v>927</v>
      </c>
      <c r="C1106" s="136">
        <v>0</v>
      </c>
      <c r="D1106" s="136">
        <v>0</v>
      </c>
      <c r="E1106" s="136">
        <v>0</v>
      </c>
      <c r="F1106" s="137" t="str">
        <f t="shared" si="34"/>
        <v/>
      </c>
      <c r="G1106" s="138">
        <f t="shared" si="35"/>
        <v>0</v>
      </c>
    </row>
    <row r="1107" ht="20.25" hidden="1" customHeight="1" spans="1:7">
      <c r="A1107" s="134">
        <v>2160218</v>
      </c>
      <c r="B1107" s="135" t="s">
        <v>928</v>
      </c>
      <c r="C1107" s="136">
        <v>0</v>
      </c>
      <c r="D1107" s="136">
        <v>0</v>
      </c>
      <c r="E1107" s="136">
        <v>0</v>
      </c>
      <c r="F1107" s="137" t="str">
        <f t="shared" si="34"/>
        <v/>
      </c>
      <c r="G1107" s="138">
        <f t="shared" si="35"/>
        <v>0</v>
      </c>
    </row>
    <row r="1108" ht="20.25" hidden="1" customHeight="1" spans="1:7">
      <c r="A1108" s="134">
        <v>2160219</v>
      </c>
      <c r="B1108" s="135" t="s">
        <v>929</v>
      </c>
      <c r="C1108" s="136">
        <v>0</v>
      </c>
      <c r="D1108" s="136">
        <v>0</v>
      </c>
      <c r="E1108" s="136">
        <v>0</v>
      </c>
      <c r="F1108" s="137" t="str">
        <f t="shared" si="34"/>
        <v/>
      </c>
      <c r="G1108" s="138">
        <f t="shared" si="35"/>
        <v>0</v>
      </c>
    </row>
    <row r="1109" ht="20.25" hidden="1" customHeight="1" spans="1:7">
      <c r="A1109" s="134">
        <v>2160250</v>
      </c>
      <c r="B1109" s="135" t="s">
        <v>99</v>
      </c>
      <c r="C1109" s="136">
        <v>0</v>
      </c>
      <c r="D1109" s="136">
        <v>0</v>
      </c>
      <c r="E1109" s="136">
        <v>0</v>
      </c>
      <c r="F1109" s="137" t="str">
        <f t="shared" si="34"/>
        <v/>
      </c>
      <c r="G1109" s="138">
        <f t="shared" si="35"/>
        <v>0</v>
      </c>
    </row>
    <row r="1110" ht="20.25" hidden="1" customHeight="1" spans="1:7">
      <c r="A1110" s="134">
        <v>2160299</v>
      </c>
      <c r="B1110" s="135" t="s">
        <v>930</v>
      </c>
      <c r="C1110" s="136">
        <v>0</v>
      </c>
      <c r="D1110" s="136">
        <v>0</v>
      </c>
      <c r="E1110" s="136">
        <v>0</v>
      </c>
      <c r="F1110" s="137" t="str">
        <f t="shared" si="34"/>
        <v/>
      </c>
      <c r="G1110" s="138">
        <f t="shared" si="35"/>
        <v>0</v>
      </c>
    </row>
    <row r="1111" ht="20.25" customHeight="1" spans="1:7">
      <c r="A1111" s="131">
        <v>21606</v>
      </c>
      <c r="B1111" s="131" t="s">
        <v>931</v>
      </c>
      <c r="C1111" s="133">
        <f>SUM(C1112:C1116)</f>
        <v>11</v>
      </c>
      <c r="D1111" s="133">
        <f>SUM(D1112:D1116)</f>
        <v>11</v>
      </c>
      <c r="E1111" s="133">
        <f>SUM(E1112:E1116)</f>
        <v>0</v>
      </c>
      <c r="F1111" s="129">
        <f t="shared" si="34"/>
        <v>0</v>
      </c>
      <c r="G1111" s="130">
        <f t="shared" si="35"/>
        <v>-5.5</v>
      </c>
    </row>
    <row r="1112" ht="20.25" hidden="1" customHeight="1" spans="1:7">
      <c r="A1112" s="134">
        <v>2160601</v>
      </c>
      <c r="B1112" s="135" t="s">
        <v>90</v>
      </c>
      <c r="C1112" s="136">
        <v>0</v>
      </c>
      <c r="D1112" s="136">
        <v>0</v>
      </c>
      <c r="E1112" s="136">
        <v>0</v>
      </c>
      <c r="F1112" s="129" t="str">
        <f t="shared" si="34"/>
        <v/>
      </c>
      <c r="G1112" s="130">
        <f t="shared" si="35"/>
        <v>0</v>
      </c>
    </row>
    <row r="1113" ht="20.25" hidden="1" customHeight="1" spans="1:7">
      <c r="A1113" s="134">
        <v>2160602</v>
      </c>
      <c r="B1113" s="135" t="s">
        <v>91</v>
      </c>
      <c r="C1113" s="136">
        <v>0</v>
      </c>
      <c r="D1113" s="136">
        <v>0</v>
      </c>
      <c r="E1113" s="136">
        <v>0</v>
      </c>
      <c r="F1113" s="129" t="str">
        <f t="shared" si="34"/>
        <v/>
      </c>
      <c r="G1113" s="130">
        <f t="shared" si="35"/>
        <v>0</v>
      </c>
    </row>
    <row r="1114" ht="20.25" hidden="1" customHeight="1" spans="1:7">
      <c r="A1114" s="134">
        <v>2160603</v>
      </c>
      <c r="B1114" s="135" t="s">
        <v>92</v>
      </c>
      <c r="C1114" s="136">
        <v>0</v>
      </c>
      <c r="D1114" s="136">
        <v>0</v>
      </c>
      <c r="E1114" s="136">
        <v>0</v>
      </c>
      <c r="F1114" s="129" t="str">
        <f t="shared" si="34"/>
        <v/>
      </c>
      <c r="G1114" s="130">
        <f t="shared" si="35"/>
        <v>0</v>
      </c>
    </row>
    <row r="1115" ht="20.25" hidden="1" customHeight="1" spans="1:7">
      <c r="A1115" s="134">
        <v>2160607</v>
      </c>
      <c r="B1115" s="135" t="s">
        <v>932</v>
      </c>
      <c r="C1115" s="136">
        <v>0</v>
      </c>
      <c r="D1115" s="136">
        <v>0</v>
      </c>
      <c r="E1115" s="136">
        <v>0</v>
      </c>
      <c r="F1115" s="129" t="str">
        <f t="shared" si="34"/>
        <v/>
      </c>
      <c r="G1115" s="130">
        <f t="shared" si="35"/>
        <v>0</v>
      </c>
    </row>
    <row r="1116" ht="20.25" customHeight="1" spans="1:7">
      <c r="A1116" s="134">
        <v>2160699</v>
      </c>
      <c r="B1116" s="135" t="s">
        <v>933</v>
      </c>
      <c r="C1116" s="136">
        <v>11</v>
      </c>
      <c r="D1116" s="136">
        <v>11</v>
      </c>
      <c r="E1116" s="136">
        <v>0</v>
      </c>
      <c r="F1116" s="137">
        <f t="shared" si="34"/>
        <v>0</v>
      </c>
      <c r="G1116" s="138">
        <f t="shared" si="35"/>
        <v>-5.5</v>
      </c>
    </row>
    <row r="1117" ht="20.25" customHeight="1" spans="1:7">
      <c r="A1117" s="131">
        <v>21699</v>
      </c>
      <c r="B1117" s="131" t="s">
        <v>934</v>
      </c>
      <c r="C1117" s="133">
        <f>SUM(C1118:C1119)</f>
        <v>55</v>
      </c>
      <c r="D1117" s="133">
        <f>SUM(D1118:D1119)</f>
        <v>33</v>
      </c>
      <c r="E1117" s="133">
        <f>SUM(E1118:E1119)</f>
        <v>26.2</v>
      </c>
      <c r="F1117" s="129">
        <f t="shared" si="34"/>
        <v>47.6363636363636</v>
      </c>
      <c r="G1117" s="130">
        <f t="shared" si="35"/>
        <v>-1.3</v>
      </c>
    </row>
    <row r="1118" ht="20.25" hidden="1" customHeight="1" spans="1:7">
      <c r="A1118" s="134">
        <v>2169901</v>
      </c>
      <c r="B1118" s="135" t="s">
        <v>935</v>
      </c>
      <c r="C1118" s="136">
        <v>0</v>
      </c>
      <c r="D1118" s="136">
        <v>0</v>
      </c>
      <c r="E1118" s="136">
        <v>0</v>
      </c>
      <c r="F1118" s="129" t="str">
        <f t="shared" si="34"/>
        <v/>
      </c>
      <c r="G1118" s="130">
        <f t="shared" si="35"/>
        <v>0</v>
      </c>
    </row>
    <row r="1119" ht="20.25" customHeight="1" spans="1:7">
      <c r="A1119" s="134">
        <v>2169999</v>
      </c>
      <c r="B1119" s="135" t="s">
        <v>936</v>
      </c>
      <c r="C1119" s="136">
        <v>55</v>
      </c>
      <c r="D1119" s="136">
        <v>33</v>
      </c>
      <c r="E1119" s="136">
        <v>26.2</v>
      </c>
      <c r="F1119" s="137">
        <f t="shared" si="34"/>
        <v>47.6363636363636</v>
      </c>
      <c r="G1119" s="138">
        <f t="shared" si="35"/>
        <v>-1.3</v>
      </c>
    </row>
    <row r="1120" ht="20.25" hidden="1" customHeight="1" spans="1:7">
      <c r="A1120" s="131">
        <v>217</v>
      </c>
      <c r="B1120" s="131" t="s">
        <v>937</v>
      </c>
      <c r="C1120" s="133">
        <f>C1121+C1128+C1138+C1144+C1147</f>
        <v>0</v>
      </c>
      <c r="D1120" s="133">
        <f>D1121+D1128+D1138+D1144+D1147</f>
        <v>0</v>
      </c>
      <c r="E1120" s="133">
        <f>E1121+E1128+E1138+E1144+E1147</f>
        <v>0</v>
      </c>
      <c r="F1120" s="129" t="str">
        <f t="shared" si="34"/>
        <v/>
      </c>
      <c r="G1120" s="130">
        <f t="shared" si="35"/>
        <v>0</v>
      </c>
    </row>
    <row r="1121" ht="20.25" hidden="1" customHeight="1" spans="1:7">
      <c r="A1121" s="134">
        <v>21701</v>
      </c>
      <c r="B1121" s="131" t="s">
        <v>938</v>
      </c>
      <c r="C1121" s="133">
        <f>SUM(C1122:C1127)</f>
        <v>0</v>
      </c>
      <c r="D1121" s="133">
        <f>SUM(D1122:D1127)</f>
        <v>0</v>
      </c>
      <c r="E1121" s="133">
        <f>SUM(E1122:E1127)</f>
        <v>0</v>
      </c>
      <c r="F1121" s="129" t="str">
        <f t="shared" si="34"/>
        <v/>
      </c>
      <c r="G1121" s="130">
        <f t="shared" si="35"/>
        <v>0</v>
      </c>
    </row>
    <row r="1122" ht="20.25" hidden="1" customHeight="1" spans="1:7">
      <c r="A1122" s="134">
        <v>2170101</v>
      </c>
      <c r="B1122" s="135" t="s">
        <v>90</v>
      </c>
      <c r="C1122" s="136">
        <v>0</v>
      </c>
      <c r="D1122" s="136">
        <v>0</v>
      </c>
      <c r="E1122" s="136">
        <v>0</v>
      </c>
      <c r="F1122" s="129" t="str">
        <f t="shared" si="34"/>
        <v/>
      </c>
      <c r="G1122" s="130">
        <f t="shared" si="35"/>
        <v>0</v>
      </c>
    </row>
    <row r="1123" ht="20.25" hidden="1" customHeight="1" spans="1:7">
      <c r="A1123" s="134">
        <v>2170102</v>
      </c>
      <c r="B1123" s="135" t="s">
        <v>91</v>
      </c>
      <c r="C1123" s="136">
        <v>0</v>
      </c>
      <c r="D1123" s="136">
        <v>0</v>
      </c>
      <c r="E1123" s="136">
        <v>0</v>
      </c>
      <c r="F1123" s="129" t="str">
        <f t="shared" si="34"/>
        <v/>
      </c>
      <c r="G1123" s="130">
        <f t="shared" si="35"/>
        <v>0</v>
      </c>
    </row>
    <row r="1124" ht="20.25" hidden="1" customHeight="1" spans="1:7">
      <c r="A1124" s="134">
        <v>2170103</v>
      </c>
      <c r="B1124" s="135" t="s">
        <v>92</v>
      </c>
      <c r="C1124" s="136">
        <v>0</v>
      </c>
      <c r="D1124" s="136">
        <v>0</v>
      </c>
      <c r="E1124" s="136">
        <v>0</v>
      </c>
      <c r="F1124" s="129" t="str">
        <f t="shared" si="34"/>
        <v/>
      </c>
      <c r="G1124" s="130">
        <f t="shared" si="35"/>
        <v>0</v>
      </c>
    </row>
    <row r="1125" ht="20.25" hidden="1" customHeight="1" spans="1:7">
      <c r="A1125" s="134">
        <v>2170104</v>
      </c>
      <c r="B1125" s="135" t="s">
        <v>939</v>
      </c>
      <c r="C1125" s="136">
        <v>0</v>
      </c>
      <c r="D1125" s="136">
        <v>0</v>
      </c>
      <c r="E1125" s="136">
        <v>0</v>
      </c>
      <c r="F1125" s="129" t="str">
        <f t="shared" si="34"/>
        <v/>
      </c>
      <c r="G1125" s="130">
        <f t="shared" si="35"/>
        <v>0</v>
      </c>
    </row>
    <row r="1126" ht="20.25" hidden="1" customHeight="1" spans="1:7">
      <c r="A1126" s="134">
        <v>2170150</v>
      </c>
      <c r="B1126" s="135" t="s">
        <v>99</v>
      </c>
      <c r="C1126" s="136">
        <v>0</v>
      </c>
      <c r="D1126" s="136">
        <v>0</v>
      </c>
      <c r="E1126" s="136">
        <v>0</v>
      </c>
      <c r="F1126" s="129" t="str">
        <f t="shared" si="34"/>
        <v/>
      </c>
      <c r="G1126" s="130">
        <f t="shared" si="35"/>
        <v>0</v>
      </c>
    </row>
    <row r="1127" ht="20.25" hidden="1" customHeight="1" spans="1:7">
      <c r="A1127" s="134">
        <v>2170199</v>
      </c>
      <c r="B1127" s="135" t="s">
        <v>940</v>
      </c>
      <c r="C1127" s="136">
        <v>0</v>
      </c>
      <c r="D1127" s="136">
        <v>0</v>
      </c>
      <c r="E1127" s="136">
        <v>0</v>
      </c>
      <c r="F1127" s="129" t="str">
        <f t="shared" si="34"/>
        <v/>
      </c>
      <c r="G1127" s="130">
        <f t="shared" si="35"/>
        <v>0</v>
      </c>
    </row>
    <row r="1128" ht="20.25" hidden="1" customHeight="1" spans="1:7">
      <c r="A1128" s="134">
        <v>21702</v>
      </c>
      <c r="B1128" s="131" t="s">
        <v>941</v>
      </c>
      <c r="C1128" s="133">
        <f>SUM(C1129:C1137)</f>
        <v>0</v>
      </c>
      <c r="D1128" s="133">
        <f>SUM(D1129:D1137)</f>
        <v>0</v>
      </c>
      <c r="E1128" s="133">
        <f>SUM(E1129:E1137)</f>
        <v>0</v>
      </c>
      <c r="F1128" s="129" t="str">
        <f t="shared" si="34"/>
        <v/>
      </c>
      <c r="G1128" s="130">
        <f t="shared" si="35"/>
        <v>0</v>
      </c>
    </row>
    <row r="1129" ht="20.25" hidden="1" customHeight="1" spans="1:7">
      <c r="A1129" s="134">
        <v>2170201</v>
      </c>
      <c r="B1129" s="135" t="s">
        <v>942</v>
      </c>
      <c r="C1129" s="136">
        <v>0</v>
      </c>
      <c r="D1129" s="136">
        <v>0</v>
      </c>
      <c r="E1129" s="136">
        <v>0</v>
      </c>
      <c r="F1129" s="129" t="str">
        <f t="shared" si="34"/>
        <v/>
      </c>
      <c r="G1129" s="130">
        <f t="shared" si="35"/>
        <v>0</v>
      </c>
    </row>
    <row r="1130" ht="20.25" hidden="1" customHeight="1" spans="1:7">
      <c r="A1130" s="134">
        <v>2170202</v>
      </c>
      <c r="B1130" s="135" t="s">
        <v>943</v>
      </c>
      <c r="C1130" s="136">
        <v>0</v>
      </c>
      <c r="D1130" s="136">
        <v>0</v>
      </c>
      <c r="E1130" s="136">
        <v>0</v>
      </c>
      <c r="F1130" s="129" t="str">
        <f t="shared" si="34"/>
        <v/>
      </c>
      <c r="G1130" s="130">
        <f t="shared" si="35"/>
        <v>0</v>
      </c>
    </row>
    <row r="1131" ht="20.25" hidden="1" customHeight="1" spans="1:7">
      <c r="A1131" s="134">
        <v>2170203</v>
      </c>
      <c r="B1131" s="135" t="s">
        <v>944</v>
      </c>
      <c r="C1131" s="136">
        <v>0</v>
      </c>
      <c r="D1131" s="136">
        <v>0</v>
      </c>
      <c r="E1131" s="136">
        <v>0</v>
      </c>
      <c r="F1131" s="129" t="str">
        <f t="shared" si="34"/>
        <v/>
      </c>
      <c r="G1131" s="130">
        <f t="shared" si="35"/>
        <v>0</v>
      </c>
    </row>
    <row r="1132" ht="20.25" hidden="1" customHeight="1" spans="1:7">
      <c r="A1132" s="134">
        <v>2170204</v>
      </c>
      <c r="B1132" s="135" t="s">
        <v>945</v>
      </c>
      <c r="C1132" s="136">
        <v>0</v>
      </c>
      <c r="D1132" s="136">
        <v>0</v>
      </c>
      <c r="E1132" s="136">
        <v>0</v>
      </c>
      <c r="F1132" s="129" t="str">
        <f t="shared" si="34"/>
        <v/>
      </c>
      <c r="G1132" s="130">
        <f t="shared" si="35"/>
        <v>0</v>
      </c>
    </row>
    <row r="1133" ht="20.25" hidden="1" customHeight="1" spans="1:7">
      <c r="A1133" s="134">
        <v>2170205</v>
      </c>
      <c r="B1133" s="135" t="s">
        <v>946</v>
      </c>
      <c r="C1133" s="136">
        <v>0</v>
      </c>
      <c r="D1133" s="136">
        <v>0</v>
      </c>
      <c r="E1133" s="136">
        <v>0</v>
      </c>
      <c r="F1133" s="129" t="str">
        <f t="shared" si="34"/>
        <v/>
      </c>
      <c r="G1133" s="130">
        <f t="shared" si="35"/>
        <v>0</v>
      </c>
    </row>
    <row r="1134" ht="20.25" hidden="1" customHeight="1" spans="1:7">
      <c r="A1134" s="134">
        <v>2170206</v>
      </c>
      <c r="B1134" s="135" t="s">
        <v>947</v>
      </c>
      <c r="C1134" s="136">
        <v>0</v>
      </c>
      <c r="D1134" s="136">
        <v>0</v>
      </c>
      <c r="E1134" s="136">
        <v>0</v>
      </c>
      <c r="F1134" s="129" t="str">
        <f t="shared" si="34"/>
        <v/>
      </c>
      <c r="G1134" s="130">
        <f t="shared" si="35"/>
        <v>0</v>
      </c>
    </row>
    <row r="1135" ht="20.25" hidden="1" customHeight="1" spans="1:7">
      <c r="A1135" s="134">
        <v>2170207</v>
      </c>
      <c r="B1135" s="135" t="s">
        <v>948</v>
      </c>
      <c r="C1135" s="136">
        <v>0</v>
      </c>
      <c r="D1135" s="136">
        <v>0</v>
      </c>
      <c r="E1135" s="136">
        <v>0</v>
      </c>
      <c r="F1135" s="129" t="str">
        <f t="shared" si="34"/>
        <v/>
      </c>
      <c r="G1135" s="130">
        <f t="shared" si="35"/>
        <v>0</v>
      </c>
    </row>
    <row r="1136" ht="20.25" hidden="1" customHeight="1" spans="1:7">
      <c r="A1136" s="134">
        <v>2170208</v>
      </c>
      <c r="B1136" s="135" t="s">
        <v>949</v>
      </c>
      <c r="C1136" s="136">
        <v>0</v>
      </c>
      <c r="D1136" s="136">
        <v>0</v>
      </c>
      <c r="E1136" s="136">
        <v>0</v>
      </c>
      <c r="F1136" s="129" t="str">
        <f t="shared" si="34"/>
        <v/>
      </c>
      <c r="G1136" s="130">
        <f t="shared" si="35"/>
        <v>0</v>
      </c>
    </row>
    <row r="1137" ht="20.25" hidden="1" customHeight="1" spans="1:7">
      <c r="A1137" s="134">
        <v>2170299</v>
      </c>
      <c r="B1137" s="135" t="s">
        <v>950</v>
      </c>
      <c r="C1137" s="136">
        <v>0</v>
      </c>
      <c r="D1137" s="136">
        <v>0</v>
      </c>
      <c r="E1137" s="136">
        <v>0</v>
      </c>
      <c r="F1137" s="137" t="str">
        <f t="shared" si="34"/>
        <v/>
      </c>
      <c r="G1137" s="138">
        <f t="shared" si="35"/>
        <v>0</v>
      </c>
    </row>
    <row r="1138" ht="20.25" hidden="1" customHeight="1" spans="1:7">
      <c r="A1138" s="131">
        <v>21703</v>
      </c>
      <c r="B1138" s="131" t="s">
        <v>951</v>
      </c>
      <c r="C1138" s="133">
        <f>SUM(C1139:C1143)</f>
        <v>0</v>
      </c>
      <c r="D1138" s="133">
        <f>SUM(D1139:D1143)</f>
        <v>0</v>
      </c>
      <c r="E1138" s="133">
        <f>SUM(E1139:E1143)</f>
        <v>0</v>
      </c>
      <c r="F1138" s="129" t="str">
        <f t="shared" si="34"/>
        <v/>
      </c>
      <c r="G1138" s="130">
        <f t="shared" si="35"/>
        <v>0</v>
      </c>
    </row>
    <row r="1139" ht="20.25" hidden="1" customHeight="1" spans="1:7">
      <c r="A1139" s="134">
        <v>2170301</v>
      </c>
      <c r="B1139" s="135" t="s">
        <v>952</v>
      </c>
      <c r="C1139" s="136">
        <v>0</v>
      </c>
      <c r="D1139" s="136">
        <v>0</v>
      </c>
      <c r="E1139" s="136">
        <v>0</v>
      </c>
      <c r="F1139" s="129" t="str">
        <f t="shared" si="34"/>
        <v/>
      </c>
      <c r="G1139" s="130">
        <f t="shared" si="35"/>
        <v>0</v>
      </c>
    </row>
    <row r="1140" ht="20.25" hidden="1" customHeight="1" spans="1:7">
      <c r="A1140" s="134">
        <v>2170302</v>
      </c>
      <c r="B1140" s="135" t="s">
        <v>953</v>
      </c>
      <c r="C1140" s="136">
        <v>0</v>
      </c>
      <c r="D1140" s="136">
        <v>0</v>
      </c>
      <c r="E1140" s="136">
        <v>0</v>
      </c>
      <c r="F1140" s="129" t="str">
        <f t="shared" si="34"/>
        <v/>
      </c>
      <c r="G1140" s="130">
        <f t="shared" si="35"/>
        <v>0</v>
      </c>
    </row>
    <row r="1141" ht="20.25" hidden="1" customHeight="1" spans="1:7">
      <c r="A1141" s="134">
        <v>2170303</v>
      </c>
      <c r="B1141" s="135" t="s">
        <v>954</v>
      </c>
      <c r="C1141" s="136">
        <v>0</v>
      </c>
      <c r="D1141" s="136">
        <v>0</v>
      </c>
      <c r="E1141" s="136">
        <v>0</v>
      </c>
      <c r="F1141" s="129" t="str">
        <f t="shared" si="34"/>
        <v/>
      </c>
      <c r="G1141" s="130">
        <f t="shared" si="35"/>
        <v>0</v>
      </c>
    </row>
    <row r="1142" ht="20.25" hidden="1" customHeight="1" spans="1:7">
      <c r="A1142" s="134">
        <v>2170304</v>
      </c>
      <c r="B1142" s="135" t="s">
        <v>955</v>
      </c>
      <c r="C1142" s="136">
        <v>0</v>
      </c>
      <c r="D1142" s="136">
        <v>0</v>
      </c>
      <c r="E1142" s="136">
        <v>0</v>
      </c>
      <c r="F1142" s="129" t="str">
        <f t="shared" si="34"/>
        <v/>
      </c>
      <c r="G1142" s="130">
        <f t="shared" si="35"/>
        <v>0</v>
      </c>
    </row>
    <row r="1143" ht="20.25" hidden="1" customHeight="1" spans="1:7">
      <c r="A1143" s="134">
        <v>2170399</v>
      </c>
      <c r="B1143" s="135" t="s">
        <v>956</v>
      </c>
      <c r="C1143" s="136">
        <v>0</v>
      </c>
      <c r="D1143" s="136">
        <v>0</v>
      </c>
      <c r="E1143" s="136">
        <v>0</v>
      </c>
      <c r="F1143" s="129" t="str">
        <f t="shared" si="34"/>
        <v/>
      </c>
      <c r="G1143" s="130">
        <f t="shared" si="35"/>
        <v>0</v>
      </c>
    </row>
    <row r="1144" ht="20.25" hidden="1" customHeight="1" spans="1:7">
      <c r="A1144" s="131">
        <v>21704</v>
      </c>
      <c r="B1144" s="131" t="s">
        <v>957</v>
      </c>
      <c r="C1144" s="133">
        <f>C1145+C1146</f>
        <v>0</v>
      </c>
      <c r="D1144" s="133">
        <f>D1145+D1146</f>
        <v>0</v>
      </c>
      <c r="E1144" s="133">
        <f>E1145+E1146</f>
        <v>0</v>
      </c>
      <c r="F1144" s="129" t="str">
        <f t="shared" si="34"/>
        <v/>
      </c>
      <c r="G1144" s="130">
        <f t="shared" si="35"/>
        <v>0</v>
      </c>
    </row>
    <row r="1145" ht="20.25" hidden="1" customHeight="1" spans="1:7">
      <c r="A1145" s="134">
        <v>2170401</v>
      </c>
      <c r="B1145" s="135" t="s">
        <v>958</v>
      </c>
      <c r="C1145" s="136">
        <v>0</v>
      </c>
      <c r="D1145" s="136">
        <v>0</v>
      </c>
      <c r="E1145" s="136">
        <v>0</v>
      </c>
      <c r="F1145" s="129" t="str">
        <f t="shared" si="34"/>
        <v/>
      </c>
      <c r="G1145" s="130">
        <f t="shared" si="35"/>
        <v>0</v>
      </c>
    </row>
    <row r="1146" ht="20.25" hidden="1" customHeight="1" spans="1:7">
      <c r="A1146" s="134">
        <v>2170499</v>
      </c>
      <c r="B1146" s="135" t="s">
        <v>959</v>
      </c>
      <c r="C1146" s="136">
        <v>0</v>
      </c>
      <c r="D1146" s="136">
        <v>0</v>
      </c>
      <c r="E1146" s="136">
        <v>0</v>
      </c>
      <c r="F1146" s="129" t="str">
        <f t="shared" si="34"/>
        <v/>
      </c>
      <c r="G1146" s="130">
        <f t="shared" si="35"/>
        <v>0</v>
      </c>
    </row>
    <row r="1147" ht="20.25" hidden="1" customHeight="1" spans="1:7">
      <c r="A1147" s="131">
        <v>21799</v>
      </c>
      <c r="B1147" s="131" t="s">
        <v>960</v>
      </c>
      <c r="C1147" s="133">
        <f>C1149</f>
        <v>0</v>
      </c>
      <c r="D1147" s="133">
        <f>D1149</f>
        <v>0</v>
      </c>
      <c r="E1147" s="133">
        <f>E1149</f>
        <v>0</v>
      </c>
      <c r="F1147" s="129" t="str">
        <f t="shared" si="34"/>
        <v/>
      </c>
      <c r="G1147" s="130">
        <f t="shared" si="35"/>
        <v>0</v>
      </c>
    </row>
    <row r="1148" ht="20.25" hidden="1" customHeight="1" spans="1:7">
      <c r="A1148" s="134">
        <v>2179902</v>
      </c>
      <c r="B1148" s="135" t="s">
        <v>961</v>
      </c>
      <c r="C1148" s="136">
        <v>0</v>
      </c>
      <c r="D1148" s="136">
        <v>0</v>
      </c>
      <c r="E1148" s="136">
        <v>0</v>
      </c>
      <c r="F1148" s="137" t="str">
        <f t="shared" si="34"/>
        <v/>
      </c>
      <c r="G1148" s="138">
        <f t="shared" si="35"/>
        <v>0</v>
      </c>
    </row>
    <row r="1149" ht="20.25" hidden="1" customHeight="1" spans="1:7">
      <c r="A1149" s="134">
        <v>2179999</v>
      </c>
      <c r="B1149" s="135" t="s">
        <v>962</v>
      </c>
      <c r="C1149" s="136">
        <v>0</v>
      </c>
      <c r="D1149" s="136">
        <v>0</v>
      </c>
      <c r="E1149" s="136">
        <v>0</v>
      </c>
      <c r="F1149" s="137" t="str">
        <f t="shared" si="34"/>
        <v/>
      </c>
      <c r="G1149" s="138">
        <f t="shared" si="35"/>
        <v>0</v>
      </c>
    </row>
    <row r="1150" ht="20.25" hidden="1" customHeight="1" spans="1:7">
      <c r="A1150" s="131">
        <v>219</v>
      </c>
      <c r="B1150" s="131" t="s">
        <v>963</v>
      </c>
      <c r="C1150" s="133">
        <f>SUM(C1151:C1159)</f>
        <v>0</v>
      </c>
      <c r="D1150" s="133">
        <f>SUM(D1151:D1159)</f>
        <v>0</v>
      </c>
      <c r="E1150" s="133">
        <f>SUM(E1151:E1159)</f>
        <v>0</v>
      </c>
      <c r="F1150" s="129" t="str">
        <f t="shared" si="34"/>
        <v/>
      </c>
      <c r="G1150" s="130">
        <f t="shared" si="35"/>
        <v>0</v>
      </c>
    </row>
    <row r="1151" ht="20.25" hidden="1" customHeight="1" spans="1:7">
      <c r="A1151" s="134">
        <v>21901</v>
      </c>
      <c r="B1151" s="134" t="s">
        <v>964</v>
      </c>
      <c r="C1151" s="136">
        <v>0</v>
      </c>
      <c r="D1151" s="136">
        <v>0</v>
      </c>
      <c r="E1151" s="136">
        <v>0</v>
      </c>
      <c r="F1151" s="129" t="str">
        <f t="shared" si="34"/>
        <v/>
      </c>
      <c r="G1151" s="130">
        <f t="shared" si="35"/>
        <v>0</v>
      </c>
    </row>
    <row r="1152" ht="20.25" hidden="1" customHeight="1" spans="1:7">
      <c r="A1152" s="134">
        <v>21902</v>
      </c>
      <c r="B1152" s="134" t="s">
        <v>965</v>
      </c>
      <c r="C1152" s="136">
        <v>0</v>
      </c>
      <c r="D1152" s="136">
        <v>0</v>
      </c>
      <c r="E1152" s="136">
        <v>0</v>
      </c>
      <c r="F1152" s="129" t="str">
        <f t="shared" si="34"/>
        <v/>
      </c>
      <c r="G1152" s="130">
        <f t="shared" si="35"/>
        <v>0</v>
      </c>
    </row>
    <row r="1153" ht="20.25" hidden="1" customHeight="1" spans="1:7">
      <c r="A1153" s="134">
        <v>21903</v>
      </c>
      <c r="B1153" s="134" t="s">
        <v>966</v>
      </c>
      <c r="C1153" s="136">
        <v>0</v>
      </c>
      <c r="D1153" s="136">
        <v>0</v>
      </c>
      <c r="E1153" s="136">
        <v>0</v>
      </c>
      <c r="F1153" s="129" t="str">
        <f t="shared" si="34"/>
        <v/>
      </c>
      <c r="G1153" s="130">
        <f t="shared" si="35"/>
        <v>0</v>
      </c>
    </row>
    <row r="1154" ht="20.25" hidden="1" customHeight="1" spans="1:7">
      <c r="A1154" s="134">
        <v>21904</v>
      </c>
      <c r="B1154" s="134" t="s">
        <v>967</v>
      </c>
      <c r="C1154" s="136">
        <v>0</v>
      </c>
      <c r="D1154" s="136">
        <v>0</v>
      </c>
      <c r="E1154" s="136">
        <v>0</v>
      </c>
      <c r="F1154" s="129" t="str">
        <f t="shared" si="34"/>
        <v/>
      </c>
      <c r="G1154" s="130">
        <f t="shared" si="35"/>
        <v>0</v>
      </c>
    </row>
    <row r="1155" ht="20.25" hidden="1" customHeight="1" spans="1:7">
      <c r="A1155" s="134">
        <v>21905</v>
      </c>
      <c r="B1155" s="134" t="s">
        <v>968</v>
      </c>
      <c r="C1155" s="136">
        <v>0</v>
      </c>
      <c r="D1155" s="136">
        <v>0</v>
      </c>
      <c r="E1155" s="136">
        <v>0</v>
      </c>
      <c r="F1155" s="129" t="str">
        <f t="shared" si="34"/>
        <v/>
      </c>
      <c r="G1155" s="130">
        <f t="shared" si="35"/>
        <v>0</v>
      </c>
    </row>
    <row r="1156" ht="20.25" hidden="1" customHeight="1" spans="1:7">
      <c r="A1156" s="134">
        <v>21906</v>
      </c>
      <c r="B1156" s="134" t="s">
        <v>969</v>
      </c>
      <c r="C1156" s="136">
        <v>0</v>
      </c>
      <c r="D1156" s="136">
        <v>0</v>
      </c>
      <c r="E1156" s="136">
        <v>0</v>
      </c>
      <c r="F1156" s="129" t="str">
        <f t="shared" si="34"/>
        <v/>
      </c>
      <c r="G1156" s="130">
        <f t="shared" si="35"/>
        <v>0</v>
      </c>
    </row>
    <row r="1157" ht="20.25" hidden="1" customHeight="1" spans="1:7">
      <c r="A1157" s="134">
        <v>21907</v>
      </c>
      <c r="B1157" s="134" t="s">
        <v>970</v>
      </c>
      <c r="C1157" s="136">
        <v>0</v>
      </c>
      <c r="D1157" s="136">
        <v>0</v>
      </c>
      <c r="E1157" s="136">
        <v>0</v>
      </c>
      <c r="F1157" s="129" t="str">
        <f t="shared" si="34"/>
        <v/>
      </c>
      <c r="G1157" s="130">
        <f t="shared" si="35"/>
        <v>0</v>
      </c>
    </row>
    <row r="1158" ht="20.25" hidden="1" customHeight="1" spans="1:7">
      <c r="A1158" s="134">
        <v>21908</v>
      </c>
      <c r="B1158" s="134" t="s">
        <v>971</v>
      </c>
      <c r="C1158" s="136">
        <v>0</v>
      </c>
      <c r="D1158" s="136">
        <v>0</v>
      </c>
      <c r="E1158" s="136">
        <v>0</v>
      </c>
      <c r="F1158" s="129" t="str">
        <f t="shared" si="34"/>
        <v/>
      </c>
      <c r="G1158" s="130">
        <f t="shared" si="35"/>
        <v>0</v>
      </c>
    </row>
    <row r="1159" ht="20.25" hidden="1" customHeight="1" spans="1:7">
      <c r="A1159" s="134">
        <v>21999</v>
      </c>
      <c r="B1159" s="134" t="s">
        <v>972</v>
      </c>
      <c r="C1159" s="136">
        <v>0</v>
      </c>
      <c r="D1159" s="136">
        <v>0</v>
      </c>
      <c r="E1159" s="136">
        <v>0</v>
      </c>
      <c r="F1159" s="129" t="str">
        <f t="shared" ref="F1159:F1222" si="36">IFERROR(E1159/C1159*100,"")</f>
        <v/>
      </c>
      <c r="G1159" s="130">
        <f t="shared" ref="G1159:G1222" si="37">E1159-C1159/2</f>
        <v>0</v>
      </c>
    </row>
    <row r="1160" ht="20.25" hidden="1" customHeight="1" spans="1:7">
      <c r="A1160" s="131">
        <v>220</v>
      </c>
      <c r="B1160" s="131" t="s">
        <v>973</v>
      </c>
      <c r="C1160" s="133">
        <f>C1161+C1188+C1203</f>
        <v>0</v>
      </c>
      <c r="D1160" s="133">
        <f>D1161+D1188+D1203</f>
        <v>0</v>
      </c>
      <c r="E1160" s="133">
        <f>E1161+E1188+E1203</f>
        <v>0</v>
      </c>
      <c r="F1160" s="129" t="str">
        <f t="shared" si="36"/>
        <v/>
      </c>
      <c r="G1160" s="130">
        <f t="shared" si="37"/>
        <v>0</v>
      </c>
    </row>
    <row r="1161" ht="20.25" hidden="1" customHeight="1" spans="1:7">
      <c r="A1161" s="131">
        <v>22001</v>
      </c>
      <c r="B1161" s="131" t="s">
        <v>974</v>
      </c>
      <c r="C1161" s="133">
        <f>SUM(C1162:C1187)</f>
        <v>0</v>
      </c>
      <c r="D1161" s="133">
        <f>SUM(D1162:D1187)</f>
        <v>0</v>
      </c>
      <c r="E1161" s="133">
        <f>SUM(E1162:E1187)</f>
        <v>0</v>
      </c>
      <c r="F1161" s="129" t="str">
        <f t="shared" si="36"/>
        <v/>
      </c>
      <c r="G1161" s="130">
        <f t="shared" si="37"/>
        <v>0</v>
      </c>
    </row>
    <row r="1162" ht="20.25" hidden="1" customHeight="1" spans="1:7">
      <c r="A1162" s="134">
        <v>2200101</v>
      </c>
      <c r="B1162" s="135" t="s">
        <v>90</v>
      </c>
      <c r="C1162" s="136">
        <v>0</v>
      </c>
      <c r="D1162" s="136">
        <v>0</v>
      </c>
      <c r="E1162" s="136">
        <v>0</v>
      </c>
      <c r="F1162" s="137" t="str">
        <f t="shared" si="36"/>
        <v/>
      </c>
      <c r="G1162" s="138">
        <f t="shared" si="37"/>
        <v>0</v>
      </c>
    </row>
    <row r="1163" ht="20.25" hidden="1" customHeight="1" spans="1:7">
      <c r="A1163" s="134">
        <v>2200102</v>
      </c>
      <c r="B1163" s="135" t="s">
        <v>91</v>
      </c>
      <c r="C1163" s="136">
        <v>0</v>
      </c>
      <c r="D1163" s="136">
        <v>0</v>
      </c>
      <c r="E1163" s="136">
        <v>0</v>
      </c>
      <c r="F1163" s="137" t="str">
        <f t="shared" si="36"/>
        <v/>
      </c>
      <c r="G1163" s="138">
        <f t="shared" si="37"/>
        <v>0</v>
      </c>
    </row>
    <row r="1164" ht="20.25" hidden="1" customHeight="1" spans="1:7">
      <c r="A1164" s="134">
        <v>2200103</v>
      </c>
      <c r="B1164" s="135" t="s">
        <v>92</v>
      </c>
      <c r="C1164" s="136">
        <v>0</v>
      </c>
      <c r="D1164" s="136">
        <v>0</v>
      </c>
      <c r="E1164" s="136">
        <v>0</v>
      </c>
      <c r="F1164" s="137" t="str">
        <f t="shared" si="36"/>
        <v/>
      </c>
      <c r="G1164" s="138">
        <f t="shared" si="37"/>
        <v>0</v>
      </c>
    </row>
    <row r="1165" ht="20.25" hidden="1" customHeight="1" spans="1:7">
      <c r="A1165" s="134">
        <v>2200104</v>
      </c>
      <c r="B1165" s="135" t="s">
        <v>975</v>
      </c>
      <c r="C1165" s="136">
        <v>0</v>
      </c>
      <c r="D1165" s="136">
        <v>0</v>
      </c>
      <c r="E1165" s="136">
        <v>0</v>
      </c>
      <c r="F1165" s="137" t="str">
        <f t="shared" si="36"/>
        <v/>
      </c>
      <c r="G1165" s="138">
        <f t="shared" si="37"/>
        <v>0</v>
      </c>
    </row>
    <row r="1166" ht="20.25" hidden="1" customHeight="1" spans="1:7">
      <c r="A1166" s="134">
        <v>2200106</v>
      </c>
      <c r="B1166" s="135" t="s">
        <v>976</v>
      </c>
      <c r="C1166" s="136">
        <v>0</v>
      </c>
      <c r="D1166" s="136">
        <v>0</v>
      </c>
      <c r="E1166" s="136">
        <v>0</v>
      </c>
      <c r="F1166" s="137" t="str">
        <f t="shared" si="36"/>
        <v/>
      </c>
      <c r="G1166" s="138">
        <f t="shared" si="37"/>
        <v>0</v>
      </c>
    </row>
    <row r="1167" ht="20.25" hidden="1" customHeight="1" spans="1:7">
      <c r="A1167" s="134">
        <v>2200107</v>
      </c>
      <c r="B1167" s="135" t="s">
        <v>977</v>
      </c>
      <c r="C1167" s="136">
        <v>0</v>
      </c>
      <c r="D1167" s="136">
        <v>0</v>
      </c>
      <c r="E1167" s="136">
        <v>0</v>
      </c>
      <c r="F1167" s="137" t="str">
        <f t="shared" si="36"/>
        <v/>
      </c>
      <c r="G1167" s="138">
        <f t="shared" si="37"/>
        <v>0</v>
      </c>
    </row>
    <row r="1168" ht="20.25" hidden="1" customHeight="1" spans="1:7">
      <c r="A1168" s="134">
        <v>2200108</v>
      </c>
      <c r="B1168" s="135" t="s">
        <v>978</v>
      </c>
      <c r="C1168" s="136">
        <v>0</v>
      </c>
      <c r="D1168" s="136">
        <v>0</v>
      </c>
      <c r="E1168" s="136">
        <v>0</v>
      </c>
      <c r="F1168" s="137" t="str">
        <f t="shared" si="36"/>
        <v/>
      </c>
      <c r="G1168" s="138">
        <f t="shared" si="37"/>
        <v>0</v>
      </c>
    </row>
    <row r="1169" ht="20.25" hidden="1" customHeight="1" spans="1:7">
      <c r="A1169" s="134">
        <v>2200109</v>
      </c>
      <c r="B1169" s="135" t="s">
        <v>979</v>
      </c>
      <c r="C1169" s="136">
        <v>0</v>
      </c>
      <c r="D1169" s="136">
        <v>0</v>
      </c>
      <c r="E1169" s="136">
        <v>0</v>
      </c>
      <c r="F1169" s="137" t="str">
        <f t="shared" si="36"/>
        <v/>
      </c>
      <c r="G1169" s="138">
        <f t="shared" si="37"/>
        <v>0</v>
      </c>
    </row>
    <row r="1170" ht="20.25" hidden="1" customHeight="1" spans="1:7">
      <c r="A1170" s="134">
        <v>2200112</v>
      </c>
      <c r="B1170" s="135" t="s">
        <v>980</v>
      </c>
      <c r="C1170" s="136">
        <v>0</v>
      </c>
      <c r="D1170" s="136">
        <v>0</v>
      </c>
      <c r="E1170" s="136">
        <v>0</v>
      </c>
      <c r="F1170" s="137" t="str">
        <f t="shared" si="36"/>
        <v/>
      </c>
      <c r="G1170" s="138">
        <f t="shared" si="37"/>
        <v>0</v>
      </c>
    </row>
    <row r="1171" ht="20.25" hidden="1" customHeight="1" spans="1:7">
      <c r="A1171" s="134">
        <v>2200113</v>
      </c>
      <c r="B1171" s="135" t="s">
        <v>981</v>
      </c>
      <c r="C1171" s="136">
        <v>0</v>
      </c>
      <c r="D1171" s="136">
        <v>0</v>
      </c>
      <c r="E1171" s="136">
        <v>0</v>
      </c>
      <c r="F1171" s="137" t="str">
        <f t="shared" si="36"/>
        <v/>
      </c>
      <c r="G1171" s="138">
        <f t="shared" si="37"/>
        <v>0</v>
      </c>
    </row>
    <row r="1172" ht="20.25" hidden="1" customHeight="1" spans="1:7">
      <c r="A1172" s="134">
        <v>2200114</v>
      </c>
      <c r="B1172" s="135" t="s">
        <v>982</v>
      </c>
      <c r="C1172" s="136">
        <v>0</v>
      </c>
      <c r="D1172" s="136">
        <v>0</v>
      </c>
      <c r="E1172" s="136">
        <v>0</v>
      </c>
      <c r="F1172" s="137" t="str">
        <f t="shared" si="36"/>
        <v/>
      </c>
      <c r="G1172" s="138">
        <f t="shared" si="37"/>
        <v>0</v>
      </c>
    </row>
    <row r="1173" ht="20.25" hidden="1" customHeight="1" spans="1:7">
      <c r="A1173" s="134">
        <v>2200115</v>
      </c>
      <c r="B1173" s="135" t="s">
        <v>983</v>
      </c>
      <c r="C1173" s="136">
        <v>0</v>
      </c>
      <c r="D1173" s="136">
        <v>0</v>
      </c>
      <c r="E1173" s="136">
        <v>0</v>
      </c>
      <c r="F1173" s="137" t="str">
        <f t="shared" si="36"/>
        <v/>
      </c>
      <c r="G1173" s="138">
        <f t="shared" si="37"/>
        <v>0</v>
      </c>
    </row>
    <row r="1174" ht="20.25" hidden="1" customHeight="1" spans="1:7">
      <c r="A1174" s="134">
        <v>2200116</v>
      </c>
      <c r="B1174" s="135" t="s">
        <v>984</v>
      </c>
      <c r="C1174" s="136">
        <v>0</v>
      </c>
      <c r="D1174" s="136">
        <v>0</v>
      </c>
      <c r="E1174" s="136">
        <v>0</v>
      </c>
      <c r="F1174" s="137" t="str">
        <f t="shared" si="36"/>
        <v/>
      </c>
      <c r="G1174" s="138">
        <f t="shared" si="37"/>
        <v>0</v>
      </c>
    </row>
    <row r="1175" ht="20.25" hidden="1" customHeight="1" spans="1:7">
      <c r="A1175" s="134">
        <v>2200119</v>
      </c>
      <c r="B1175" s="135" t="s">
        <v>985</v>
      </c>
      <c r="C1175" s="136">
        <v>0</v>
      </c>
      <c r="D1175" s="136">
        <v>0</v>
      </c>
      <c r="E1175" s="136">
        <v>0</v>
      </c>
      <c r="F1175" s="137" t="str">
        <f t="shared" si="36"/>
        <v/>
      </c>
      <c r="G1175" s="138">
        <f t="shared" si="37"/>
        <v>0</v>
      </c>
    </row>
    <row r="1176" ht="20.25" hidden="1" customHeight="1" spans="1:7">
      <c r="A1176" s="134">
        <v>2200120</v>
      </c>
      <c r="B1176" s="135" t="s">
        <v>986</v>
      </c>
      <c r="C1176" s="136">
        <v>0</v>
      </c>
      <c r="D1176" s="136">
        <v>0</v>
      </c>
      <c r="E1176" s="136">
        <v>0</v>
      </c>
      <c r="F1176" s="137" t="str">
        <f t="shared" si="36"/>
        <v/>
      </c>
      <c r="G1176" s="138">
        <f t="shared" si="37"/>
        <v>0</v>
      </c>
    </row>
    <row r="1177" ht="20.25" hidden="1" customHeight="1" spans="1:7">
      <c r="A1177" s="134">
        <v>2200121</v>
      </c>
      <c r="B1177" s="135" t="s">
        <v>987</v>
      </c>
      <c r="C1177" s="136">
        <v>0</v>
      </c>
      <c r="D1177" s="136">
        <v>0</v>
      </c>
      <c r="E1177" s="136">
        <v>0</v>
      </c>
      <c r="F1177" s="137" t="str">
        <f t="shared" si="36"/>
        <v/>
      </c>
      <c r="G1177" s="138">
        <f t="shared" si="37"/>
        <v>0</v>
      </c>
    </row>
    <row r="1178" ht="20.25" hidden="1" customHeight="1" spans="1:7">
      <c r="A1178" s="134">
        <v>2200122</v>
      </c>
      <c r="B1178" s="135" t="s">
        <v>988</v>
      </c>
      <c r="C1178" s="136">
        <v>0</v>
      </c>
      <c r="D1178" s="136">
        <v>0</v>
      </c>
      <c r="E1178" s="136">
        <v>0</v>
      </c>
      <c r="F1178" s="137" t="str">
        <f t="shared" si="36"/>
        <v/>
      </c>
      <c r="G1178" s="138">
        <f t="shared" si="37"/>
        <v>0</v>
      </c>
    </row>
    <row r="1179" ht="20.25" hidden="1" customHeight="1" spans="1:7">
      <c r="A1179" s="134">
        <v>2200123</v>
      </c>
      <c r="B1179" s="135" t="s">
        <v>989</v>
      </c>
      <c r="C1179" s="136">
        <v>0</v>
      </c>
      <c r="D1179" s="136">
        <v>0</v>
      </c>
      <c r="E1179" s="136">
        <v>0</v>
      </c>
      <c r="F1179" s="137" t="str">
        <f t="shared" si="36"/>
        <v/>
      </c>
      <c r="G1179" s="138">
        <f t="shared" si="37"/>
        <v>0</v>
      </c>
    </row>
    <row r="1180" ht="20.25" hidden="1" customHeight="1" spans="1:7">
      <c r="A1180" s="134">
        <v>2200124</v>
      </c>
      <c r="B1180" s="135" t="s">
        <v>990</v>
      </c>
      <c r="C1180" s="136">
        <v>0</v>
      </c>
      <c r="D1180" s="136">
        <v>0</v>
      </c>
      <c r="E1180" s="136">
        <v>0</v>
      </c>
      <c r="F1180" s="137" t="str">
        <f t="shared" si="36"/>
        <v/>
      </c>
      <c r="G1180" s="138">
        <f t="shared" si="37"/>
        <v>0</v>
      </c>
    </row>
    <row r="1181" ht="20.25" hidden="1" customHeight="1" spans="1:7">
      <c r="A1181" s="134">
        <v>2200125</v>
      </c>
      <c r="B1181" s="135" t="s">
        <v>991</v>
      </c>
      <c r="C1181" s="136">
        <v>0</v>
      </c>
      <c r="D1181" s="136">
        <v>0</v>
      </c>
      <c r="E1181" s="136">
        <v>0</v>
      </c>
      <c r="F1181" s="137" t="str">
        <f t="shared" si="36"/>
        <v/>
      </c>
      <c r="G1181" s="138">
        <f t="shared" si="37"/>
        <v>0</v>
      </c>
    </row>
    <row r="1182" ht="20.25" hidden="1" customHeight="1" spans="1:7">
      <c r="A1182" s="134">
        <v>2200126</v>
      </c>
      <c r="B1182" s="135" t="s">
        <v>992</v>
      </c>
      <c r="C1182" s="136">
        <v>0</v>
      </c>
      <c r="D1182" s="136">
        <v>0</v>
      </c>
      <c r="E1182" s="136">
        <v>0</v>
      </c>
      <c r="F1182" s="137" t="str">
        <f t="shared" si="36"/>
        <v/>
      </c>
      <c r="G1182" s="138">
        <f t="shared" si="37"/>
        <v>0</v>
      </c>
    </row>
    <row r="1183" ht="20.25" hidden="1" customHeight="1" spans="1:7">
      <c r="A1183" s="134">
        <v>2200127</v>
      </c>
      <c r="B1183" s="135" t="s">
        <v>993</v>
      </c>
      <c r="C1183" s="136">
        <v>0</v>
      </c>
      <c r="D1183" s="136">
        <v>0</v>
      </c>
      <c r="E1183" s="136">
        <v>0</v>
      </c>
      <c r="F1183" s="137" t="str">
        <f t="shared" si="36"/>
        <v/>
      </c>
      <c r="G1183" s="138">
        <f t="shared" si="37"/>
        <v>0</v>
      </c>
    </row>
    <row r="1184" ht="20.25" hidden="1" customHeight="1" spans="1:7">
      <c r="A1184" s="134">
        <v>2200128</v>
      </c>
      <c r="B1184" s="135" t="s">
        <v>994</v>
      </c>
      <c r="C1184" s="136">
        <v>0</v>
      </c>
      <c r="D1184" s="136">
        <v>0</v>
      </c>
      <c r="E1184" s="136">
        <v>0</v>
      </c>
      <c r="F1184" s="137" t="str">
        <f t="shared" si="36"/>
        <v/>
      </c>
      <c r="G1184" s="138">
        <f t="shared" si="37"/>
        <v>0</v>
      </c>
    </row>
    <row r="1185" ht="20.25" hidden="1" customHeight="1" spans="1:7">
      <c r="A1185" s="134">
        <v>2200129</v>
      </c>
      <c r="B1185" s="135" t="s">
        <v>995</v>
      </c>
      <c r="C1185" s="136">
        <v>0</v>
      </c>
      <c r="D1185" s="136">
        <v>0</v>
      </c>
      <c r="E1185" s="136">
        <v>0</v>
      </c>
      <c r="F1185" s="137" t="str">
        <f t="shared" si="36"/>
        <v/>
      </c>
      <c r="G1185" s="138">
        <f t="shared" si="37"/>
        <v>0</v>
      </c>
    </row>
    <row r="1186" ht="20.25" hidden="1" customHeight="1" spans="1:7">
      <c r="A1186" s="134">
        <v>2200150</v>
      </c>
      <c r="B1186" s="135" t="s">
        <v>99</v>
      </c>
      <c r="C1186" s="136">
        <v>0</v>
      </c>
      <c r="D1186" s="136">
        <v>0</v>
      </c>
      <c r="E1186" s="136">
        <v>0</v>
      </c>
      <c r="F1186" s="137" t="str">
        <f t="shared" si="36"/>
        <v/>
      </c>
      <c r="G1186" s="138">
        <f t="shared" si="37"/>
        <v>0</v>
      </c>
    </row>
    <row r="1187" ht="20.25" hidden="1" customHeight="1" spans="1:7">
      <c r="A1187" s="134">
        <v>2200199</v>
      </c>
      <c r="B1187" s="135" t="s">
        <v>996</v>
      </c>
      <c r="C1187" s="136">
        <v>0</v>
      </c>
      <c r="D1187" s="136">
        <v>0</v>
      </c>
      <c r="E1187" s="136">
        <v>0</v>
      </c>
      <c r="F1187" s="137" t="str">
        <f t="shared" si="36"/>
        <v/>
      </c>
      <c r="G1187" s="138">
        <f t="shared" si="37"/>
        <v>0</v>
      </c>
    </row>
    <row r="1188" ht="20.25" hidden="1" customHeight="1" spans="1:7">
      <c r="A1188" s="131">
        <v>22005</v>
      </c>
      <c r="B1188" s="131" t="s">
        <v>997</v>
      </c>
      <c r="C1188" s="133">
        <f>SUM(C1189:C1202)</f>
        <v>0</v>
      </c>
      <c r="D1188" s="133">
        <f>SUM(D1189:D1202)</f>
        <v>0</v>
      </c>
      <c r="E1188" s="133">
        <f>SUM(E1189:E1202)</f>
        <v>0</v>
      </c>
      <c r="F1188" s="129" t="str">
        <f t="shared" si="36"/>
        <v/>
      </c>
      <c r="G1188" s="130">
        <f t="shared" si="37"/>
        <v>0</v>
      </c>
    </row>
    <row r="1189" ht="20.25" hidden="1" customHeight="1" spans="1:7">
      <c r="A1189" s="134">
        <v>2200501</v>
      </c>
      <c r="B1189" s="135" t="s">
        <v>90</v>
      </c>
      <c r="C1189" s="136">
        <v>0</v>
      </c>
      <c r="D1189" s="136">
        <v>0</v>
      </c>
      <c r="E1189" s="136">
        <v>0</v>
      </c>
      <c r="F1189" s="129" t="str">
        <f t="shared" si="36"/>
        <v/>
      </c>
      <c r="G1189" s="130">
        <f t="shared" si="37"/>
        <v>0</v>
      </c>
    </row>
    <row r="1190" ht="20.25" hidden="1" customHeight="1" spans="1:7">
      <c r="A1190" s="134">
        <v>2200502</v>
      </c>
      <c r="B1190" s="135" t="s">
        <v>91</v>
      </c>
      <c r="C1190" s="136">
        <v>0</v>
      </c>
      <c r="D1190" s="136">
        <v>0</v>
      </c>
      <c r="E1190" s="136">
        <v>0</v>
      </c>
      <c r="F1190" s="129" t="str">
        <f t="shared" si="36"/>
        <v/>
      </c>
      <c r="G1190" s="130">
        <f t="shared" si="37"/>
        <v>0</v>
      </c>
    </row>
    <row r="1191" ht="20.25" hidden="1" customHeight="1" spans="1:7">
      <c r="A1191" s="134">
        <v>2200503</v>
      </c>
      <c r="B1191" s="135" t="s">
        <v>92</v>
      </c>
      <c r="C1191" s="136">
        <v>0</v>
      </c>
      <c r="D1191" s="136">
        <v>0</v>
      </c>
      <c r="E1191" s="136">
        <v>0</v>
      </c>
      <c r="F1191" s="129" t="str">
        <f t="shared" si="36"/>
        <v/>
      </c>
      <c r="G1191" s="130">
        <f t="shared" si="37"/>
        <v>0</v>
      </c>
    </row>
    <row r="1192" ht="20.25" hidden="1" customHeight="1" spans="1:7">
      <c r="A1192" s="134">
        <v>2200504</v>
      </c>
      <c r="B1192" s="135" t="s">
        <v>998</v>
      </c>
      <c r="C1192" s="136">
        <v>0</v>
      </c>
      <c r="D1192" s="136">
        <v>0</v>
      </c>
      <c r="E1192" s="136">
        <v>0</v>
      </c>
      <c r="F1192" s="137" t="str">
        <f t="shared" si="36"/>
        <v/>
      </c>
      <c r="G1192" s="138">
        <f t="shared" si="37"/>
        <v>0</v>
      </c>
    </row>
    <row r="1193" ht="20.25" hidden="1" customHeight="1" spans="1:7">
      <c r="A1193" s="134">
        <v>2200506</v>
      </c>
      <c r="B1193" s="135" t="s">
        <v>999</v>
      </c>
      <c r="C1193" s="136">
        <v>0</v>
      </c>
      <c r="D1193" s="136">
        <v>0</v>
      </c>
      <c r="E1193" s="136">
        <v>0</v>
      </c>
      <c r="F1193" s="137" t="str">
        <f t="shared" si="36"/>
        <v/>
      </c>
      <c r="G1193" s="138">
        <f t="shared" si="37"/>
        <v>0</v>
      </c>
    </row>
    <row r="1194" ht="20.25" hidden="1" customHeight="1" spans="1:7">
      <c r="A1194" s="134">
        <v>2200507</v>
      </c>
      <c r="B1194" s="135" t="s">
        <v>1000</v>
      </c>
      <c r="C1194" s="136">
        <v>0</v>
      </c>
      <c r="D1194" s="136">
        <v>0</v>
      </c>
      <c r="E1194" s="136">
        <v>0</v>
      </c>
      <c r="F1194" s="137" t="str">
        <f t="shared" si="36"/>
        <v/>
      </c>
      <c r="G1194" s="138">
        <f t="shared" si="37"/>
        <v>0</v>
      </c>
    </row>
    <row r="1195" ht="20.25" hidden="1" customHeight="1" spans="1:7">
      <c r="A1195" s="134">
        <v>2200508</v>
      </c>
      <c r="B1195" s="135" t="s">
        <v>1001</v>
      </c>
      <c r="C1195" s="136">
        <v>0</v>
      </c>
      <c r="D1195" s="136">
        <v>0</v>
      </c>
      <c r="E1195" s="136">
        <v>0</v>
      </c>
      <c r="F1195" s="137" t="str">
        <f t="shared" si="36"/>
        <v/>
      </c>
      <c r="G1195" s="138">
        <f t="shared" si="37"/>
        <v>0</v>
      </c>
    </row>
    <row r="1196" ht="20.25" hidden="1" customHeight="1" spans="1:7">
      <c r="A1196" s="134">
        <v>2200509</v>
      </c>
      <c r="B1196" s="135" t="s">
        <v>1002</v>
      </c>
      <c r="C1196" s="136">
        <v>0</v>
      </c>
      <c r="D1196" s="136">
        <v>0</v>
      </c>
      <c r="E1196" s="136">
        <v>0</v>
      </c>
      <c r="F1196" s="137" t="str">
        <f t="shared" si="36"/>
        <v/>
      </c>
      <c r="G1196" s="138">
        <f t="shared" si="37"/>
        <v>0</v>
      </c>
    </row>
    <row r="1197" ht="20.25" hidden="1" customHeight="1" spans="1:7">
      <c r="A1197" s="134">
        <v>2200510</v>
      </c>
      <c r="B1197" s="135" t="s">
        <v>1003</v>
      </c>
      <c r="C1197" s="136">
        <v>0</v>
      </c>
      <c r="D1197" s="136">
        <v>0</v>
      </c>
      <c r="E1197" s="136">
        <v>0</v>
      </c>
      <c r="F1197" s="137" t="str">
        <f t="shared" si="36"/>
        <v/>
      </c>
      <c r="G1197" s="138">
        <f t="shared" si="37"/>
        <v>0</v>
      </c>
    </row>
    <row r="1198" ht="20.25" hidden="1" customHeight="1" spans="1:7">
      <c r="A1198" s="134">
        <v>2200511</v>
      </c>
      <c r="B1198" s="135" t="s">
        <v>1004</v>
      </c>
      <c r="C1198" s="136">
        <v>0</v>
      </c>
      <c r="D1198" s="136">
        <v>0</v>
      </c>
      <c r="E1198" s="136">
        <v>0</v>
      </c>
      <c r="F1198" s="137" t="str">
        <f t="shared" si="36"/>
        <v/>
      </c>
      <c r="G1198" s="138">
        <f t="shared" si="37"/>
        <v>0</v>
      </c>
    </row>
    <row r="1199" ht="20.25" hidden="1" customHeight="1" spans="1:7">
      <c r="A1199" s="134">
        <v>2200512</v>
      </c>
      <c r="B1199" s="135" t="s">
        <v>1005</v>
      </c>
      <c r="C1199" s="136">
        <v>0</v>
      </c>
      <c r="D1199" s="136">
        <v>0</v>
      </c>
      <c r="E1199" s="136">
        <v>0</v>
      </c>
      <c r="F1199" s="129" t="str">
        <f t="shared" si="36"/>
        <v/>
      </c>
      <c r="G1199" s="130">
        <f t="shared" si="37"/>
        <v>0</v>
      </c>
    </row>
    <row r="1200" ht="20.25" hidden="1" customHeight="1" spans="1:7">
      <c r="A1200" s="134">
        <v>2200513</v>
      </c>
      <c r="B1200" s="135" t="s">
        <v>1006</v>
      </c>
      <c r="C1200" s="136">
        <v>0</v>
      </c>
      <c r="D1200" s="136">
        <v>0</v>
      </c>
      <c r="E1200" s="136">
        <v>0</v>
      </c>
      <c r="F1200" s="129" t="str">
        <f t="shared" si="36"/>
        <v/>
      </c>
      <c r="G1200" s="130">
        <f t="shared" si="37"/>
        <v>0</v>
      </c>
    </row>
    <row r="1201" ht="20.25" hidden="1" customHeight="1" spans="1:7">
      <c r="A1201" s="134">
        <v>2200514</v>
      </c>
      <c r="B1201" s="135" t="s">
        <v>1007</v>
      </c>
      <c r="C1201" s="136">
        <v>0</v>
      </c>
      <c r="D1201" s="136">
        <v>0</v>
      </c>
      <c r="E1201" s="136">
        <v>0</v>
      </c>
      <c r="F1201" s="129" t="str">
        <f t="shared" si="36"/>
        <v/>
      </c>
      <c r="G1201" s="130">
        <f t="shared" si="37"/>
        <v>0</v>
      </c>
    </row>
    <row r="1202" ht="20.25" hidden="1" customHeight="1" spans="1:7">
      <c r="A1202" s="134">
        <v>2200599</v>
      </c>
      <c r="B1202" s="135" t="s">
        <v>1008</v>
      </c>
      <c r="C1202" s="136">
        <v>0</v>
      </c>
      <c r="D1202" s="136">
        <v>0</v>
      </c>
      <c r="E1202" s="136">
        <v>0</v>
      </c>
      <c r="F1202" s="129" t="str">
        <f t="shared" si="36"/>
        <v/>
      </c>
      <c r="G1202" s="130">
        <f t="shared" si="37"/>
        <v>0</v>
      </c>
    </row>
    <row r="1203" ht="23.25" hidden="1" customHeight="1" spans="1:7">
      <c r="A1203" s="131">
        <v>22099</v>
      </c>
      <c r="B1203" s="131" t="s">
        <v>1009</v>
      </c>
      <c r="C1203" s="133">
        <f>C1204</f>
        <v>0</v>
      </c>
      <c r="D1203" s="133">
        <f>D1204</f>
        <v>0</v>
      </c>
      <c r="E1203" s="133">
        <f>E1204</f>
        <v>0</v>
      </c>
      <c r="F1203" s="129" t="str">
        <f t="shared" si="36"/>
        <v/>
      </c>
      <c r="G1203" s="130">
        <f t="shared" si="37"/>
        <v>0</v>
      </c>
    </row>
    <row r="1204" s="111" customFormat="1" ht="22.5" hidden="1" customHeight="1" spans="1:11">
      <c r="A1204" s="140">
        <v>2209999</v>
      </c>
      <c r="B1204" s="141" t="s">
        <v>1010</v>
      </c>
      <c r="C1204" s="136">
        <v>0</v>
      </c>
      <c r="D1204" s="136">
        <v>0</v>
      </c>
      <c r="E1204" s="136">
        <v>0</v>
      </c>
      <c r="F1204" s="137" t="str">
        <f t="shared" si="36"/>
        <v/>
      </c>
      <c r="G1204" s="138">
        <f t="shared" si="37"/>
        <v>0</v>
      </c>
      <c r="K1204" s="142"/>
    </row>
    <row r="1205" ht="20.25" customHeight="1" spans="1:7">
      <c r="A1205" s="131">
        <v>221</v>
      </c>
      <c r="B1205" s="131" t="s">
        <v>1011</v>
      </c>
      <c r="C1205" s="133">
        <f>C1206+C1217+C1223</f>
        <v>857</v>
      </c>
      <c r="D1205" s="133">
        <f>D1206+D1217+D1223</f>
        <v>857</v>
      </c>
      <c r="E1205" s="133">
        <f>E1206+E1217+E1223</f>
        <v>797.98</v>
      </c>
      <c r="F1205" s="129">
        <f t="shared" si="36"/>
        <v>93.1131855309218</v>
      </c>
      <c r="G1205" s="130">
        <f t="shared" si="37"/>
        <v>369.48</v>
      </c>
    </row>
    <row r="1206" ht="20.25" hidden="1" customHeight="1" spans="1:7">
      <c r="A1206" s="131">
        <v>22101</v>
      </c>
      <c r="B1206" s="131" t="s">
        <v>1012</v>
      </c>
      <c r="C1206" s="133">
        <f>SUM(C1207:C1216)</f>
        <v>0</v>
      </c>
      <c r="D1206" s="133">
        <f>SUM(D1207:D1216)</f>
        <v>0</v>
      </c>
      <c r="E1206" s="133">
        <f>SUM(E1207:E1216)</f>
        <v>0</v>
      </c>
      <c r="F1206" s="129" t="str">
        <f t="shared" si="36"/>
        <v/>
      </c>
      <c r="G1206" s="130">
        <f t="shared" si="37"/>
        <v>0</v>
      </c>
    </row>
    <row r="1207" ht="20.25" hidden="1" customHeight="1" spans="1:7">
      <c r="A1207" s="134">
        <v>2210101</v>
      </c>
      <c r="B1207" s="135" t="s">
        <v>1013</v>
      </c>
      <c r="C1207" s="136">
        <v>0</v>
      </c>
      <c r="D1207" s="136">
        <v>0</v>
      </c>
      <c r="E1207" s="136">
        <v>0</v>
      </c>
      <c r="F1207" s="129" t="str">
        <f t="shared" si="36"/>
        <v/>
      </c>
      <c r="G1207" s="130">
        <f t="shared" si="37"/>
        <v>0</v>
      </c>
    </row>
    <row r="1208" ht="20.25" hidden="1" customHeight="1" spans="1:7">
      <c r="A1208" s="134">
        <v>2210102</v>
      </c>
      <c r="B1208" s="135" t="s">
        <v>1014</v>
      </c>
      <c r="C1208" s="136">
        <v>0</v>
      </c>
      <c r="D1208" s="136">
        <v>0</v>
      </c>
      <c r="E1208" s="136">
        <v>0</v>
      </c>
      <c r="F1208" s="129" t="str">
        <f t="shared" si="36"/>
        <v/>
      </c>
      <c r="G1208" s="130">
        <f t="shared" si="37"/>
        <v>0</v>
      </c>
    </row>
    <row r="1209" ht="20.25" hidden="1" customHeight="1" spans="1:7">
      <c r="A1209" s="134">
        <v>2210103</v>
      </c>
      <c r="B1209" s="135" t="s">
        <v>1015</v>
      </c>
      <c r="C1209" s="136">
        <v>0</v>
      </c>
      <c r="D1209" s="136">
        <v>0</v>
      </c>
      <c r="E1209" s="136">
        <v>0</v>
      </c>
      <c r="F1209" s="137" t="str">
        <f t="shared" si="36"/>
        <v/>
      </c>
      <c r="G1209" s="138">
        <f t="shared" si="37"/>
        <v>0</v>
      </c>
    </row>
    <row r="1210" ht="20.25" hidden="1" customHeight="1" spans="1:7">
      <c r="A1210" s="134">
        <v>2210104</v>
      </c>
      <c r="B1210" s="135" t="s">
        <v>1016</v>
      </c>
      <c r="C1210" s="136">
        <v>0</v>
      </c>
      <c r="D1210" s="136">
        <v>0</v>
      </c>
      <c r="E1210" s="136">
        <v>0</v>
      </c>
      <c r="F1210" s="137" t="str">
        <f t="shared" si="36"/>
        <v/>
      </c>
      <c r="G1210" s="138">
        <f t="shared" si="37"/>
        <v>0</v>
      </c>
    </row>
    <row r="1211" ht="20.25" hidden="1" customHeight="1" spans="1:7">
      <c r="A1211" s="134">
        <v>2210105</v>
      </c>
      <c r="B1211" s="135" t="s">
        <v>1017</v>
      </c>
      <c r="C1211" s="136">
        <v>0</v>
      </c>
      <c r="D1211" s="136">
        <v>0</v>
      </c>
      <c r="E1211" s="136">
        <v>0</v>
      </c>
      <c r="F1211" s="137" t="str">
        <f t="shared" si="36"/>
        <v/>
      </c>
      <c r="G1211" s="138">
        <f t="shared" si="37"/>
        <v>0</v>
      </c>
    </row>
    <row r="1212" ht="20.25" hidden="1" customHeight="1" spans="1:7">
      <c r="A1212" s="134">
        <v>2210106</v>
      </c>
      <c r="B1212" s="135" t="s">
        <v>1018</v>
      </c>
      <c r="C1212" s="136">
        <v>0</v>
      </c>
      <c r="D1212" s="136">
        <v>0</v>
      </c>
      <c r="E1212" s="136">
        <v>0</v>
      </c>
      <c r="F1212" s="137" t="str">
        <f t="shared" si="36"/>
        <v/>
      </c>
      <c r="G1212" s="138">
        <f t="shared" si="37"/>
        <v>0</v>
      </c>
    </row>
    <row r="1213" ht="20.25" hidden="1" customHeight="1" spans="1:7">
      <c r="A1213" s="134">
        <v>2210107</v>
      </c>
      <c r="B1213" s="135" t="s">
        <v>1019</v>
      </c>
      <c r="C1213" s="136">
        <v>0</v>
      </c>
      <c r="D1213" s="136">
        <v>0</v>
      </c>
      <c r="E1213" s="136">
        <v>0</v>
      </c>
      <c r="F1213" s="137" t="str">
        <f t="shared" si="36"/>
        <v/>
      </c>
      <c r="G1213" s="138">
        <f t="shared" si="37"/>
        <v>0</v>
      </c>
    </row>
    <row r="1214" ht="20.25" hidden="1" customHeight="1" spans="1:7">
      <c r="A1214" s="134">
        <v>2210108</v>
      </c>
      <c r="B1214" s="135" t="s">
        <v>1020</v>
      </c>
      <c r="C1214" s="136">
        <v>0</v>
      </c>
      <c r="D1214" s="136">
        <v>0</v>
      </c>
      <c r="E1214" s="136">
        <v>0</v>
      </c>
      <c r="F1214" s="137" t="str">
        <f t="shared" si="36"/>
        <v/>
      </c>
      <c r="G1214" s="138">
        <f t="shared" si="37"/>
        <v>0</v>
      </c>
    </row>
    <row r="1215" ht="20.25" hidden="1" customHeight="1" spans="1:7">
      <c r="A1215" s="134">
        <v>2210109</v>
      </c>
      <c r="B1215" s="135" t="s">
        <v>1021</v>
      </c>
      <c r="C1215" s="136">
        <v>0</v>
      </c>
      <c r="D1215" s="136">
        <v>0</v>
      </c>
      <c r="E1215" s="136">
        <v>0</v>
      </c>
      <c r="F1215" s="129" t="str">
        <f t="shared" si="36"/>
        <v/>
      </c>
      <c r="G1215" s="130">
        <f t="shared" si="37"/>
        <v>0</v>
      </c>
    </row>
    <row r="1216" ht="20.25" hidden="1" customHeight="1" spans="1:7">
      <c r="A1216" s="134">
        <v>2210199</v>
      </c>
      <c r="B1216" s="135" t="s">
        <v>1022</v>
      </c>
      <c r="C1216" s="136">
        <v>0</v>
      </c>
      <c r="D1216" s="136">
        <v>0</v>
      </c>
      <c r="E1216" s="136">
        <v>0</v>
      </c>
      <c r="F1216" s="129" t="str">
        <f t="shared" si="36"/>
        <v/>
      </c>
      <c r="G1216" s="130">
        <f t="shared" si="37"/>
        <v>0</v>
      </c>
    </row>
    <row r="1217" ht="20.25" customHeight="1" spans="1:7">
      <c r="A1217" s="131">
        <v>22102</v>
      </c>
      <c r="B1217" s="131" t="s">
        <v>1023</v>
      </c>
      <c r="C1217" s="133">
        <f>C1218+C1221+C1222</f>
        <v>857</v>
      </c>
      <c r="D1217" s="133">
        <f>D1218+D1221+D1222</f>
        <v>857</v>
      </c>
      <c r="E1217" s="133">
        <f>E1218+E1221+E1222</f>
        <v>797.98</v>
      </c>
      <c r="F1217" s="129">
        <f t="shared" si="36"/>
        <v>93.1131855309218</v>
      </c>
      <c r="G1217" s="130">
        <f t="shared" si="37"/>
        <v>369.48</v>
      </c>
    </row>
    <row r="1218" ht="20.25" customHeight="1" spans="1:7">
      <c r="A1218" s="134">
        <v>2210201</v>
      </c>
      <c r="B1218" s="135" t="s">
        <v>1024</v>
      </c>
      <c r="C1218" s="136">
        <v>624</v>
      </c>
      <c r="D1218" s="136">
        <v>624</v>
      </c>
      <c r="E1218" s="136">
        <v>574.03</v>
      </c>
      <c r="F1218" s="129">
        <f t="shared" si="36"/>
        <v>91.9919871794872</v>
      </c>
      <c r="G1218" s="130">
        <f t="shared" si="37"/>
        <v>262.03</v>
      </c>
    </row>
    <row r="1219" ht="20.25" hidden="1" customHeight="1" spans="1:7">
      <c r="A1219" s="134">
        <v>221020101</v>
      </c>
      <c r="B1219" s="135" t="s">
        <v>1025</v>
      </c>
      <c r="C1219" s="136">
        <v>0</v>
      </c>
      <c r="D1219" s="136">
        <v>0</v>
      </c>
      <c r="E1219" s="136"/>
      <c r="F1219" s="137" t="str">
        <f t="shared" si="36"/>
        <v/>
      </c>
      <c r="G1219" s="138">
        <f t="shared" si="37"/>
        <v>0</v>
      </c>
    </row>
    <row r="1220" ht="20.25" hidden="1" customHeight="1" spans="1:7">
      <c r="A1220" s="134">
        <v>221020102</v>
      </c>
      <c r="B1220" s="135" t="s">
        <v>1026</v>
      </c>
      <c r="C1220" s="136">
        <v>0</v>
      </c>
      <c r="D1220" s="136">
        <v>0</v>
      </c>
      <c r="E1220" s="136"/>
      <c r="F1220" s="137" t="str">
        <f t="shared" si="36"/>
        <v/>
      </c>
      <c r="G1220" s="138">
        <f t="shared" si="37"/>
        <v>0</v>
      </c>
    </row>
    <row r="1221" ht="20.25" hidden="1" customHeight="1" spans="1:7">
      <c r="A1221" s="134">
        <v>2210202</v>
      </c>
      <c r="B1221" s="135" t="s">
        <v>1027</v>
      </c>
      <c r="C1221" s="136">
        <v>0</v>
      </c>
      <c r="D1221" s="136">
        <v>0</v>
      </c>
      <c r="E1221" s="136"/>
      <c r="F1221" s="129" t="str">
        <f t="shared" si="36"/>
        <v/>
      </c>
      <c r="G1221" s="130">
        <f t="shared" si="37"/>
        <v>0</v>
      </c>
    </row>
    <row r="1222" ht="20.25" customHeight="1" spans="1:7">
      <c r="A1222" s="134">
        <v>2210203</v>
      </c>
      <c r="B1222" s="135" t="s">
        <v>1028</v>
      </c>
      <c r="C1222" s="136">
        <v>233</v>
      </c>
      <c r="D1222" s="136">
        <v>233</v>
      </c>
      <c r="E1222" s="136">
        <v>223.95</v>
      </c>
      <c r="F1222" s="129">
        <f t="shared" si="36"/>
        <v>96.1158798283262</v>
      </c>
      <c r="G1222" s="130">
        <f t="shared" si="37"/>
        <v>107.45</v>
      </c>
    </row>
    <row r="1223" ht="20.25" hidden="1" customHeight="1" spans="1:7">
      <c r="A1223" s="131">
        <v>22103</v>
      </c>
      <c r="B1223" s="131" t="s">
        <v>1029</v>
      </c>
      <c r="C1223" s="133">
        <f>SUM(C1224:C1226)</f>
        <v>0</v>
      </c>
      <c r="D1223" s="133">
        <f>SUM(D1224:D1226)</f>
        <v>0</v>
      </c>
      <c r="E1223" s="133">
        <f>SUM(E1224:E1226)</f>
        <v>0</v>
      </c>
      <c r="F1223" s="129" t="str">
        <f t="shared" ref="F1223:F1286" si="38">IFERROR(E1223/C1223*100,"")</f>
        <v/>
      </c>
      <c r="G1223" s="130">
        <f t="shared" ref="G1223:G1286" si="39">E1223-C1223/2</f>
        <v>0</v>
      </c>
    </row>
    <row r="1224" ht="20.25" hidden="1" customHeight="1" spans="1:7">
      <c r="A1224" s="134">
        <v>2210301</v>
      </c>
      <c r="B1224" s="135" t="s">
        <v>1030</v>
      </c>
      <c r="C1224" s="136">
        <v>0</v>
      </c>
      <c r="D1224" s="136">
        <v>0</v>
      </c>
      <c r="E1224" s="136">
        <v>0</v>
      </c>
      <c r="F1224" s="129" t="str">
        <f t="shared" si="38"/>
        <v/>
      </c>
      <c r="G1224" s="130">
        <f t="shared" si="39"/>
        <v>0</v>
      </c>
    </row>
    <row r="1225" ht="20.25" hidden="1" customHeight="1" spans="1:7">
      <c r="A1225" s="134">
        <v>2210302</v>
      </c>
      <c r="B1225" s="135" t="s">
        <v>1031</v>
      </c>
      <c r="C1225" s="136">
        <v>0</v>
      </c>
      <c r="D1225" s="136">
        <v>0</v>
      </c>
      <c r="E1225" s="136">
        <v>0</v>
      </c>
      <c r="F1225" s="129" t="str">
        <f t="shared" si="38"/>
        <v/>
      </c>
      <c r="G1225" s="130">
        <f t="shared" si="39"/>
        <v>0</v>
      </c>
    </row>
    <row r="1226" ht="20.25" hidden="1" customHeight="1" spans="1:7">
      <c r="A1226" s="134">
        <v>2210399</v>
      </c>
      <c r="B1226" s="135" t="s">
        <v>1032</v>
      </c>
      <c r="C1226" s="136">
        <v>0</v>
      </c>
      <c r="D1226" s="136">
        <v>0</v>
      </c>
      <c r="E1226" s="136">
        <v>0</v>
      </c>
      <c r="F1226" s="129" t="str">
        <f t="shared" si="38"/>
        <v/>
      </c>
      <c r="G1226" s="130">
        <f t="shared" si="39"/>
        <v>0</v>
      </c>
    </row>
    <row r="1227" ht="20.25" hidden="1" customHeight="1" spans="1:7">
      <c r="A1227" s="131">
        <v>222</v>
      </c>
      <c r="B1227" s="131" t="s">
        <v>1033</v>
      </c>
      <c r="C1227" s="133">
        <f>C1228+C1246+C1252+C1258</f>
        <v>0</v>
      </c>
      <c r="D1227" s="133">
        <f>D1228+D1246+D1252+D1258</f>
        <v>0</v>
      </c>
      <c r="E1227" s="133">
        <f>E1228+E1246+E1252+E1258</f>
        <v>0</v>
      </c>
      <c r="F1227" s="129" t="str">
        <f t="shared" si="38"/>
        <v/>
      </c>
      <c r="G1227" s="130">
        <f t="shared" si="39"/>
        <v>0</v>
      </c>
    </row>
    <row r="1228" ht="20.25" hidden="1" customHeight="1" spans="1:7">
      <c r="A1228" s="131">
        <v>22201</v>
      </c>
      <c r="B1228" s="131" t="s">
        <v>1034</v>
      </c>
      <c r="C1228" s="133">
        <f>SUM(C1229:C1245)</f>
        <v>0</v>
      </c>
      <c r="D1228" s="133">
        <f>SUM(D1229:D1245)</f>
        <v>0</v>
      </c>
      <c r="E1228" s="133">
        <f>SUM(E1229:E1245)</f>
        <v>0</v>
      </c>
      <c r="F1228" s="129" t="str">
        <f t="shared" si="38"/>
        <v/>
      </c>
      <c r="G1228" s="130">
        <f t="shared" si="39"/>
        <v>0</v>
      </c>
    </row>
    <row r="1229" ht="20.25" hidden="1" customHeight="1" spans="1:7">
      <c r="A1229" s="134">
        <v>2220101</v>
      </c>
      <c r="B1229" s="135" t="s">
        <v>90</v>
      </c>
      <c r="C1229" s="136">
        <v>0</v>
      </c>
      <c r="D1229" s="136">
        <v>0</v>
      </c>
      <c r="E1229" s="136">
        <v>0</v>
      </c>
      <c r="F1229" s="129" t="str">
        <f t="shared" si="38"/>
        <v/>
      </c>
      <c r="G1229" s="130">
        <f t="shared" si="39"/>
        <v>0</v>
      </c>
    </row>
    <row r="1230" ht="20.25" hidden="1" customHeight="1" spans="1:7">
      <c r="A1230" s="134">
        <v>2220102</v>
      </c>
      <c r="B1230" s="135" t="s">
        <v>91</v>
      </c>
      <c r="C1230" s="136">
        <v>0</v>
      </c>
      <c r="D1230" s="136">
        <v>0</v>
      </c>
      <c r="E1230" s="136">
        <v>0</v>
      </c>
      <c r="F1230" s="129" t="str">
        <f t="shared" si="38"/>
        <v/>
      </c>
      <c r="G1230" s="130">
        <f t="shared" si="39"/>
        <v>0</v>
      </c>
    </row>
    <row r="1231" ht="20.25" hidden="1" customHeight="1" spans="1:7">
      <c r="A1231" s="134">
        <v>2220103</v>
      </c>
      <c r="B1231" s="135" t="s">
        <v>92</v>
      </c>
      <c r="C1231" s="136">
        <v>0</v>
      </c>
      <c r="D1231" s="136">
        <v>0</v>
      </c>
      <c r="E1231" s="136">
        <v>0</v>
      </c>
      <c r="F1231" s="129" t="str">
        <f t="shared" si="38"/>
        <v/>
      </c>
      <c r="G1231" s="130">
        <f t="shared" si="39"/>
        <v>0</v>
      </c>
    </row>
    <row r="1232" ht="20.25" hidden="1" customHeight="1" spans="1:7">
      <c r="A1232" s="134">
        <v>2220104</v>
      </c>
      <c r="B1232" s="135" t="s">
        <v>1035</v>
      </c>
      <c r="C1232" s="136">
        <v>0</v>
      </c>
      <c r="D1232" s="136">
        <v>0</v>
      </c>
      <c r="E1232" s="136">
        <v>0</v>
      </c>
      <c r="F1232" s="129" t="str">
        <f t="shared" si="38"/>
        <v/>
      </c>
      <c r="G1232" s="130">
        <f t="shared" si="39"/>
        <v>0</v>
      </c>
    </row>
    <row r="1233" ht="20.25" hidden="1" customHeight="1" spans="1:7">
      <c r="A1233" s="134">
        <v>2220105</v>
      </c>
      <c r="B1233" s="135" t="s">
        <v>1036</v>
      </c>
      <c r="C1233" s="136">
        <v>0</v>
      </c>
      <c r="D1233" s="136">
        <v>0</v>
      </c>
      <c r="E1233" s="136">
        <v>0</v>
      </c>
      <c r="F1233" s="129" t="str">
        <f t="shared" si="38"/>
        <v/>
      </c>
      <c r="G1233" s="130">
        <f t="shared" si="39"/>
        <v>0</v>
      </c>
    </row>
    <row r="1234" ht="20.25" hidden="1" customHeight="1" spans="1:7">
      <c r="A1234" s="134">
        <v>2220106</v>
      </c>
      <c r="B1234" s="135" t="s">
        <v>1037</v>
      </c>
      <c r="C1234" s="136">
        <v>0</v>
      </c>
      <c r="D1234" s="136">
        <v>0</v>
      </c>
      <c r="E1234" s="136">
        <v>0</v>
      </c>
      <c r="F1234" s="129" t="str">
        <f t="shared" si="38"/>
        <v/>
      </c>
      <c r="G1234" s="130">
        <f t="shared" si="39"/>
        <v>0</v>
      </c>
    </row>
    <row r="1235" ht="20.25" hidden="1" customHeight="1" spans="1:7">
      <c r="A1235" s="134">
        <v>2220107</v>
      </c>
      <c r="B1235" s="135" t="s">
        <v>1038</v>
      </c>
      <c r="C1235" s="136">
        <v>0</v>
      </c>
      <c r="D1235" s="136">
        <v>0</v>
      </c>
      <c r="E1235" s="136">
        <v>0</v>
      </c>
      <c r="F1235" s="129" t="str">
        <f t="shared" si="38"/>
        <v/>
      </c>
      <c r="G1235" s="130">
        <f t="shared" si="39"/>
        <v>0</v>
      </c>
    </row>
    <row r="1236" ht="20.25" hidden="1" customHeight="1" spans="1:7">
      <c r="A1236" s="134">
        <v>2220112</v>
      </c>
      <c r="B1236" s="135" t="s">
        <v>1039</v>
      </c>
      <c r="C1236" s="136">
        <v>0</v>
      </c>
      <c r="D1236" s="136">
        <v>0</v>
      </c>
      <c r="E1236" s="136">
        <v>0</v>
      </c>
      <c r="F1236" s="129" t="str">
        <f t="shared" si="38"/>
        <v/>
      </c>
      <c r="G1236" s="130">
        <f t="shared" si="39"/>
        <v>0</v>
      </c>
    </row>
    <row r="1237" ht="20.25" hidden="1" customHeight="1" spans="1:7">
      <c r="A1237" s="134">
        <v>2220113</v>
      </c>
      <c r="B1237" s="135" t="s">
        <v>1040</v>
      </c>
      <c r="C1237" s="136">
        <v>0</v>
      </c>
      <c r="D1237" s="136">
        <v>0</v>
      </c>
      <c r="E1237" s="136">
        <v>0</v>
      </c>
      <c r="F1237" s="129" t="str">
        <f t="shared" si="38"/>
        <v/>
      </c>
      <c r="G1237" s="130">
        <f t="shared" si="39"/>
        <v>0</v>
      </c>
    </row>
    <row r="1238" ht="20.25" hidden="1" customHeight="1" spans="1:7">
      <c r="A1238" s="134">
        <v>2220114</v>
      </c>
      <c r="B1238" s="135" t="s">
        <v>1041</v>
      </c>
      <c r="C1238" s="136">
        <v>0</v>
      </c>
      <c r="D1238" s="136">
        <v>0</v>
      </c>
      <c r="E1238" s="136">
        <v>0</v>
      </c>
      <c r="F1238" s="129" t="str">
        <f t="shared" si="38"/>
        <v/>
      </c>
      <c r="G1238" s="130">
        <f t="shared" si="39"/>
        <v>0</v>
      </c>
    </row>
    <row r="1239" ht="20.25" hidden="1" customHeight="1" spans="1:7">
      <c r="A1239" s="134">
        <v>2220115</v>
      </c>
      <c r="B1239" s="135" t="s">
        <v>1042</v>
      </c>
      <c r="C1239" s="136">
        <v>0</v>
      </c>
      <c r="D1239" s="136">
        <v>0</v>
      </c>
      <c r="E1239" s="136"/>
      <c r="F1239" s="129" t="str">
        <f t="shared" si="38"/>
        <v/>
      </c>
      <c r="G1239" s="130">
        <f t="shared" si="39"/>
        <v>0</v>
      </c>
    </row>
    <row r="1240" ht="20.25" hidden="1" customHeight="1" spans="1:7">
      <c r="A1240" s="134">
        <v>2220118</v>
      </c>
      <c r="B1240" s="135" t="s">
        <v>1043</v>
      </c>
      <c r="C1240" s="136">
        <v>0</v>
      </c>
      <c r="D1240" s="136">
        <v>0</v>
      </c>
      <c r="E1240" s="136">
        <v>0</v>
      </c>
      <c r="F1240" s="129" t="str">
        <f t="shared" si="38"/>
        <v/>
      </c>
      <c r="G1240" s="130">
        <f t="shared" si="39"/>
        <v>0</v>
      </c>
    </row>
    <row r="1241" ht="20.25" hidden="1" customHeight="1" spans="1:7">
      <c r="A1241" s="134">
        <v>2220119</v>
      </c>
      <c r="B1241" s="135" t="s">
        <v>1044</v>
      </c>
      <c r="C1241" s="136">
        <v>0</v>
      </c>
      <c r="D1241" s="136">
        <v>0</v>
      </c>
      <c r="E1241" s="136">
        <v>0</v>
      </c>
      <c r="F1241" s="129" t="str">
        <f t="shared" si="38"/>
        <v/>
      </c>
      <c r="G1241" s="130">
        <f t="shared" si="39"/>
        <v>0</v>
      </c>
    </row>
    <row r="1242" ht="20.25" hidden="1" customHeight="1" spans="1:7">
      <c r="A1242" s="134">
        <v>2220120</v>
      </c>
      <c r="B1242" s="135" t="s">
        <v>1045</v>
      </c>
      <c r="C1242" s="136">
        <v>0</v>
      </c>
      <c r="D1242" s="136">
        <v>0</v>
      </c>
      <c r="E1242" s="136">
        <v>0</v>
      </c>
      <c r="F1242" s="129" t="str">
        <f t="shared" si="38"/>
        <v/>
      </c>
      <c r="G1242" s="130">
        <f t="shared" si="39"/>
        <v>0</v>
      </c>
    </row>
    <row r="1243" ht="20.25" hidden="1" customHeight="1" spans="1:7">
      <c r="A1243" s="134">
        <v>2220121</v>
      </c>
      <c r="B1243" s="135" t="s">
        <v>1046</v>
      </c>
      <c r="C1243" s="136">
        <v>0</v>
      </c>
      <c r="D1243" s="136">
        <v>0</v>
      </c>
      <c r="E1243" s="136">
        <v>0</v>
      </c>
      <c r="F1243" s="129" t="str">
        <f t="shared" si="38"/>
        <v/>
      </c>
      <c r="G1243" s="130">
        <f t="shared" si="39"/>
        <v>0</v>
      </c>
    </row>
    <row r="1244" ht="20.25" hidden="1" customHeight="1" spans="1:7">
      <c r="A1244" s="134">
        <v>2220150</v>
      </c>
      <c r="B1244" s="135" t="s">
        <v>99</v>
      </c>
      <c r="C1244" s="136">
        <v>0</v>
      </c>
      <c r="D1244" s="136">
        <v>0</v>
      </c>
      <c r="E1244" s="136">
        <v>0</v>
      </c>
      <c r="F1244" s="137" t="str">
        <f t="shared" si="38"/>
        <v/>
      </c>
      <c r="G1244" s="138">
        <f t="shared" si="39"/>
        <v>0</v>
      </c>
    </row>
    <row r="1245" ht="20.25" hidden="1" customHeight="1" spans="1:7">
      <c r="A1245" s="134">
        <v>2220199</v>
      </c>
      <c r="B1245" s="135" t="s">
        <v>1047</v>
      </c>
      <c r="C1245" s="136">
        <v>0</v>
      </c>
      <c r="D1245" s="136">
        <v>0</v>
      </c>
      <c r="E1245" s="136">
        <v>0</v>
      </c>
      <c r="F1245" s="129" t="str">
        <f t="shared" si="38"/>
        <v/>
      </c>
      <c r="G1245" s="130">
        <f t="shared" si="39"/>
        <v>0</v>
      </c>
    </row>
    <row r="1246" s="111" customFormat="1" ht="20.25" hidden="1" customHeight="1" spans="1:11">
      <c r="A1246" s="146">
        <v>22203</v>
      </c>
      <c r="B1246" s="146" t="s">
        <v>1048</v>
      </c>
      <c r="C1246" s="133">
        <f>SUM(C1247:C1251)</f>
        <v>0</v>
      </c>
      <c r="D1246" s="133">
        <f>SUM(D1247:D1251)</f>
        <v>0</v>
      </c>
      <c r="E1246" s="133">
        <f>SUM(E1247:E1251)</f>
        <v>0</v>
      </c>
      <c r="F1246" s="129" t="str">
        <f t="shared" si="38"/>
        <v/>
      </c>
      <c r="G1246" s="130">
        <f t="shared" si="39"/>
        <v>0</v>
      </c>
      <c r="K1246" s="142"/>
    </row>
    <row r="1247" ht="20.25" hidden="1" customHeight="1" spans="1:7">
      <c r="A1247" s="134">
        <v>2220301</v>
      </c>
      <c r="B1247" s="135" t="s">
        <v>1049</v>
      </c>
      <c r="C1247" s="136">
        <v>0</v>
      </c>
      <c r="D1247" s="136">
        <v>0</v>
      </c>
      <c r="E1247" s="136">
        <v>0</v>
      </c>
      <c r="F1247" s="129" t="str">
        <f t="shared" si="38"/>
        <v/>
      </c>
      <c r="G1247" s="130">
        <f t="shared" si="39"/>
        <v>0</v>
      </c>
    </row>
    <row r="1248" ht="20.25" hidden="1" customHeight="1" spans="1:7">
      <c r="A1248" s="134">
        <v>2220303</v>
      </c>
      <c r="B1248" s="135" t="s">
        <v>1050</v>
      </c>
      <c r="C1248" s="136">
        <v>0</v>
      </c>
      <c r="D1248" s="136">
        <v>0</v>
      </c>
      <c r="E1248" s="136">
        <v>0</v>
      </c>
      <c r="F1248" s="129" t="str">
        <f t="shared" si="38"/>
        <v/>
      </c>
      <c r="G1248" s="130">
        <f t="shared" si="39"/>
        <v>0</v>
      </c>
    </row>
    <row r="1249" ht="20.25" hidden="1" customHeight="1" spans="1:7">
      <c r="A1249" s="134">
        <v>2220304</v>
      </c>
      <c r="B1249" s="135" t="s">
        <v>1051</v>
      </c>
      <c r="C1249" s="136">
        <v>0</v>
      </c>
      <c r="D1249" s="136">
        <v>0</v>
      </c>
      <c r="E1249" s="136">
        <v>0</v>
      </c>
      <c r="F1249" s="129" t="str">
        <f t="shared" si="38"/>
        <v/>
      </c>
      <c r="G1249" s="130">
        <f t="shared" si="39"/>
        <v>0</v>
      </c>
    </row>
    <row r="1250" ht="20.25" hidden="1" customHeight="1" spans="1:7">
      <c r="A1250" s="134">
        <v>2220305</v>
      </c>
      <c r="B1250" s="135" t="s">
        <v>1052</v>
      </c>
      <c r="C1250" s="136">
        <v>0</v>
      </c>
      <c r="D1250" s="136">
        <v>0</v>
      </c>
      <c r="E1250" s="136">
        <v>0</v>
      </c>
      <c r="F1250" s="129" t="str">
        <f t="shared" si="38"/>
        <v/>
      </c>
      <c r="G1250" s="130">
        <f t="shared" si="39"/>
        <v>0</v>
      </c>
    </row>
    <row r="1251" ht="20.25" hidden="1" customHeight="1" spans="1:7">
      <c r="A1251" s="134">
        <v>2220399</v>
      </c>
      <c r="B1251" s="135" t="s">
        <v>1053</v>
      </c>
      <c r="C1251" s="136">
        <v>0</v>
      </c>
      <c r="D1251" s="136">
        <v>0</v>
      </c>
      <c r="E1251" s="136">
        <v>0</v>
      </c>
      <c r="F1251" s="129" t="str">
        <f t="shared" si="38"/>
        <v/>
      </c>
      <c r="G1251" s="130">
        <f t="shared" si="39"/>
        <v>0</v>
      </c>
    </row>
    <row r="1252" ht="20.25" hidden="1" customHeight="1" spans="1:7">
      <c r="A1252" s="131">
        <v>22204</v>
      </c>
      <c r="B1252" s="131" t="s">
        <v>1054</v>
      </c>
      <c r="C1252" s="133">
        <f>SUM(C1253:C1257)</f>
        <v>0</v>
      </c>
      <c r="D1252" s="133">
        <f>SUM(D1253:D1257)</f>
        <v>0</v>
      </c>
      <c r="E1252" s="133">
        <f>SUM(E1253:E1257)</f>
        <v>0</v>
      </c>
      <c r="F1252" s="129" t="str">
        <f t="shared" si="38"/>
        <v/>
      </c>
      <c r="G1252" s="130">
        <f t="shared" si="39"/>
        <v>0</v>
      </c>
    </row>
    <row r="1253" ht="20.25" hidden="1" customHeight="1" spans="1:7">
      <c r="A1253" s="134">
        <v>2220401</v>
      </c>
      <c r="B1253" s="135" t="s">
        <v>1055</v>
      </c>
      <c r="C1253" s="136">
        <v>0</v>
      </c>
      <c r="D1253" s="136">
        <v>0</v>
      </c>
      <c r="E1253" s="136">
        <v>0</v>
      </c>
      <c r="F1253" s="137" t="str">
        <f t="shared" si="38"/>
        <v/>
      </c>
      <c r="G1253" s="138">
        <f t="shared" si="39"/>
        <v>0</v>
      </c>
    </row>
    <row r="1254" ht="20.25" hidden="1" customHeight="1" spans="1:7">
      <c r="A1254" s="134">
        <v>2220402</v>
      </c>
      <c r="B1254" s="135" t="s">
        <v>1056</v>
      </c>
      <c r="C1254" s="136">
        <v>0</v>
      </c>
      <c r="D1254" s="136">
        <v>0</v>
      </c>
      <c r="E1254" s="136">
        <v>0</v>
      </c>
      <c r="F1254" s="137" t="str">
        <f t="shared" si="38"/>
        <v/>
      </c>
      <c r="G1254" s="138">
        <f t="shared" si="39"/>
        <v>0</v>
      </c>
    </row>
    <row r="1255" ht="20.25" hidden="1" customHeight="1" spans="1:7">
      <c r="A1255" s="134">
        <v>2220403</v>
      </c>
      <c r="B1255" s="135" t="s">
        <v>1057</v>
      </c>
      <c r="C1255" s="136">
        <v>0</v>
      </c>
      <c r="D1255" s="136">
        <v>0</v>
      </c>
      <c r="E1255" s="136">
        <v>0</v>
      </c>
      <c r="F1255" s="137" t="str">
        <f t="shared" si="38"/>
        <v/>
      </c>
      <c r="G1255" s="138">
        <f t="shared" si="39"/>
        <v>0</v>
      </c>
    </row>
    <row r="1256" ht="20.25" hidden="1" customHeight="1" spans="1:7">
      <c r="A1256" s="134">
        <v>2220404</v>
      </c>
      <c r="B1256" s="135" t="s">
        <v>1058</v>
      </c>
      <c r="C1256" s="136">
        <v>0</v>
      </c>
      <c r="D1256" s="136">
        <v>0</v>
      </c>
      <c r="E1256" s="136">
        <v>0</v>
      </c>
      <c r="F1256" s="137" t="str">
        <f t="shared" si="38"/>
        <v/>
      </c>
      <c r="G1256" s="138">
        <f t="shared" si="39"/>
        <v>0</v>
      </c>
    </row>
    <row r="1257" ht="20.25" hidden="1" customHeight="1" spans="1:7">
      <c r="A1257" s="134">
        <v>2220499</v>
      </c>
      <c r="B1257" s="135" t="s">
        <v>1059</v>
      </c>
      <c r="C1257" s="136">
        <v>0</v>
      </c>
      <c r="D1257" s="136">
        <v>0</v>
      </c>
      <c r="E1257" s="136">
        <v>0</v>
      </c>
      <c r="F1257" s="137" t="str">
        <f t="shared" si="38"/>
        <v/>
      </c>
      <c r="G1257" s="138">
        <f t="shared" si="39"/>
        <v>0</v>
      </c>
    </row>
    <row r="1258" ht="20.25" hidden="1" customHeight="1" spans="1:7">
      <c r="A1258" s="131">
        <v>22205</v>
      </c>
      <c r="B1258" s="131" t="s">
        <v>1060</v>
      </c>
      <c r="C1258" s="133">
        <f>SUM(C1259:C1269)</f>
        <v>0</v>
      </c>
      <c r="D1258" s="133">
        <f>SUM(D1259:D1269)</f>
        <v>0</v>
      </c>
      <c r="E1258" s="133">
        <f>SUM(E1259:E1269)</f>
        <v>0</v>
      </c>
      <c r="F1258" s="129" t="str">
        <f t="shared" si="38"/>
        <v/>
      </c>
      <c r="G1258" s="130">
        <f t="shared" si="39"/>
        <v>0</v>
      </c>
    </row>
    <row r="1259" ht="20.25" hidden="1" customHeight="1" spans="1:7">
      <c r="A1259" s="134">
        <v>2220501</v>
      </c>
      <c r="B1259" s="135" t="s">
        <v>1061</v>
      </c>
      <c r="C1259" s="136">
        <v>0</v>
      </c>
      <c r="D1259" s="136">
        <v>0</v>
      </c>
      <c r="E1259" s="136">
        <v>0</v>
      </c>
      <c r="F1259" s="129" t="str">
        <f t="shared" si="38"/>
        <v/>
      </c>
      <c r="G1259" s="130">
        <f t="shared" si="39"/>
        <v>0</v>
      </c>
    </row>
    <row r="1260" ht="20.25" hidden="1" customHeight="1" spans="1:7">
      <c r="A1260" s="134">
        <v>2220502</v>
      </c>
      <c r="B1260" s="135" t="s">
        <v>1062</v>
      </c>
      <c r="C1260" s="136">
        <v>0</v>
      </c>
      <c r="D1260" s="136">
        <v>0</v>
      </c>
      <c r="E1260" s="136">
        <v>0</v>
      </c>
      <c r="F1260" s="129" t="str">
        <f t="shared" si="38"/>
        <v/>
      </c>
      <c r="G1260" s="130">
        <f t="shared" si="39"/>
        <v>0</v>
      </c>
    </row>
    <row r="1261" ht="20.25" hidden="1" customHeight="1" spans="1:7">
      <c r="A1261" s="134">
        <v>2220503</v>
      </c>
      <c r="B1261" s="135" t="s">
        <v>1063</v>
      </c>
      <c r="C1261" s="136">
        <v>0</v>
      </c>
      <c r="D1261" s="136">
        <v>0</v>
      </c>
      <c r="E1261" s="136">
        <v>0</v>
      </c>
      <c r="F1261" s="129" t="str">
        <f t="shared" si="38"/>
        <v/>
      </c>
      <c r="G1261" s="130">
        <f t="shared" si="39"/>
        <v>0</v>
      </c>
    </row>
    <row r="1262" ht="20.25" hidden="1" customHeight="1" spans="1:7">
      <c r="A1262" s="134">
        <v>2220504</v>
      </c>
      <c r="B1262" s="135" t="s">
        <v>1064</v>
      </c>
      <c r="C1262" s="136">
        <v>0</v>
      </c>
      <c r="D1262" s="136">
        <v>0</v>
      </c>
      <c r="E1262" s="136">
        <v>0</v>
      </c>
      <c r="F1262" s="129" t="str">
        <f t="shared" si="38"/>
        <v/>
      </c>
      <c r="G1262" s="130">
        <f t="shared" si="39"/>
        <v>0</v>
      </c>
    </row>
    <row r="1263" ht="20.25" hidden="1" customHeight="1" spans="1:7">
      <c r="A1263" s="134">
        <v>2220505</v>
      </c>
      <c r="B1263" s="135" t="s">
        <v>1065</v>
      </c>
      <c r="C1263" s="136">
        <v>0</v>
      </c>
      <c r="D1263" s="136">
        <v>0</v>
      </c>
      <c r="E1263" s="136">
        <v>0</v>
      </c>
      <c r="F1263" s="129" t="str">
        <f t="shared" si="38"/>
        <v/>
      </c>
      <c r="G1263" s="130">
        <f t="shared" si="39"/>
        <v>0</v>
      </c>
    </row>
    <row r="1264" ht="20.25" hidden="1" customHeight="1" spans="1:7">
      <c r="A1264" s="134">
        <v>2220506</v>
      </c>
      <c r="B1264" s="135" t="s">
        <v>1066</v>
      </c>
      <c r="C1264" s="136">
        <v>0</v>
      </c>
      <c r="D1264" s="136">
        <v>0</v>
      </c>
      <c r="E1264" s="136">
        <v>0</v>
      </c>
      <c r="F1264" s="129" t="str">
        <f t="shared" si="38"/>
        <v/>
      </c>
      <c r="G1264" s="130">
        <f t="shared" si="39"/>
        <v>0</v>
      </c>
    </row>
    <row r="1265" ht="20.25" hidden="1" customHeight="1" spans="1:7">
      <c r="A1265" s="134">
        <v>2220507</v>
      </c>
      <c r="B1265" s="135" t="s">
        <v>1067</v>
      </c>
      <c r="C1265" s="136">
        <v>0</v>
      </c>
      <c r="D1265" s="136">
        <v>0</v>
      </c>
      <c r="E1265" s="136">
        <v>0</v>
      </c>
      <c r="F1265" s="129" t="str">
        <f t="shared" si="38"/>
        <v/>
      </c>
      <c r="G1265" s="130">
        <f t="shared" si="39"/>
        <v>0</v>
      </c>
    </row>
    <row r="1266" ht="20.25" hidden="1" customHeight="1" spans="1:7">
      <c r="A1266" s="134">
        <v>2220508</v>
      </c>
      <c r="B1266" s="135" t="s">
        <v>1068</v>
      </c>
      <c r="C1266" s="136">
        <v>0</v>
      </c>
      <c r="D1266" s="136">
        <v>0</v>
      </c>
      <c r="E1266" s="136">
        <v>0</v>
      </c>
      <c r="F1266" s="129" t="str">
        <f t="shared" si="38"/>
        <v/>
      </c>
      <c r="G1266" s="130">
        <f t="shared" si="39"/>
        <v>0</v>
      </c>
    </row>
    <row r="1267" ht="20.25" hidden="1" customHeight="1" spans="1:7">
      <c r="A1267" s="134">
        <v>2220509</v>
      </c>
      <c r="B1267" s="135" t="s">
        <v>1069</v>
      </c>
      <c r="C1267" s="136">
        <v>0</v>
      </c>
      <c r="D1267" s="136">
        <v>0</v>
      </c>
      <c r="E1267" s="136">
        <v>0</v>
      </c>
      <c r="F1267" s="129" t="str">
        <f t="shared" si="38"/>
        <v/>
      </c>
      <c r="G1267" s="130">
        <f t="shared" si="39"/>
        <v>0</v>
      </c>
    </row>
    <row r="1268" ht="20.25" hidden="1" customHeight="1" spans="1:7">
      <c r="A1268" s="134">
        <v>2220510</v>
      </c>
      <c r="B1268" s="135" t="s">
        <v>1070</v>
      </c>
      <c r="C1268" s="136">
        <v>0</v>
      </c>
      <c r="D1268" s="136">
        <v>0</v>
      </c>
      <c r="E1268" s="136">
        <v>0</v>
      </c>
      <c r="F1268" s="129" t="str">
        <f t="shared" si="38"/>
        <v/>
      </c>
      <c r="G1268" s="130">
        <f t="shared" si="39"/>
        <v>0</v>
      </c>
    </row>
    <row r="1269" ht="20.25" hidden="1" customHeight="1" spans="1:7">
      <c r="A1269" s="134">
        <v>2220599</v>
      </c>
      <c r="B1269" s="135" t="s">
        <v>1071</v>
      </c>
      <c r="C1269" s="136">
        <v>0</v>
      </c>
      <c r="D1269" s="136">
        <v>0</v>
      </c>
      <c r="E1269" s="136">
        <v>0</v>
      </c>
      <c r="F1269" s="129" t="str">
        <f t="shared" si="38"/>
        <v/>
      </c>
      <c r="G1269" s="130">
        <f t="shared" si="39"/>
        <v>0</v>
      </c>
    </row>
    <row r="1270" ht="20.25" customHeight="1" spans="1:7">
      <c r="A1270" s="131">
        <v>224</v>
      </c>
      <c r="B1270" s="131" t="s">
        <v>1072</v>
      </c>
      <c r="C1270" s="133">
        <f>C1271+C1283+C1289+C1295+C1303+C1316+C1320+C1324</f>
        <v>73</v>
      </c>
      <c r="D1270" s="133">
        <f>D1271+D1283+D1289+D1295+D1303+D1316+D1320+D1324</f>
        <v>73</v>
      </c>
      <c r="E1270" s="133">
        <f>E1271+E1283+E1289+E1295+E1303+E1316+E1320+E1324</f>
        <v>72.04</v>
      </c>
      <c r="F1270" s="129">
        <f t="shared" si="38"/>
        <v>98.6849315068493</v>
      </c>
      <c r="G1270" s="130">
        <f t="shared" si="39"/>
        <v>35.54</v>
      </c>
    </row>
    <row r="1271" ht="20.25" customHeight="1" spans="1:7">
      <c r="A1271" s="131">
        <v>22401</v>
      </c>
      <c r="B1271" s="131" t="s">
        <v>1073</v>
      </c>
      <c r="C1271" s="133">
        <f>SUM(C1272:C1282)</f>
        <v>24</v>
      </c>
      <c r="D1271" s="133">
        <f>SUM(D1272:D1282)</f>
        <v>24</v>
      </c>
      <c r="E1271" s="133">
        <f>SUM(E1272:E1282)</f>
        <v>19.22</v>
      </c>
      <c r="F1271" s="129">
        <f t="shared" si="38"/>
        <v>80.0833333333333</v>
      </c>
      <c r="G1271" s="130">
        <f t="shared" si="39"/>
        <v>7.22</v>
      </c>
    </row>
    <row r="1272" ht="20.25" hidden="1" customHeight="1" spans="1:7">
      <c r="A1272" s="134">
        <v>2240101</v>
      </c>
      <c r="B1272" s="135" t="s">
        <v>90</v>
      </c>
      <c r="C1272" s="136">
        <v>0</v>
      </c>
      <c r="D1272" s="136">
        <v>0</v>
      </c>
      <c r="E1272" s="136">
        <v>0</v>
      </c>
      <c r="F1272" s="137" t="str">
        <f t="shared" si="38"/>
        <v/>
      </c>
      <c r="G1272" s="138">
        <f t="shared" si="39"/>
        <v>0</v>
      </c>
    </row>
    <row r="1273" ht="20.25" hidden="1" customHeight="1" spans="1:7">
      <c r="A1273" s="134">
        <v>2240102</v>
      </c>
      <c r="B1273" s="135" t="s">
        <v>91</v>
      </c>
      <c r="C1273" s="136">
        <v>0</v>
      </c>
      <c r="D1273" s="136">
        <v>0</v>
      </c>
      <c r="E1273" s="136">
        <v>0</v>
      </c>
      <c r="F1273" s="137" t="str">
        <f t="shared" si="38"/>
        <v/>
      </c>
      <c r="G1273" s="138">
        <f t="shared" si="39"/>
        <v>0</v>
      </c>
    </row>
    <row r="1274" ht="20.25" hidden="1" customHeight="1" spans="1:7">
      <c r="A1274" s="134">
        <v>2240103</v>
      </c>
      <c r="B1274" s="135" t="s">
        <v>92</v>
      </c>
      <c r="C1274" s="136">
        <v>0</v>
      </c>
      <c r="D1274" s="136">
        <v>0</v>
      </c>
      <c r="E1274" s="136">
        <v>0</v>
      </c>
      <c r="F1274" s="137" t="str">
        <f t="shared" si="38"/>
        <v/>
      </c>
      <c r="G1274" s="138">
        <f t="shared" si="39"/>
        <v>0</v>
      </c>
    </row>
    <row r="1275" ht="20.25" hidden="1" customHeight="1" spans="1:7">
      <c r="A1275" s="134">
        <v>2240104</v>
      </c>
      <c r="B1275" s="135" t="s">
        <v>1074</v>
      </c>
      <c r="C1275" s="136">
        <v>0</v>
      </c>
      <c r="D1275" s="136">
        <v>0</v>
      </c>
      <c r="E1275" s="136">
        <v>0</v>
      </c>
      <c r="F1275" s="137" t="str">
        <f t="shared" si="38"/>
        <v/>
      </c>
      <c r="G1275" s="138">
        <f t="shared" si="39"/>
        <v>0</v>
      </c>
    </row>
    <row r="1276" ht="20.25" hidden="1" customHeight="1" spans="1:7">
      <c r="A1276" s="134">
        <v>2240105</v>
      </c>
      <c r="B1276" s="135" t="s">
        <v>1075</v>
      </c>
      <c r="C1276" s="136">
        <v>0</v>
      </c>
      <c r="D1276" s="136">
        <v>0</v>
      </c>
      <c r="E1276" s="136">
        <v>0</v>
      </c>
      <c r="F1276" s="137" t="str">
        <f t="shared" si="38"/>
        <v/>
      </c>
      <c r="G1276" s="138">
        <f t="shared" si="39"/>
        <v>0</v>
      </c>
    </row>
    <row r="1277" ht="20.25" customHeight="1" spans="1:7">
      <c r="A1277" s="134">
        <v>2240106</v>
      </c>
      <c r="B1277" s="135" t="s">
        <v>1076</v>
      </c>
      <c r="C1277" s="136">
        <v>10</v>
      </c>
      <c r="D1277" s="136">
        <v>10</v>
      </c>
      <c r="E1277" s="136">
        <v>5.01</v>
      </c>
      <c r="F1277" s="137">
        <f t="shared" si="38"/>
        <v>50.1</v>
      </c>
      <c r="G1277" s="138">
        <f t="shared" si="39"/>
        <v>0.00999999999999979</v>
      </c>
    </row>
    <row r="1278" ht="20.25" hidden="1" customHeight="1" spans="1:7">
      <c r="A1278" s="134">
        <v>2240107</v>
      </c>
      <c r="B1278" s="135" t="s">
        <v>1077</v>
      </c>
      <c r="C1278" s="136">
        <v>0</v>
      </c>
      <c r="D1278" s="136">
        <v>0</v>
      </c>
      <c r="E1278" s="136"/>
      <c r="F1278" s="137" t="str">
        <f t="shared" si="38"/>
        <v/>
      </c>
      <c r="G1278" s="138">
        <f t="shared" si="39"/>
        <v>0</v>
      </c>
    </row>
    <row r="1279" ht="20.25" hidden="1" customHeight="1" spans="1:7">
      <c r="A1279" s="134">
        <v>2240108</v>
      </c>
      <c r="B1279" s="135" t="s">
        <v>1078</v>
      </c>
      <c r="C1279" s="136">
        <v>0</v>
      </c>
      <c r="D1279" s="136">
        <v>0</v>
      </c>
      <c r="E1279" s="136"/>
      <c r="F1279" s="137" t="str">
        <f t="shared" si="38"/>
        <v/>
      </c>
      <c r="G1279" s="138">
        <f t="shared" si="39"/>
        <v>0</v>
      </c>
    </row>
    <row r="1280" ht="20.25" hidden="1" customHeight="1" spans="1:7">
      <c r="A1280" s="134">
        <v>2240109</v>
      </c>
      <c r="B1280" s="135" t="s">
        <v>1079</v>
      </c>
      <c r="C1280" s="136">
        <v>0</v>
      </c>
      <c r="D1280" s="136">
        <v>0</v>
      </c>
      <c r="E1280" s="136"/>
      <c r="F1280" s="137" t="str">
        <f t="shared" si="38"/>
        <v/>
      </c>
      <c r="G1280" s="138">
        <f t="shared" si="39"/>
        <v>0</v>
      </c>
    </row>
    <row r="1281" ht="20.25" hidden="1" customHeight="1" spans="1:7">
      <c r="A1281" s="134">
        <v>2240150</v>
      </c>
      <c r="B1281" s="135" t="s">
        <v>99</v>
      </c>
      <c r="C1281" s="136">
        <v>0</v>
      </c>
      <c r="D1281" s="136">
        <v>0</v>
      </c>
      <c r="E1281" s="136"/>
      <c r="F1281" s="137" t="str">
        <f t="shared" si="38"/>
        <v/>
      </c>
      <c r="G1281" s="138">
        <f t="shared" si="39"/>
        <v>0</v>
      </c>
    </row>
    <row r="1282" ht="20.25" customHeight="1" spans="1:7">
      <c r="A1282" s="134">
        <v>2240199</v>
      </c>
      <c r="B1282" s="135" t="s">
        <v>1080</v>
      </c>
      <c r="C1282" s="136">
        <v>14</v>
      </c>
      <c r="D1282" s="136">
        <v>14</v>
      </c>
      <c r="E1282" s="136">
        <v>14.21</v>
      </c>
      <c r="F1282" s="137">
        <f t="shared" si="38"/>
        <v>101.5</v>
      </c>
      <c r="G1282" s="138">
        <f t="shared" si="39"/>
        <v>7.21</v>
      </c>
    </row>
    <row r="1283" ht="20.25" customHeight="1" spans="1:7">
      <c r="A1283" s="131">
        <v>22402</v>
      </c>
      <c r="B1283" s="131" t="s">
        <v>1081</v>
      </c>
      <c r="C1283" s="133">
        <f>SUM(C1284:C1288)</f>
        <v>49</v>
      </c>
      <c r="D1283" s="133">
        <f>SUM(D1284:D1288)</f>
        <v>49</v>
      </c>
      <c r="E1283" s="133">
        <f>SUM(E1284:E1288)</f>
        <v>51.82</v>
      </c>
      <c r="F1283" s="129">
        <f t="shared" si="38"/>
        <v>105.755102040816</v>
      </c>
      <c r="G1283" s="130">
        <f t="shared" si="39"/>
        <v>27.32</v>
      </c>
    </row>
    <row r="1284" ht="20.25" hidden="1" customHeight="1" spans="1:7">
      <c r="A1284" s="134">
        <v>2240201</v>
      </c>
      <c r="B1284" s="135" t="s">
        <v>90</v>
      </c>
      <c r="C1284" s="136">
        <v>0</v>
      </c>
      <c r="D1284" s="136">
        <v>0</v>
      </c>
      <c r="E1284" s="136">
        <v>0</v>
      </c>
      <c r="F1284" s="137" t="str">
        <f t="shared" si="38"/>
        <v/>
      </c>
      <c r="G1284" s="138">
        <f t="shared" si="39"/>
        <v>0</v>
      </c>
    </row>
    <row r="1285" ht="20.25" hidden="1" customHeight="1" spans="1:7">
      <c r="A1285" s="134">
        <v>2240202</v>
      </c>
      <c r="B1285" s="135" t="s">
        <v>91</v>
      </c>
      <c r="C1285" s="136">
        <v>0</v>
      </c>
      <c r="D1285" s="136">
        <v>0</v>
      </c>
      <c r="E1285" s="136">
        <v>0</v>
      </c>
      <c r="F1285" s="137" t="str">
        <f t="shared" si="38"/>
        <v/>
      </c>
      <c r="G1285" s="138">
        <f t="shared" si="39"/>
        <v>0</v>
      </c>
    </row>
    <row r="1286" ht="20.25" hidden="1" customHeight="1" spans="1:7">
      <c r="A1286" s="134">
        <v>2240203</v>
      </c>
      <c r="B1286" s="135" t="s">
        <v>92</v>
      </c>
      <c r="C1286" s="136">
        <v>0</v>
      </c>
      <c r="D1286" s="136">
        <v>0</v>
      </c>
      <c r="E1286" s="136">
        <v>0</v>
      </c>
      <c r="F1286" s="137" t="str">
        <f t="shared" si="38"/>
        <v/>
      </c>
      <c r="G1286" s="138">
        <f t="shared" si="39"/>
        <v>0</v>
      </c>
    </row>
    <row r="1287" ht="20.25" hidden="1" customHeight="1" spans="1:7">
      <c r="A1287" s="134">
        <v>2240204</v>
      </c>
      <c r="B1287" s="135" t="s">
        <v>1082</v>
      </c>
      <c r="C1287" s="136">
        <v>0</v>
      </c>
      <c r="D1287" s="136">
        <v>0</v>
      </c>
      <c r="E1287" s="136">
        <v>0</v>
      </c>
      <c r="F1287" s="137" t="str">
        <f t="shared" ref="F1287:F1351" si="40">IFERROR(E1287/C1287*100,"")</f>
        <v/>
      </c>
      <c r="G1287" s="138">
        <f t="shared" ref="G1287:G1351" si="41">E1287-C1287/2</f>
        <v>0</v>
      </c>
    </row>
    <row r="1288" ht="20.25" customHeight="1" spans="1:7">
      <c r="A1288" s="134">
        <v>2240299</v>
      </c>
      <c r="B1288" s="135" t="s">
        <v>1083</v>
      </c>
      <c r="C1288" s="136">
        <v>49</v>
      </c>
      <c r="D1288" s="136">
        <v>49</v>
      </c>
      <c r="E1288" s="136">
        <v>51.82</v>
      </c>
      <c r="F1288" s="137">
        <f t="shared" si="40"/>
        <v>105.755102040816</v>
      </c>
      <c r="G1288" s="138">
        <f t="shared" si="41"/>
        <v>27.32</v>
      </c>
    </row>
    <row r="1289" ht="20.25" hidden="1" customHeight="1" spans="1:7">
      <c r="A1289" s="131">
        <v>22403</v>
      </c>
      <c r="B1289" s="131" t="s">
        <v>1084</v>
      </c>
      <c r="C1289" s="133">
        <f>SUM(C1290:C1294)</f>
        <v>0</v>
      </c>
      <c r="D1289" s="133">
        <f>SUM(D1290:D1294)</f>
        <v>0</v>
      </c>
      <c r="E1289" s="133">
        <f>SUM(E1290:E1294)</f>
        <v>0</v>
      </c>
      <c r="F1289" s="129" t="str">
        <f t="shared" si="40"/>
        <v/>
      </c>
      <c r="G1289" s="130">
        <f t="shared" si="41"/>
        <v>0</v>
      </c>
    </row>
    <row r="1290" ht="20.25" hidden="1" customHeight="1" spans="1:7">
      <c r="A1290" s="134">
        <v>2240301</v>
      </c>
      <c r="B1290" s="135" t="s">
        <v>90</v>
      </c>
      <c r="C1290" s="136">
        <v>0</v>
      </c>
      <c r="D1290" s="136">
        <v>0</v>
      </c>
      <c r="E1290" s="136">
        <v>0</v>
      </c>
      <c r="F1290" s="129" t="str">
        <f t="shared" si="40"/>
        <v/>
      </c>
      <c r="G1290" s="130">
        <f t="shared" si="41"/>
        <v>0</v>
      </c>
    </row>
    <row r="1291" ht="20.25" hidden="1" customHeight="1" spans="1:7">
      <c r="A1291" s="134">
        <v>2240302</v>
      </c>
      <c r="B1291" s="135" t="s">
        <v>91</v>
      </c>
      <c r="C1291" s="136">
        <v>0</v>
      </c>
      <c r="D1291" s="136">
        <v>0</v>
      </c>
      <c r="E1291" s="136">
        <v>0</v>
      </c>
      <c r="F1291" s="129" t="str">
        <f t="shared" si="40"/>
        <v/>
      </c>
      <c r="G1291" s="130">
        <f t="shared" si="41"/>
        <v>0</v>
      </c>
    </row>
    <row r="1292" ht="20.25" hidden="1" customHeight="1" spans="1:7">
      <c r="A1292" s="134">
        <v>2240303</v>
      </c>
      <c r="B1292" s="135" t="s">
        <v>92</v>
      </c>
      <c r="C1292" s="136">
        <v>0</v>
      </c>
      <c r="D1292" s="136">
        <v>0</v>
      </c>
      <c r="E1292" s="136">
        <v>0</v>
      </c>
      <c r="F1292" s="129" t="str">
        <f t="shared" si="40"/>
        <v/>
      </c>
      <c r="G1292" s="130">
        <f t="shared" si="41"/>
        <v>0</v>
      </c>
    </row>
    <row r="1293" ht="20.25" hidden="1" customHeight="1" spans="1:7">
      <c r="A1293" s="134">
        <v>2240304</v>
      </c>
      <c r="B1293" s="135" t="s">
        <v>1085</v>
      </c>
      <c r="C1293" s="136">
        <v>0</v>
      </c>
      <c r="D1293" s="136">
        <v>0</v>
      </c>
      <c r="E1293" s="136">
        <v>0</v>
      </c>
      <c r="F1293" s="129" t="str">
        <f t="shared" si="40"/>
        <v/>
      </c>
      <c r="G1293" s="130">
        <f t="shared" si="41"/>
        <v>0</v>
      </c>
    </row>
    <row r="1294" ht="20.25" hidden="1" customHeight="1" spans="1:7">
      <c r="A1294" s="134">
        <v>2240399</v>
      </c>
      <c r="B1294" s="135" t="s">
        <v>1086</v>
      </c>
      <c r="C1294" s="136">
        <v>0</v>
      </c>
      <c r="D1294" s="136">
        <v>0</v>
      </c>
      <c r="E1294" s="136">
        <v>0</v>
      </c>
      <c r="F1294" s="137" t="str">
        <f t="shared" si="40"/>
        <v/>
      </c>
      <c r="G1294" s="138">
        <f t="shared" si="41"/>
        <v>0</v>
      </c>
    </row>
    <row r="1295" ht="20.25" hidden="1" customHeight="1" spans="1:7">
      <c r="A1295" s="131">
        <v>22404</v>
      </c>
      <c r="B1295" s="131" t="s">
        <v>1087</v>
      </c>
      <c r="C1295" s="133">
        <f>SUM(C1296:C1302)</f>
        <v>0</v>
      </c>
      <c r="D1295" s="133">
        <f>SUM(D1296:D1302)</f>
        <v>0</v>
      </c>
      <c r="E1295" s="133">
        <f>SUM(E1296:E1302)</f>
        <v>0</v>
      </c>
      <c r="F1295" s="129" t="str">
        <f t="shared" si="40"/>
        <v/>
      </c>
      <c r="G1295" s="130">
        <f t="shared" si="41"/>
        <v>0</v>
      </c>
    </row>
    <row r="1296" ht="20.25" hidden="1" customHeight="1" spans="1:7">
      <c r="A1296" s="134">
        <v>2240401</v>
      </c>
      <c r="B1296" s="135" t="s">
        <v>90</v>
      </c>
      <c r="C1296" s="136">
        <v>0</v>
      </c>
      <c r="D1296" s="136">
        <v>0</v>
      </c>
      <c r="E1296" s="136">
        <v>0</v>
      </c>
      <c r="F1296" s="129" t="str">
        <f t="shared" si="40"/>
        <v/>
      </c>
      <c r="G1296" s="130">
        <f t="shared" si="41"/>
        <v>0</v>
      </c>
    </row>
    <row r="1297" ht="20.25" hidden="1" customHeight="1" spans="1:7">
      <c r="A1297" s="134">
        <v>2240402</v>
      </c>
      <c r="B1297" s="135" t="s">
        <v>91</v>
      </c>
      <c r="C1297" s="136">
        <v>0</v>
      </c>
      <c r="D1297" s="136">
        <v>0</v>
      </c>
      <c r="E1297" s="136">
        <v>0</v>
      </c>
      <c r="F1297" s="129" t="str">
        <f t="shared" si="40"/>
        <v/>
      </c>
      <c r="G1297" s="130">
        <f t="shared" si="41"/>
        <v>0</v>
      </c>
    </row>
    <row r="1298" ht="20.25" hidden="1" customHeight="1" spans="1:7">
      <c r="A1298" s="134">
        <v>2240403</v>
      </c>
      <c r="B1298" s="135" t="s">
        <v>92</v>
      </c>
      <c r="C1298" s="136">
        <v>0</v>
      </c>
      <c r="D1298" s="136">
        <v>0</v>
      </c>
      <c r="E1298" s="136">
        <v>0</v>
      </c>
      <c r="F1298" s="129" t="str">
        <f t="shared" si="40"/>
        <v/>
      </c>
      <c r="G1298" s="130">
        <f t="shared" si="41"/>
        <v>0</v>
      </c>
    </row>
    <row r="1299" ht="20.25" hidden="1" customHeight="1" spans="1:7">
      <c r="A1299" s="134">
        <v>2240404</v>
      </c>
      <c r="B1299" s="135" t="s">
        <v>1088</v>
      </c>
      <c r="C1299" s="136">
        <v>0</v>
      </c>
      <c r="D1299" s="136">
        <v>0</v>
      </c>
      <c r="E1299" s="136">
        <v>0</v>
      </c>
      <c r="F1299" s="129" t="str">
        <f t="shared" si="40"/>
        <v/>
      </c>
      <c r="G1299" s="130">
        <f t="shared" si="41"/>
        <v>0</v>
      </c>
    </row>
    <row r="1300" ht="20.25" hidden="1" customHeight="1" spans="1:7">
      <c r="A1300" s="134">
        <v>2240405</v>
      </c>
      <c r="B1300" s="135" t="s">
        <v>1089</v>
      </c>
      <c r="C1300" s="136">
        <v>0</v>
      </c>
      <c r="D1300" s="136">
        <v>0</v>
      </c>
      <c r="E1300" s="136">
        <v>0</v>
      </c>
      <c r="F1300" s="129" t="str">
        <f t="shared" si="40"/>
        <v/>
      </c>
      <c r="G1300" s="130">
        <f t="shared" si="41"/>
        <v>0</v>
      </c>
    </row>
    <row r="1301" ht="20.25" hidden="1" customHeight="1" spans="1:7">
      <c r="A1301" s="134">
        <v>2240450</v>
      </c>
      <c r="B1301" s="135" t="s">
        <v>99</v>
      </c>
      <c r="C1301" s="136">
        <v>0</v>
      </c>
      <c r="D1301" s="136">
        <v>0</v>
      </c>
      <c r="E1301" s="136">
        <v>0</v>
      </c>
      <c r="F1301" s="129" t="str">
        <f t="shared" si="40"/>
        <v/>
      </c>
      <c r="G1301" s="130">
        <f t="shared" si="41"/>
        <v>0</v>
      </c>
    </row>
    <row r="1302" ht="20.25" hidden="1" customHeight="1" spans="1:7">
      <c r="A1302" s="134">
        <v>2240499</v>
      </c>
      <c r="B1302" s="135" t="s">
        <v>1090</v>
      </c>
      <c r="C1302" s="136">
        <v>0</v>
      </c>
      <c r="D1302" s="136">
        <v>0</v>
      </c>
      <c r="E1302" s="136">
        <v>0</v>
      </c>
      <c r="F1302" s="129" t="str">
        <f t="shared" si="40"/>
        <v/>
      </c>
      <c r="G1302" s="130">
        <f t="shared" si="41"/>
        <v>0</v>
      </c>
    </row>
    <row r="1303" ht="20.25" hidden="1" customHeight="1" spans="1:7">
      <c r="A1303" s="131">
        <v>22405</v>
      </c>
      <c r="B1303" s="131" t="s">
        <v>1091</v>
      </c>
      <c r="C1303" s="133">
        <f>SUM(C1304:C1315)</f>
        <v>0</v>
      </c>
      <c r="D1303" s="133">
        <f>SUM(D1304:D1315)</f>
        <v>0</v>
      </c>
      <c r="E1303" s="133">
        <f>SUM(E1304:E1315)</f>
        <v>0</v>
      </c>
      <c r="F1303" s="129" t="str">
        <f t="shared" si="40"/>
        <v/>
      </c>
      <c r="G1303" s="130">
        <f t="shared" si="41"/>
        <v>0</v>
      </c>
    </row>
    <row r="1304" ht="20.25" hidden="1" customHeight="1" spans="1:7">
      <c r="A1304" s="134">
        <v>2240501</v>
      </c>
      <c r="B1304" s="135" t="s">
        <v>90</v>
      </c>
      <c r="C1304" s="136">
        <v>0</v>
      </c>
      <c r="D1304" s="136">
        <v>0</v>
      </c>
      <c r="E1304" s="136">
        <v>0</v>
      </c>
      <c r="F1304" s="129" t="str">
        <f t="shared" si="40"/>
        <v/>
      </c>
      <c r="G1304" s="130">
        <f t="shared" si="41"/>
        <v>0</v>
      </c>
    </row>
    <row r="1305" ht="20.25" hidden="1" customHeight="1" spans="1:7">
      <c r="A1305" s="134">
        <v>2240502</v>
      </c>
      <c r="B1305" s="135" t="s">
        <v>91</v>
      </c>
      <c r="C1305" s="136">
        <v>0</v>
      </c>
      <c r="D1305" s="136">
        <v>0</v>
      </c>
      <c r="E1305" s="136">
        <v>0</v>
      </c>
      <c r="F1305" s="129" t="str">
        <f t="shared" si="40"/>
        <v/>
      </c>
      <c r="G1305" s="130">
        <f t="shared" si="41"/>
        <v>0</v>
      </c>
    </row>
    <row r="1306" ht="20.25" hidden="1" customHeight="1" spans="1:7">
      <c r="A1306" s="134">
        <v>2240503</v>
      </c>
      <c r="B1306" s="135" t="s">
        <v>92</v>
      </c>
      <c r="C1306" s="136">
        <v>0</v>
      </c>
      <c r="D1306" s="136">
        <v>0</v>
      </c>
      <c r="E1306" s="136">
        <v>0</v>
      </c>
      <c r="F1306" s="129" t="str">
        <f t="shared" si="40"/>
        <v/>
      </c>
      <c r="G1306" s="130">
        <f t="shared" si="41"/>
        <v>0</v>
      </c>
    </row>
    <row r="1307" ht="20.25" hidden="1" customHeight="1" spans="1:7">
      <c r="A1307" s="134">
        <v>2240504</v>
      </c>
      <c r="B1307" s="135" t="s">
        <v>1092</v>
      </c>
      <c r="C1307" s="136">
        <v>0</v>
      </c>
      <c r="D1307" s="136">
        <v>0</v>
      </c>
      <c r="E1307" s="136">
        <v>0</v>
      </c>
      <c r="F1307" s="129" t="str">
        <f t="shared" si="40"/>
        <v/>
      </c>
      <c r="G1307" s="130">
        <f t="shared" si="41"/>
        <v>0</v>
      </c>
    </row>
    <row r="1308" ht="20.25" hidden="1" customHeight="1" spans="1:7">
      <c r="A1308" s="134">
        <v>2240505</v>
      </c>
      <c r="B1308" s="135" t="s">
        <v>1093</v>
      </c>
      <c r="C1308" s="136">
        <v>0</v>
      </c>
      <c r="D1308" s="136">
        <v>0</v>
      </c>
      <c r="E1308" s="136">
        <v>0</v>
      </c>
      <c r="F1308" s="129" t="str">
        <f t="shared" si="40"/>
        <v/>
      </c>
      <c r="G1308" s="130">
        <f t="shared" si="41"/>
        <v>0</v>
      </c>
    </row>
    <row r="1309" ht="20.25" hidden="1" customHeight="1" spans="1:7">
      <c r="A1309" s="134">
        <v>2240506</v>
      </c>
      <c r="B1309" s="135" t="s">
        <v>1094</v>
      </c>
      <c r="C1309" s="136">
        <v>0</v>
      </c>
      <c r="D1309" s="136">
        <v>0</v>
      </c>
      <c r="E1309" s="136">
        <v>0</v>
      </c>
      <c r="F1309" s="129" t="str">
        <f t="shared" si="40"/>
        <v/>
      </c>
      <c r="G1309" s="130">
        <f t="shared" si="41"/>
        <v>0</v>
      </c>
    </row>
    <row r="1310" ht="20.25" hidden="1" customHeight="1" spans="1:7">
      <c r="A1310" s="134">
        <v>2240507</v>
      </c>
      <c r="B1310" s="135" t="s">
        <v>1095</v>
      </c>
      <c r="C1310" s="136">
        <v>0</v>
      </c>
      <c r="D1310" s="136">
        <v>0</v>
      </c>
      <c r="E1310" s="136">
        <v>0</v>
      </c>
      <c r="F1310" s="129" t="str">
        <f t="shared" si="40"/>
        <v/>
      </c>
      <c r="G1310" s="130">
        <f t="shared" si="41"/>
        <v>0</v>
      </c>
    </row>
    <row r="1311" ht="20.25" hidden="1" customHeight="1" spans="1:7">
      <c r="A1311" s="134">
        <v>2240508</v>
      </c>
      <c r="B1311" s="135" t="s">
        <v>1096</v>
      </c>
      <c r="C1311" s="136">
        <v>0</v>
      </c>
      <c r="D1311" s="136">
        <v>0</v>
      </c>
      <c r="E1311" s="136">
        <v>0</v>
      </c>
      <c r="F1311" s="129" t="str">
        <f t="shared" si="40"/>
        <v/>
      </c>
      <c r="G1311" s="130">
        <f t="shared" si="41"/>
        <v>0</v>
      </c>
    </row>
    <row r="1312" ht="20.25" hidden="1" customHeight="1" spans="1:7">
      <c r="A1312" s="134">
        <v>2240509</v>
      </c>
      <c r="B1312" s="135" t="s">
        <v>1097</v>
      </c>
      <c r="C1312" s="136">
        <v>0</v>
      </c>
      <c r="D1312" s="136">
        <v>0</v>
      </c>
      <c r="E1312" s="136">
        <v>0</v>
      </c>
      <c r="F1312" s="129" t="str">
        <f t="shared" si="40"/>
        <v/>
      </c>
      <c r="G1312" s="130">
        <f t="shared" si="41"/>
        <v>0</v>
      </c>
    </row>
    <row r="1313" ht="20.25" hidden="1" customHeight="1" spans="1:7">
      <c r="A1313" s="134">
        <v>2240510</v>
      </c>
      <c r="B1313" s="135" t="s">
        <v>1098</v>
      </c>
      <c r="C1313" s="136">
        <v>0</v>
      </c>
      <c r="D1313" s="136">
        <v>0</v>
      </c>
      <c r="E1313" s="136">
        <v>0</v>
      </c>
      <c r="F1313" s="129" t="str">
        <f t="shared" si="40"/>
        <v/>
      </c>
      <c r="G1313" s="130">
        <f t="shared" si="41"/>
        <v>0</v>
      </c>
    </row>
    <row r="1314" ht="20.25" hidden="1" customHeight="1" spans="1:7">
      <c r="A1314" s="134">
        <v>2240550</v>
      </c>
      <c r="B1314" s="135" t="s">
        <v>1099</v>
      </c>
      <c r="C1314" s="136">
        <v>0</v>
      </c>
      <c r="D1314" s="136">
        <v>0</v>
      </c>
      <c r="E1314" s="136">
        <v>0</v>
      </c>
      <c r="F1314" s="129" t="str">
        <f t="shared" si="40"/>
        <v/>
      </c>
      <c r="G1314" s="130">
        <f t="shared" si="41"/>
        <v>0</v>
      </c>
    </row>
    <row r="1315" ht="20.25" hidden="1" customHeight="1" spans="1:7">
      <c r="A1315" s="134">
        <v>2240599</v>
      </c>
      <c r="B1315" s="135" t="s">
        <v>1100</v>
      </c>
      <c r="C1315" s="136">
        <v>0</v>
      </c>
      <c r="D1315" s="136">
        <v>0</v>
      </c>
      <c r="E1315" s="136">
        <v>0</v>
      </c>
      <c r="F1315" s="129" t="str">
        <f t="shared" si="40"/>
        <v/>
      </c>
      <c r="G1315" s="130">
        <f t="shared" si="41"/>
        <v>0</v>
      </c>
    </row>
    <row r="1316" ht="20.25" hidden="1" customHeight="1" spans="1:7">
      <c r="A1316" s="131">
        <v>22406</v>
      </c>
      <c r="B1316" s="131" t="s">
        <v>1101</v>
      </c>
      <c r="C1316" s="133">
        <f>SUM(C1317:C1319)</f>
        <v>0</v>
      </c>
      <c r="D1316" s="133">
        <f>SUM(D1317:D1319)</f>
        <v>0</v>
      </c>
      <c r="E1316" s="133">
        <f>SUM(E1317:E1319)</f>
        <v>0</v>
      </c>
      <c r="F1316" s="129" t="str">
        <f t="shared" si="40"/>
        <v/>
      </c>
      <c r="G1316" s="130">
        <f t="shared" si="41"/>
        <v>0</v>
      </c>
    </row>
    <row r="1317" ht="20.25" hidden="1" customHeight="1" spans="1:7">
      <c r="A1317" s="134">
        <v>2240601</v>
      </c>
      <c r="B1317" s="135" t="s">
        <v>1102</v>
      </c>
      <c r="C1317" s="136">
        <v>0</v>
      </c>
      <c r="D1317" s="136">
        <v>0</v>
      </c>
      <c r="E1317" s="136">
        <v>0</v>
      </c>
      <c r="F1317" s="137" t="str">
        <f t="shared" si="40"/>
        <v/>
      </c>
      <c r="G1317" s="138">
        <f t="shared" si="41"/>
        <v>0</v>
      </c>
    </row>
    <row r="1318" ht="20.25" hidden="1" customHeight="1" spans="1:7">
      <c r="A1318" s="134">
        <v>2240602</v>
      </c>
      <c r="B1318" s="135" t="s">
        <v>1103</v>
      </c>
      <c r="C1318" s="136">
        <v>0</v>
      </c>
      <c r="D1318" s="136">
        <v>0</v>
      </c>
      <c r="E1318" s="136">
        <v>0</v>
      </c>
      <c r="F1318" s="129" t="str">
        <f t="shared" si="40"/>
        <v/>
      </c>
      <c r="G1318" s="130">
        <f t="shared" si="41"/>
        <v>0</v>
      </c>
    </row>
    <row r="1319" ht="20.25" hidden="1" customHeight="1" spans="1:7">
      <c r="A1319" s="134">
        <v>2240699</v>
      </c>
      <c r="B1319" s="135" t="s">
        <v>1104</v>
      </c>
      <c r="C1319" s="136">
        <v>0</v>
      </c>
      <c r="D1319" s="136">
        <v>0</v>
      </c>
      <c r="E1319" s="136">
        <v>0</v>
      </c>
      <c r="F1319" s="129" t="str">
        <f t="shared" si="40"/>
        <v/>
      </c>
      <c r="G1319" s="130">
        <f t="shared" si="41"/>
        <v>0</v>
      </c>
    </row>
    <row r="1320" ht="20.25" customHeight="1" spans="1:7">
      <c r="A1320" s="131">
        <v>22407</v>
      </c>
      <c r="B1320" s="131" t="s">
        <v>1105</v>
      </c>
      <c r="C1320" s="133">
        <f>SUM(C1321:C1323)</f>
        <v>0</v>
      </c>
      <c r="D1320" s="133">
        <f>SUM(D1321:D1323)</f>
        <v>0</v>
      </c>
      <c r="E1320" s="133">
        <f>SUM(E1321:E1323)</f>
        <v>1</v>
      </c>
      <c r="F1320" s="129" t="str">
        <f t="shared" si="40"/>
        <v/>
      </c>
      <c r="G1320" s="130">
        <f t="shared" si="41"/>
        <v>1</v>
      </c>
    </row>
    <row r="1321" ht="20.25" hidden="1" customHeight="1" spans="1:7">
      <c r="A1321" s="134">
        <v>2240703</v>
      </c>
      <c r="B1321" s="135" t="s">
        <v>1106</v>
      </c>
      <c r="C1321" s="136">
        <v>0</v>
      </c>
      <c r="D1321" s="136">
        <v>0</v>
      </c>
      <c r="E1321" s="136">
        <v>0</v>
      </c>
      <c r="F1321" s="129" t="str">
        <f t="shared" si="40"/>
        <v/>
      </c>
      <c r="G1321" s="130">
        <f t="shared" si="41"/>
        <v>0</v>
      </c>
    </row>
    <row r="1322" ht="20.25" hidden="1" customHeight="1" spans="1:7">
      <c r="A1322" s="134">
        <v>2240704</v>
      </c>
      <c r="B1322" s="135" t="s">
        <v>1107</v>
      </c>
      <c r="C1322" s="136">
        <v>0</v>
      </c>
      <c r="D1322" s="136">
        <v>0</v>
      </c>
      <c r="E1322" s="136">
        <v>0</v>
      </c>
      <c r="F1322" s="129" t="str">
        <f t="shared" si="40"/>
        <v/>
      </c>
      <c r="G1322" s="130">
        <f t="shared" si="41"/>
        <v>0</v>
      </c>
    </row>
    <row r="1323" ht="36" customHeight="1" spans="1:7">
      <c r="A1323" s="134">
        <v>2240799</v>
      </c>
      <c r="B1323" s="135" t="s">
        <v>1108</v>
      </c>
      <c r="C1323" s="136">
        <v>0</v>
      </c>
      <c r="D1323" s="136">
        <v>0</v>
      </c>
      <c r="E1323" s="136">
        <v>1</v>
      </c>
      <c r="F1323" s="129" t="str">
        <f t="shared" si="40"/>
        <v/>
      </c>
      <c r="G1323" s="130">
        <f t="shared" si="41"/>
        <v>1</v>
      </c>
    </row>
    <row r="1324" ht="20.25" hidden="1" customHeight="1" spans="1:7">
      <c r="A1324" s="131">
        <v>22499</v>
      </c>
      <c r="B1324" s="131" t="s">
        <v>1109</v>
      </c>
      <c r="C1324" s="133">
        <f>C1325</f>
        <v>0</v>
      </c>
      <c r="D1324" s="133">
        <f>D1325</f>
        <v>0</v>
      </c>
      <c r="E1324" s="133">
        <f>E1325</f>
        <v>0</v>
      </c>
      <c r="F1324" s="129" t="str">
        <f t="shared" si="40"/>
        <v/>
      </c>
      <c r="G1324" s="130">
        <f t="shared" si="41"/>
        <v>0</v>
      </c>
    </row>
    <row r="1325" s="112" customFormat="1" ht="22.5" hidden="1" customHeight="1" spans="1:11">
      <c r="A1325" s="134">
        <v>2249999</v>
      </c>
      <c r="B1325" s="135" t="s">
        <v>1110</v>
      </c>
      <c r="C1325" s="136">
        <v>0</v>
      </c>
      <c r="D1325" s="136">
        <v>0</v>
      </c>
      <c r="E1325" s="136">
        <v>0</v>
      </c>
      <c r="F1325" s="137" t="str">
        <f t="shared" si="40"/>
        <v/>
      </c>
      <c r="G1325" s="138">
        <f t="shared" si="41"/>
        <v>0</v>
      </c>
      <c r="K1325" s="149"/>
    </row>
    <row r="1326" ht="20.25" hidden="1" customHeight="1" spans="1:7">
      <c r="A1326" s="131">
        <v>227</v>
      </c>
      <c r="B1326" s="131" t="s">
        <v>1111</v>
      </c>
      <c r="C1326" s="133">
        <v>0</v>
      </c>
      <c r="D1326" s="133">
        <v>0</v>
      </c>
      <c r="E1326" s="133">
        <v>0</v>
      </c>
      <c r="F1326" s="129" t="str">
        <f t="shared" si="40"/>
        <v/>
      </c>
      <c r="G1326" s="130">
        <f t="shared" si="41"/>
        <v>0</v>
      </c>
    </row>
    <row r="1327" ht="20.25" customHeight="1" spans="1:7">
      <c r="A1327" s="131">
        <v>229</v>
      </c>
      <c r="B1327" s="131" t="s">
        <v>243</v>
      </c>
      <c r="C1327" s="133">
        <f>C1328+C1330</f>
        <v>0</v>
      </c>
      <c r="D1327" s="133">
        <f>D1328+D1330</f>
        <v>0</v>
      </c>
      <c r="E1327" s="133">
        <f>E1328+E1330</f>
        <v>0</v>
      </c>
      <c r="F1327" s="129" t="str">
        <f t="shared" si="40"/>
        <v/>
      </c>
      <c r="G1327" s="130">
        <f t="shared" si="41"/>
        <v>0</v>
      </c>
    </row>
    <row r="1328" ht="20.25" hidden="1" customHeight="1" spans="1:7">
      <c r="A1328" s="131">
        <v>22902</v>
      </c>
      <c r="B1328" s="131" t="s">
        <v>1112</v>
      </c>
      <c r="C1328" s="133">
        <f>C1329</f>
        <v>0</v>
      </c>
      <c r="D1328" s="133">
        <f>D1329</f>
        <v>0</v>
      </c>
      <c r="E1328" s="133">
        <f>E1329</f>
        <v>0</v>
      </c>
      <c r="F1328" s="129" t="str">
        <f t="shared" si="40"/>
        <v/>
      </c>
      <c r="G1328" s="130">
        <f t="shared" si="41"/>
        <v>0</v>
      </c>
    </row>
    <row r="1329" s="112" customFormat="1" ht="20.25" hidden="1" customHeight="1" spans="1:11">
      <c r="A1329" s="134">
        <v>2290201</v>
      </c>
      <c r="B1329" s="135" t="s">
        <v>1113</v>
      </c>
      <c r="C1329" s="136">
        <v>0</v>
      </c>
      <c r="D1329" s="136">
        <v>0</v>
      </c>
      <c r="E1329" s="136">
        <v>0</v>
      </c>
      <c r="F1329" s="137" t="str">
        <f t="shared" si="40"/>
        <v/>
      </c>
      <c r="G1329" s="138">
        <f t="shared" si="41"/>
        <v>0</v>
      </c>
      <c r="K1329" s="149"/>
    </row>
    <row r="1330" ht="20.25" customHeight="1" spans="1:7">
      <c r="A1330" s="131">
        <v>22999</v>
      </c>
      <c r="B1330" s="131" t="s">
        <v>972</v>
      </c>
      <c r="C1330" s="133">
        <f>C1331</f>
        <v>0</v>
      </c>
      <c r="D1330" s="133">
        <f>D1331</f>
        <v>0</v>
      </c>
      <c r="E1330" s="133">
        <f>E1331</f>
        <v>0</v>
      </c>
      <c r="F1330" s="129" t="str">
        <f t="shared" si="40"/>
        <v/>
      </c>
      <c r="G1330" s="130">
        <f t="shared" si="41"/>
        <v>0</v>
      </c>
    </row>
    <row r="1331" ht="20.25" customHeight="1" spans="1:8">
      <c r="A1331" s="134">
        <v>2299999</v>
      </c>
      <c r="B1331" s="135" t="s">
        <v>243</v>
      </c>
      <c r="C1331" s="136">
        <v>0</v>
      </c>
      <c r="D1331" s="136">
        <v>0</v>
      </c>
      <c r="E1331" s="136">
        <v>0</v>
      </c>
      <c r="F1331" s="137" t="str">
        <f t="shared" si="40"/>
        <v/>
      </c>
      <c r="G1331" s="138">
        <f t="shared" si="41"/>
        <v>0</v>
      </c>
      <c r="H1331" s="112"/>
    </row>
    <row r="1332" ht="20.25" hidden="1" customHeight="1" spans="1:7">
      <c r="A1332" s="131">
        <v>232</v>
      </c>
      <c r="B1332" s="131" t="s">
        <v>1114</v>
      </c>
      <c r="C1332" s="133">
        <f>C1333+C1334+C1335</f>
        <v>0</v>
      </c>
      <c r="D1332" s="133">
        <f>D1333+D1334+D1335</f>
        <v>0</v>
      </c>
      <c r="E1332" s="133">
        <f>E1333+E1334+E1335</f>
        <v>0</v>
      </c>
      <c r="F1332" s="129" t="str">
        <f t="shared" si="40"/>
        <v/>
      </c>
      <c r="G1332" s="130">
        <f t="shared" si="41"/>
        <v>0</v>
      </c>
    </row>
    <row r="1333" ht="20.25" hidden="1" customHeight="1" spans="1:7">
      <c r="A1333" s="131">
        <v>23201</v>
      </c>
      <c r="B1333" s="131" t="s">
        <v>1115</v>
      </c>
      <c r="C1333" s="133">
        <v>0</v>
      </c>
      <c r="D1333" s="133">
        <v>0</v>
      </c>
      <c r="E1333" s="133">
        <v>0</v>
      </c>
      <c r="F1333" s="129" t="str">
        <f t="shared" si="40"/>
        <v/>
      </c>
      <c r="G1333" s="130">
        <f t="shared" si="41"/>
        <v>0</v>
      </c>
    </row>
    <row r="1334" ht="20.25" hidden="1" customHeight="1" spans="1:7">
      <c r="A1334" s="131">
        <v>23202</v>
      </c>
      <c r="B1334" s="131" t="s">
        <v>1116</v>
      </c>
      <c r="C1334" s="133">
        <v>0</v>
      </c>
      <c r="D1334" s="133">
        <v>0</v>
      </c>
      <c r="E1334" s="133">
        <v>0</v>
      </c>
      <c r="F1334" s="129" t="str">
        <f t="shared" si="40"/>
        <v/>
      </c>
      <c r="G1334" s="130">
        <f t="shared" si="41"/>
        <v>0</v>
      </c>
    </row>
    <row r="1335" ht="20.25" hidden="1" customHeight="1" spans="1:7">
      <c r="A1335" s="131">
        <v>23203</v>
      </c>
      <c r="B1335" s="131" t="s">
        <v>1117</v>
      </c>
      <c r="C1335" s="133">
        <f>SUM(C1336:C1339)</f>
        <v>0</v>
      </c>
      <c r="D1335" s="133">
        <f>SUM(D1336:D1339)</f>
        <v>0</v>
      </c>
      <c r="E1335" s="133">
        <f>SUM(E1336:E1339)</f>
        <v>0</v>
      </c>
      <c r="F1335" s="129" t="str">
        <f t="shared" si="40"/>
        <v/>
      </c>
      <c r="G1335" s="130">
        <f t="shared" si="41"/>
        <v>0</v>
      </c>
    </row>
    <row r="1336" ht="20.25" hidden="1" customHeight="1" spans="1:7">
      <c r="A1336" s="134">
        <v>2320301</v>
      </c>
      <c r="B1336" s="135" t="s">
        <v>1118</v>
      </c>
      <c r="C1336" s="136">
        <v>0</v>
      </c>
      <c r="D1336" s="136">
        <v>0</v>
      </c>
      <c r="E1336" s="136">
        <v>0</v>
      </c>
      <c r="F1336" s="137" t="str">
        <f t="shared" si="40"/>
        <v/>
      </c>
      <c r="G1336" s="138">
        <f t="shared" si="41"/>
        <v>0</v>
      </c>
    </row>
    <row r="1337" ht="20.25" hidden="1" customHeight="1" spans="1:7">
      <c r="A1337" s="134">
        <v>2320302</v>
      </c>
      <c r="B1337" s="135" t="s">
        <v>1119</v>
      </c>
      <c r="C1337" s="136">
        <v>0</v>
      </c>
      <c r="D1337" s="136">
        <v>0</v>
      </c>
      <c r="E1337" s="136">
        <v>0</v>
      </c>
      <c r="F1337" s="129" t="str">
        <f t="shared" si="40"/>
        <v/>
      </c>
      <c r="G1337" s="130">
        <f t="shared" si="41"/>
        <v>0</v>
      </c>
    </row>
    <row r="1338" ht="20.25" hidden="1" customHeight="1" spans="1:7">
      <c r="A1338" s="134">
        <v>2320303</v>
      </c>
      <c r="B1338" s="135" t="s">
        <v>1120</v>
      </c>
      <c r="C1338" s="136">
        <v>0</v>
      </c>
      <c r="D1338" s="136">
        <v>0</v>
      </c>
      <c r="E1338" s="136">
        <v>0</v>
      </c>
      <c r="F1338" s="129" t="str">
        <f t="shared" si="40"/>
        <v/>
      </c>
      <c r="G1338" s="130">
        <f t="shared" si="41"/>
        <v>0</v>
      </c>
    </row>
    <row r="1339" ht="20.25" hidden="1" customHeight="1" spans="1:7">
      <c r="A1339" s="134">
        <v>2320399</v>
      </c>
      <c r="B1339" s="135" t="s">
        <v>1121</v>
      </c>
      <c r="C1339" s="136">
        <v>0</v>
      </c>
      <c r="D1339" s="136">
        <v>0</v>
      </c>
      <c r="E1339" s="136">
        <v>0</v>
      </c>
      <c r="F1339" s="129" t="str">
        <f t="shared" si="40"/>
        <v/>
      </c>
      <c r="G1339" s="130">
        <f t="shared" si="41"/>
        <v>0</v>
      </c>
    </row>
    <row r="1340" ht="20.25" hidden="1" customHeight="1" spans="1:7">
      <c r="A1340" s="131">
        <v>233</v>
      </c>
      <c r="B1340" s="131" t="s">
        <v>1122</v>
      </c>
      <c r="C1340" s="133">
        <f>SUM(C1341:C1343)</f>
        <v>0</v>
      </c>
      <c r="D1340" s="133">
        <f>SUM(D1341:D1343)</f>
        <v>0</v>
      </c>
      <c r="E1340" s="133">
        <f>SUM(E1341:E1343)</f>
        <v>0</v>
      </c>
      <c r="F1340" s="129" t="str">
        <f t="shared" si="40"/>
        <v/>
      </c>
      <c r="G1340" s="130">
        <f t="shared" si="41"/>
        <v>0</v>
      </c>
    </row>
    <row r="1341" ht="20.25" hidden="1" customHeight="1" spans="1:7">
      <c r="A1341" s="134">
        <v>23301</v>
      </c>
      <c r="B1341" s="134" t="s">
        <v>1123</v>
      </c>
      <c r="C1341" s="136">
        <v>0</v>
      </c>
      <c r="D1341" s="136">
        <v>0</v>
      </c>
      <c r="E1341" s="136">
        <v>0</v>
      </c>
      <c r="F1341" s="129" t="str">
        <f t="shared" si="40"/>
        <v/>
      </c>
      <c r="G1341" s="130">
        <f t="shared" si="41"/>
        <v>0</v>
      </c>
    </row>
    <row r="1342" ht="20.25" hidden="1" customHeight="1" spans="1:7">
      <c r="A1342" s="134">
        <v>23302</v>
      </c>
      <c r="B1342" s="134" t="s">
        <v>1124</v>
      </c>
      <c r="C1342" s="136">
        <v>0</v>
      </c>
      <c r="D1342" s="136">
        <v>0</v>
      </c>
      <c r="E1342" s="136">
        <v>0</v>
      </c>
      <c r="F1342" s="129" t="str">
        <f t="shared" si="40"/>
        <v/>
      </c>
      <c r="G1342" s="130">
        <f t="shared" si="41"/>
        <v>0</v>
      </c>
    </row>
    <row r="1343" ht="20.25" hidden="1" customHeight="1" spans="1:7">
      <c r="A1343" s="134">
        <v>23303</v>
      </c>
      <c r="B1343" s="134" t="s">
        <v>1125</v>
      </c>
      <c r="C1343" s="136">
        <v>0</v>
      </c>
      <c r="D1343" s="136">
        <v>0</v>
      </c>
      <c r="E1343" s="136">
        <v>0</v>
      </c>
      <c r="F1343" s="137" t="str">
        <f t="shared" si="40"/>
        <v/>
      </c>
      <c r="G1343" s="138">
        <f t="shared" si="41"/>
        <v>0</v>
      </c>
    </row>
    <row r="1344" ht="20.4" customHeight="1" spans="1:7">
      <c r="A1344" s="147" t="s">
        <v>1126</v>
      </c>
      <c r="B1344" s="148"/>
      <c r="C1344" s="133">
        <f>C1345+C1346</f>
        <v>1006</v>
      </c>
      <c r="D1344" s="133">
        <f>D1345+D1346</f>
        <v>1006</v>
      </c>
      <c r="E1344" s="133">
        <f>E1345+E1346</f>
        <v>1988.98</v>
      </c>
      <c r="F1344" s="129">
        <f t="shared" si="40"/>
        <v>197.711729622266</v>
      </c>
      <c r="G1344" s="130">
        <f t="shared" si="41"/>
        <v>1485.98</v>
      </c>
    </row>
    <row r="1345" ht="20.4" customHeight="1" spans="1:7">
      <c r="A1345" s="131">
        <v>2300601</v>
      </c>
      <c r="B1345" s="150" t="s">
        <v>1127</v>
      </c>
      <c r="C1345" s="133">
        <v>0</v>
      </c>
      <c r="D1345" s="133">
        <v>0</v>
      </c>
      <c r="E1345" s="133">
        <f>C1345/2</f>
        <v>0</v>
      </c>
      <c r="F1345" s="129" t="str">
        <f t="shared" si="40"/>
        <v/>
      </c>
      <c r="G1345" s="130">
        <f t="shared" si="41"/>
        <v>0</v>
      </c>
    </row>
    <row r="1346" ht="20.4" customHeight="1" spans="1:7">
      <c r="A1346" s="131">
        <v>2300602</v>
      </c>
      <c r="B1346" s="150" t="s">
        <v>1128</v>
      </c>
      <c r="C1346" s="133">
        <f>SUM(C1347:C1350)</f>
        <v>1006</v>
      </c>
      <c r="D1346" s="133">
        <f>SUM(D1347:D1350)</f>
        <v>1006</v>
      </c>
      <c r="E1346" s="133">
        <f>SUM(E1347:E1350)</f>
        <v>1988.98</v>
      </c>
      <c r="F1346" s="129">
        <f t="shared" si="40"/>
        <v>197.711729622266</v>
      </c>
      <c r="G1346" s="130">
        <f t="shared" si="41"/>
        <v>1485.98</v>
      </c>
    </row>
    <row r="1347" ht="20.4" customHeight="1" spans="1:7">
      <c r="A1347" s="134"/>
      <c r="B1347" s="135" t="s">
        <v>1129</v>
      </c>
      <c r="C1347" s="136">
        <v>722</v>
      </c>
      <c r="D1347" s="136">
        <v>722</v>
      </c>
      <c r="E1347" s="136">
        <v>722.19</v>
      </c>
      <c r="F1347" s="137">
        <f t="shared" si="40"/>
        <v>100.026315789474</v>
      </c>
      <c r="G1347" s="138">
        <f t="shared" si="41"/>
        <v>361.19</v>
      </c>
    </row>
    <row r="1348" ht="20.4" customHeight="1" spans="1:7">
      <c r="A1348" s="134"/>
      <c r="B1348" s="135" t="s">
        <v>1130</v>
      </c>
      <c r="C1348" s="136">
        <v>224</v>
      </c>
      <c r="D1348" s="136">
        <v>224</v>
      </c>
      <c r="E1348" s="136">
        <v>338.79</v>
      </c>
      <c r="F1348" s="137"/>
      <c r="G1348" s="138"/>
    </row>
    <row r="1349" ht="20.4" customHeight="1" spans="1:9">
      <c r="A1349" s="134"/>
      <c r="B1349" s="135" t="s">
        <v>1131</v>
      </c>
      <c r="C1349" s="136">
        <v>0</v>
      </c>
      <c r="D1349" s="136">
        <v>0</v>
      </c>
      <c r="E1349" s="136">
        <v>0</v>
      </c>
      <c r="F1349" s="137" t="str">
        <f t="shared" si="40"/>
        <v/>
      </c>
      <c r="G1349" s="138">
        <f t="shared" si="41"/>
        <v>0</v>
      </c>
      <c r="I1349" s="112"/>
    </row>
    <row r="1350" ht="20.4" customHeight="1" spans="1:9">
      <c r="A1350" s="134"/>
      <c r="B1350" s="135" t="s">
        <v>1132</v>
      </c>
      <c r="C1350" s="136">
        <v>60</v>
      </c>
      <c r="D1350" s="136">
        <v>60</v>
      </c>
      <c r="E1350" s="136">
        <v>928</v>
      </c>
      <c r="F1350" s="137">
        <f t="shared" si="40"/>
        <v>1546.66666666667</v>
      </c>
      <c r="G1350" s="138">
        <f t="shared" si="41"/>
        <v>898</v>
      </c>
      <c r="H1350" s="151"/>
      <c r="I1350" s="117"/>
    </row>
    <row r="1351" ht="20.4" customHeight="1" spans="1:7">
      <c r="A1351" s="147" t="s">
        <v>1133</v>
      </c>
      <c r="B1351" s="148"/>
      <c r="C1351" s="133">
        <f t="shared" ref="C1351:E1352" si="42">C1352</f>
        <v>0</v>
      </c>
      <c r="D1351" s="133">
        <f t="shared" si="42"/>
        <v>0</v>
      </c>
      <c r="E1351" s="133">
        <f t="shared" si="42"/>
        <v>0</v>
      </c>
      <c r="F1351" s="129" t="str">
        <f t="shared" si="40"/>
        <v/>
      </c>
      <c r="G1351" s="130">
        <f t="shared" si="41"/>
        <v>0</v>
      </c>
    </row>
    <row r="1352" ht="20.4" hidden="1" customHeight="1" spans="1:9">
      <c r="A1352" s="134">
        <v>23103</v>
      </c>
      <c r="B1352" s="134" t="s">
        <v>1134</v>
      </c>
      <c r="C1352" s="136">
        <f t="shared" si="42"/>
        <v>0</v>
      </c>
      <c r="D1352" s="136">
        <f t="shared" si="42"/>
        <v>0</v>
      </c>
      <c r="E1352" s="136">
        <f t="shared" si="42"/>
        <v>0</v>
      </c>
      <c r="F1352" s="137" t="str">
        <f t="shared" ref="F1352:F1357" si="43">IFERROR(E1352/C1352*100,"")</f>
        <v/>
      </c>
      <c r="G1352" s="138">
        <f t="shared" ref="G1352:G1357" si="44">E1352-C1352/2</f>
        <v>0</v>
      </c>
      <c r="I1352" s="115"/>
    </row>
    <row r="1353" ht="20.4" hidden="1" customHeight="1" spans="1:10">
      <c r="A1353" s="134">
        <v>2310301</v>
      </c>
      <c r="B1353" s="135" t="s">
        <v>1135</v>
      </c>
      <c r="C1353" s="136">
        <v>0</v>
      </c>
      <c r="D1353" s="136">
        <v>0</v>
      </c>
      <c r="E1353" s="136">
        <v>0</v>
      </c>
      <c r="F1353" s="137" t="str">
        <f t="shared" si="43"/>
        <v/>
      </c>
      <c r="G1353" s="138">
        <f t="shared" si="44"/>
        <v>0</v>
      </c>
      <c r="J1353" s="115"/>
    </row>
    <row r="1354" ht="20.4" customHeight="1" spans="1:9">
      <c r="A1354" s="147" t="s">
        <v>1136</v>
      </c>
      <c r="B1354" s="148"/>
      <c r="C1354" s="152">
        <f>C1355</f>
        <v>0</v>
      </c>
      <c r="D1354" s="152">
        <f>D1355</f>
        <v>0</v>
      </c>
      <c r="E1354" s="152">
        <f>E1355</f>
        <v>-67.7832000000021</v>
      </c>
      <c r="F1354" s="129" t="str">
        <f t="shared" si="43"/>
        <v/>
      </c>
      <c r="G1354" s="130">
        <f t="shared" si="44"/>
        <v>-67.7832000000021</v>
      </c>
      <c r="I1354" s="115"/>
    </row>
    <row r="1355" ht="20.4" hidden="1" customHeight="1" spans="1:9">
      <c r="A1355" s="134">
        <v>23009</v>
      </c>
      <c r="B1355" s="153" t="s">
        <v>1137</v>
      </c>
      <c r="C1355" s="145">
        <f>C1357-C6-C1344-C1351</f>
        <v>0</v>
      </c>
      <c r="D1355" s="145">
        <f>D1357-D6-D1344-D1351</f>
        <v>0</v>
      </c>
      <c r="E1355" s="145">
        <f>E1357-E6-E1344-E1351</f>
        <v>-67.7832000000021</v>
      </c>
      <c r="F1355" s="137" t="str">
        <f t="shared" si="43"/>
        <v/>
      </c>
      <c r="G1355" s="138">
        <f t="shared" si="44"/>
        <v>-67.7832000000021</v>
      </c>
      <c r="I1355" s="115"/>
    </row>
    <row r="1356" ht="20.4" customHeight="1" spans="1:7">
      <c r="A1356" s="147" t="s">
        <v>1138</v>
      </c>
      <c r="B1356" s="148"/>
      <c r="C1356" s="152">
        <v>0</v>
      </c>
      <c r="D1356" s="152">
        <v>0</v>
      </c>
      <c r="E1356" s="152">
        <v>0</v>
      </c>
      <c r="F1356" s="129" t="str">
        <f t="shared" si="43"/>
        <v/>
      </c>
      <c r="G1356" s="130">
        <f t="shared" si="44"/>
        <v>0</v>
      </c>
    </row>
    <row r="1357" ht="20.4" customHeight="1" spans="1:7">
      <c r="A1357" s="154" t="s">
        <v>1139</v>
      </c>
      <c r="B1357" s="154"/>
      <c r="C1357" s="133">
        <f>一般公共预算收入!C78</f>
        <v>17601</v>
      </c>
      <c r="D1357" s="133">
        <f>一般公共预算收入!C78</f>
        <v>17601</v>
      </c>
      <c r="E1357" s="133">
        <f>一般公共预算收入!D78</f>
        <v>17323.1268</v>
      </c>
      <c r="F1357" s="129">
        <f t="shared" si="43"/>
        <v>98.4212647008693</v>
      </c>
      <c r="G1357" s="130">
        <f t="shared" si="44"/>
        <v>8522.6268</v>
      </c>
    </row>
    <row r="1358" ht="17.4" customHeight="1"/>
    <row r="1359" ht="17.4" customHeight="1"/>
    <row r="1360" ht="17.4" customHeight="1"/>
  </sheetData>
  <mergeCells count="8">
    <mergeCell ref="A2:G2"/>
    <mergeCell ref="A3:G3"/>
    <mergeCell ref="A6:B6"/>
    <mergeCell ref="A1344:B1344"/>
    <mergeCell ref="A1351:B1351"/>
    <mergeCell ref="A1354:B1354"/>
    <mergeCell ref="A1356:B1356"/>
    <mergeCell ref="A1357:B1357"/>
  </mergeCells>
  <pageMargins left="0.708661417322835" right="0.708661417322835" top="0.748031496062992" bottom="0.748031496062992" header="0.31496062992126" footer="0.31496062992126"/>
  <pageSetup paperSize="9" scale="75" fitToHeight="0" orientation="portrait"/>
  <headerFooter/>
  <ignoredErrors>
    <ignoredError sqref="C645 E34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8"/>
  <sheetViews>
    <sheetView workbookViewId="0">
      <selection activeCell="K39" sqref="K39:K40"/>
    </sheetView>
  </sheetViews>
  <sheetFormatPr defaultColWidth="9" defaultRowHeight="14.25" outlineLevelCol="6"/>
  <cols>
    <col min="1" max="1" width="9.88333333333333" style="76" customWidth="1"/>
    <col min="2" max="2" width="33.4416666666667" style="76" customWidth="1"/>
    <col min="3" max="4" width="16.1083333333333" style="77" customWidth="1"/>
    <col min="5" max="5" width="16.3333333333333" style="77" customWidth="1"/>
    <col min="6" max="6" width="13.6666666666667" style="78" customWidth="1"/>
    <col min="7" max="7" width="12.2166666666667" style="79" hidden="1" customWidth="1"/>
    <col min="8" max="16384" width="9" style="76"/>
  </cols>
  <sheetData>
    <row r="1" spans="1:1">
      <c r="A1" s="75" t="s">
        <v>1140</v>
      </c>
    </row>
    <row r="2" ht="55.05" customHeight="1" spans="1:7">
      <c r="A2" s="80" t="s">
        <v>84</v>
      </c>
      <c r="B2" s="80"/>
      <c r="C2" s="81"/>
      <c r="D2" s="81"/>
      <c r="E2" s="81"/>
      <c r="F2" s="81"/>
      <c r="G2" s="80"/>
    </row>
    <row r="3" spans="1:7">
      <c r="A3" s="82" t="s">
        <v>1141</v>
      </c>
      <c r="B3" s="82"/>
      <c r="C3" s="82"/>
      <c r="D3" s="82"/>
      <c r="E3" s="82"/>
      <c r="F3" s="82"/>
      <c r="G3" s="82"/>
    </row>
    <row r="4" ht="19.5" customHeight="1" spans="1:7">
      <c r="A4" s="83"/>
      <c r="B4" s="83"/>
      <c r="C4" s="84"/>
      <c r="D4" s="84"/>
      <c r="E4" s="84"/>
      <c r="F4" s="85" t="s">
        <v>4</v>
      </c>
      <c r="G4" s="86" t="s">
        <v>4</v>
      </c>
    </row>
    <row r="5" s="72" customFormat="1" ht="53.25" customHeight="1" spans="1:7">
      <c r="A5" s="87"/>
      <c r="B5" s="87" t="s">
        <v>6</v>
      </c>
      <c r="C5" s="88" t="s">
        <v>7</v>
      </c>
      <c r="D5" s="89" t="s">
        <v>86</v>
      </c>
      <c r="E5" s="89" t="s">
        <v>8</v>
      </c>
      <c r="F5" s="90" t="s">
        <v>9</v>
      </c>
      <c r="G5" s="91" t="s">
        <v>10</v>
      </c>
    </row>
    <row r="6" s="73" customFormat="1" ht="20.25" customHeight="1" spans="1:7">
      <c r="A6" s="92" t="s">
        <v>87</v>
      </c>
      <c r="B6" s="93"/>
      <c r="C6" s="94">
        <f>C7+C12+C23+C31+C38+C42+C45+C49+C52+C58+C62+C67+C70</f>
        <v>16595</v>
      </c>
      <c r="D6" s="94">
        <f>D7+D12+D23+D31+D38+D42+D45+D49+D52+D58+D62+D67+D70</f>
        <v>16595</v>
      </c>
      <c r="E6" s="94">
        <f>E7+E12+E23+E38+E42+E45+E52+E58</f>
        <v>15401.96</v>
      </c>
      <c r="F6" s="94">
        <f>IFERROR(E6/C6*100,"")</f>
        <v>92.8108466405544</v>
      </c>
      <c r="G6" s="19">
        <f>E6-C6/2</f>
        <v>7104.46</v>
      </c>
    </row>
    <row r="7" s="73" customFormat="1" ht="20.25" customHeight="1" spans="1:7">
      <c r="A7" s="95">
        <v>501</v>
      </c>
      <c r="B7" s="95" t="s">
        <v>1142</v>
      </c>
      <c r="C7" s="96">
        <f>SUM(C8:C11)</f>
        <v>2823</v>
      </c>
      <c r="D7" s="96">
        <f>SUM(D8:D11)</f>
        <v>3273</v>
      </c>
      <c r="E7" s="96">
        <f>SUM(E8:E11)</f>
        <v>4569.21</v>
      </c>
      <c r="F7" s="94">
        <f t="shared" ref="F7:F62" si="0">IFERROR(E7/C7*100,"")</f>
        <v>161.856535600425</v>
      </c>
      <c r="G7" s="19">
        <f t="shared" ref="G7:G62" si="1">E7-C7/2</f>
        <v>3157.71</v>
      </c>
    </row>
    <row r="8" s="74" customFormat="1" ht="20.25" customHeight="1" spans="1:7">
      <c r="A8" s="97">
        <v>50101</v>
      </c>
      <c r="B8" s="98" t="s">
        <v>1143</v>
      </c>
      <c r="C8" s="99">
        <v>1887</v>
      </c>
      <c r="D8" s="99">
        <v>1887</v>
      </c>
      <c r="E8" s="99">
        <v>1985.89</v>
      </c>
      <c r="F8" s="100">
        <f t="shared" si="0"/>
        <v>105.240593534711</v>
      </c>
      <c r="G8" s="25">
        <f t="shared" si="1"/>
        <v>1042.39</v>
      </c>
    </row>
    <row r="9" s="74" customFormat="1" ht="20.25" customHeight="1" spans="1:7">
      <c r="A9" s="97">
        <v>50102</v>
      </c>
      <c r="B9" s="98" t="s">
        <v>1144</v>
      </c>
      <c r="C9" s="99">
        <v>497</v>
      </c>
      <c r="D9" s="99">
        <v>497</v>
      </c>
      <c r="E9" s="99">
        <v>1122.73</v>
      </c>
      <c r="F9" s="100">
        <f t="shared" si="0"/>
        <v>225.901408450704</v>
      </c>
      <c r="G9" s="25">
        <f t="shared" si="1"/>
        <v>874.23</v>
      </c>
    </row>
    <row r="10" s="74" customFormat="1" ht="20.25" customHeight="1" spans="1:7">
      <c r="A10" s="97">
        <v>50103</v>
      </c>
      <c r="B10" s="98" t="s">
        <v>1024</v>
      </c>
      <c r="C10" s="99">
        <v>166</v>
      </c>
      <c r="D10" s="99">
        <v>166</v>
      </c>
      <c r="E10" s="99">
        <v>574.03</v>
      </c>
      <c r="F10" s="100">
        <f t="shared" si="0"/>
        <v>345.801204819277</v>
      </c>
      <c r="G10" s="25">
        <f t="shared" si="1"/>
        <v>491.03</v>
      </c>
    </row>
    <row r="11" s="74" customFormat="1" ht="20.25" customHeight="1" spans="1:7">
      <c r="A11" s="97">
        <v>50199</v>
      </c>
      <c r="B11" s="98" t="s">
        <v>1145</v>
      </c>
      <c r="C11" s="99">
        <v>273</v>
      </c>
      <c r="D11" s="99">
        <v>723</v>
      </c>
      <c r="E11" s="99">
        <v>886.56</v>
      </c>
      <c r="F11" s="100">
        <f t="shared" si="0"/>
        <v>324.747252747253</v>
      </c>
      <c r="G11" s="25">
        <f t="shared" si="1"/>
        <v>750.06</v>
      </c>
    </row>
    <row r="12" s="73" customFormat="1" ht="20.25" customHeight="1" spans="1:7">
      <c r="A12" s="95">
        <v>502</v>
      </c>
      <c r="B12" s="95" t="s">
        <v>1146</v>
      </c>
      <c r="C12" s="96">
        <f>SUM(C13:C22)</f>
        <v>2884</v>
      </c>
      <c r="D12" s="96">
        <f>SUM(D13:D22)</f>
        <v>1803</v>
      </c>
      <c r="E12" s="96">
        <f>SUM(E13:E22)</f>
        <v>1193.6</v>
      </c>
      <c r="F12" s="94">
        <f t="shared" si="0"/>
        <v>41.3869625520111</v>
      </c>
      <c r="G12" s="19">
        <f t="shared" si="1"/>
        <v>-248.4</v>
      </c>
    </row>
    <row r="13" s="74" customFormat="1" ht="20.25" customHeight="1" spans="1:7">
      <c r="A13" s="97">
        <v>50201</v>
      </c>
      <c r="B13" s="98" t="s">
        <v>1147</v>
      </c>
      <c r="C13" s="99">
        <v>494</v>
      </c>
      <c r="D13" s="99">
        <v>494</v>
      </c>
      <c r="E13" s="99">
        <v>321.74</v>
      </c>
      <c r="F13" s="100">
        <f t="shared" si="0"/>
        <v>65.1295546558705</v>
      </c>
      <c r="G13" s="25">
        <f t="shared" si="1"/>
        <v>74.74</v>
      </c>
    </row>
    <row r="14" s="74" customFormat="1" ht="20.25" customHeight="1" spans="1:7">
      <c r="A14" s="97">
        <v>50202</v>
      </c>
      <c r="B14" s="98" t="s">
        <v>1148</v>
      </c>
      <c r="C14" s="99">
        <v>24</v>
      </c>
      <c r="D14" s="99">
        <v>24</v>
      </c>
      <c r="E14" s="99">
        <v>0.98</v>
      </c>
      <c r="F14" s="100">
        <f t="shared" si="0"/>
        <v>4.08333333333333</v>
      </c>
      <c r="G14" s="25">
        <f t="shared" si="1"/>
        <v>-11.02</v>
      </c>
    </row>
    <row r="15" s="74" customFormat="1" ht="20.25" customHeight="1" spans="1:7">
      <c r="A15" s="97">
        <v>50203</v>
      </c>
      <c r="B15" s="98" t="s">
        <v>1149</v>
      </c>
      <c r="C15" s="99">
        <v>0</v>
      </c>
      <c r="D15" s="99">
        <v>0</v>
      </c>
      <c r="E15" s="99">
        <v>0</v>
      </c>
      <c r="F15" s="100" t="str">
        <f t="shared" si="0"/>
        <v/>
      </c>
      <c r="G15" s="25">
        <f t="shared" si="1"/>
        <v>0</v>
      </c>
    </row>
    <row r="16" s="74" customFormat="1" ht="20.25" customHeight="1" spans="1:7">
      <c r="A16" s="97">
        <v>50204</v>
      </c>
      <c r="B16" s="98" t="s">
        <v>1150</v>
      </c>
      <c r="C16" s="99">
        <v>56</v>
      </c>
      <c r="D16" s="99">
        <v>56</v>
      </c>
      <c r="E16" s="99">
        <v>41.29</v>
      </c>
      <c r="F16" s="100">
        <f t="shared" si="0"/>
        <v>73.7321428571429</v>
      </c>
      <c r="G16" s="25">
        <f t="shared" si="1"/>
        <v>13.29</v>
      </c>
    </row>
    <row r="17" s="74" customFormat="1" ht="20.25" customHeight="1" spans="1:7">
      <c r="A17" s="97">
        <v>50205</v>
      </c>
      <c r="B17" s="98" t="s">
        <v>1151</v>
      </c>
      <c r="C17" s="99">
        <v>204</v>
      </c>
      <c r="D17" s="99">
        <v>704</v>
      </c>
      <c r="E17" s="99">
        <v>647.18</v>
      </c>
      <c r="F17" s="100">
        <f t="shared" si="0"/>
        <v>317.245098039216</v>
      </c>
      <c r="G17" s="25">
        <f t="shared" si="1"/>
        <v>545.18</v>
      </c>
    </row>
    <row r="18" s="74" customFormat="1" ht="20.25" customHeight="1" spans="1:7">
      <c r="A18" s="97">
        <v>50206</v>
      </c>
      <c r="B18" s="98" t="s">
        <v>1152</v>
      </c>
      <c r="C18" s="99">
        <v>38</v>
      </c>
      <c r="D18" s="99">
        <v>38</v>
      </c>
      <c r="E18" s="99">
        <v>1.28</v>
      </c>
      <c r="F18" s="100">
        <f t="shared" si="0"/>
        <v>3.36842105263158</v>
      </c>
      <c r="G18" s="25">
        <f t="shared" si="1"/>
        <v>-17.72</v>
      </c>
    </row>
    <row r="19" s="74" customFormat="1" ht="20.25" customHeight="1" spans="1:7">
      <c r="A19" s="97">
        <v>50207</v>
      </c>
      <c r="B19" s="98" t="s">
        <v>1153</v>
      </c>
      <c r="C19" s="99">
        <v>0</v>
      </c>
      <c r="D19" s="99">
        <v>0</v>
      </c>
      <c r="E19" s="99">
        <v>0</v>
      </c>
      <c r="F19" s="100" t="str">
        <f t="shared" si="0"/>
        <v/>
      </c>
      <c r="G19" s="25">
        <f t="shared" si="1"/>
        <v>0</v>
      </c>
    </row>
    <row r="20" s="74" customFormat="1" ht="20.25" customHeight="1" spans="1:7">
      <c r="A20" s="97">
        <v>50208</v>
      </c>
      <c r="B20" s="98" t="s">
        <v>1154</v>
      </c>
      <c r="C20" s="99">
        <v>27</v>
      </c>
      <c r="D20" s="99">
        <v>27</v>
      </c>
      <c r="E20" s="99">
        <v>15.73</v>
      </c>
      <c r="F20" s="100">
        <f t="shared" si="0"/>
        <v>58.2592592592593</v>
      </c>
      <c r="G20" s="25">
        <f t="shared" si="1"/>
        <v>2.23</v>
      </c>
    </row>
    <row r="21" s="74" customFormat="1" ht="20.25" customHeight="1" spans="1:7">
      <c r="A21" s="97">
        <v>50209</v>
      </c>
      <c r="B21" s="98" t="s">
        <v>1155</v>
      </c>
      <c r="C21" s="99">
        <v>0</v>
      </c>
      <c r="D21" s="99">
        <v>0</v>
      </c>
      <c r="E21" s="99">
        <v>0.14</v>
      </c>
      <c r="F21" s="100" t="str">
        <f t="shared" si="0"/>
        <v/>
      </c>
      <c r="G21" s="25">
        <f t="shared" si="1"/>
        <v>0.14</v>
      </c>
    </row>
    <row r="22" s="74" customFormat="1" ht="20.25" customHeight="1" spans="1:7">
      <c r="A22" s="97">
        <v>50299</v>
      </c>
      <c r="B22" s="98" t="s">
        <v>1156</v>
      </c>
      <c r="C22" s="99">
        <v>2041</v>
      </c>
      <c r="D22" s="99">
        <v>460</v>
      </c>
      <c r="E22" s="99">
        <v>165.26</v>
      </c>
      <c r="F22" s="100">
        <f t="shared" si="0"/>
        <v>8.09701126898579</v>
      </c>
      <c r="G22" s="25">
        <f t="shared" si="1"/>
        <v>-855.24</v>
      </c>
    </row>
    <row r="23" s="73" customFormat="1" ht="20.25" customHeight="1" spans="1:7">
      <c r="A23" s="95">
        <v>503</v>
      </c>
      <c r="B23" s="95" t="s">
        <v>1157</v>
      </c>
      <c r="C23" s="96">
        <f>SUM(C24:C30)</f>
        <v>81</v>
      </c>
      <c r="D23" s="96">
        <f>SUM(D24:D30)</f>
        <v>102</v>
      </c>
      <c r="E23" s="96">
        <f>SUM(E24:E30)</f>
        <v>849.16</v>
      </c>
      <c r="F23" s="94">
        <f t="shared" si="0"/>
        <v>1048.34567901235</v>
      </c>
      <c r="G23" s="19">
        <f t="shared" si="1"/>
        <v>808.66</v>
      </c>
    </row>
    <row r="24" s="74" customFormat="1" ht="20.25" customHeight="1" spans="1:7">
      <c r="A24" s="97">
        <v>50301</v>
      </c>
      <c r="B24" s="98" t="s">
        <v>1158</v>
      </c>
      <c r="C24" s="99">
        <v>0</v>
      </c>
      <c r="D24" s="99">
        <v>0</v>
      </c>
      <c r="E24" s="99">
        <v>31.06</v>
      </c>
      <c r="F24" s="100" t="str">
        <f t="shared" si="0"/>
        <v/>
      </c>
      <c r="G24" s="25">
        <f t="shared" si="1"/>
        <v>31.06</v>
      </c>
    </row>
    <row r="25" s="74" customFormat="1" ht="20.25" customHeight="1" spans="1:7">
      <c r="A25" s="97">
        <v>50302</v>
      </c>
      <c r="B25" s="98" t="s">
        <v>1159</v>
      </c>
      <c r="C25" s="99">
        <v>0</v>
      </c>
      <c r="D25" s="99">
        <v>30</v>
      </c>
      <c r="E25" s="99">
        <v>755.55</v>
      </c>
      <c r="F25" s="100" t="str">
        <f t="shared" si="0"/>
        <v/>
      </c>
      <c r="G25" s="25">
        <f t="shared" si="1"/>
        <v>755.55</v>
      </c>
    </row>
    <row r="26" s="74" customFormat="1" ht="20.25" customHeight="1" spans="1:7">
      <c r="A26" s="97">
        <v>50303</v>
      </c>
      <c r="B26" s="98" t="s">
        <v>1160</v>
      </c>
      <c r="C26" s="99">
        <v>0</v>
      </c>
      <c r="D26" s="99">
        <v>0</v>
      </c>
      <c r="E26" s="99">
        <v>0</v>
      </c>
      <c r="F26" s="100" t="str">
        <f t="shared" si="0"/>
        <v/>
      </c>
      <c r="G26" s="25">
        <f t="shared" si="1"/>
        <v>0</v>
      </c>
    </row>
    <row r="27" s="74" customFormat="1" ht="20.25" hidden="1" customHeight="1" spans="1:7">
      <c r="A27" s="97">
        <v>50305</v>
      </c>
      <c r="B27" s="98" t="s">
        <v>1161</v>
      </c>
      <c r="C27" s="99">
        <v>0</v>
      </c>
      <c r="D27" s="99">
        <v>0</v>
      </c>
      <c r="E27" s="99"/>
      <c r="F27" s="100" t="str">
        <f t="shared" si="0"/>
        <v/>
      </c>
      <c r="G27" s="25">
        <f t="shared" si="1"/>
        <v>0</v>
      </c>
    </row>
    <row r="28" s="74" customFormat="1" ht="20.25" customHeight="1" spans="1:7">
      <c r="A28" s="97">
        <v>50306</v>
      </c>
      <c r="B28" s="98" t="s">
        <v>1162</v>
      </c>
      <c r="C28" s="99">
        <v>0</v>
      </c>
      <c r="D28" s="99">
        <v>5</v>
      </c>
      <c r="E28" s="99">
        <v>25.77</v>
      </c>
      <c r="F28" s="100" t="str">
        <f t="shared" si="0"/>
        <v/>
      </c>
      <c r="G28" s="25">
        <f t="shared" si="1"/>
        <v>25.77</v>
      </c>
    </row>
    <row r="29" s="74" customFormat="1" ht="20.25" hidden="1" customHeight="1" spans="1:7">
      <c r="A29" s="97">
        <v>50307</v>
      </c>
      <c r="B29" s="98" t="s">
        <v>1163</v>
      </c>
      <c r="C29" s="99">
        <v>0</v>
      </c>
      <c r="D29" s="99">
        <v>0</v>
      </c>
      <c r="E29" s="99"/>
      <c r="F29" s="100" t="str">
        <f t="shared" si="0"/>
        <v/>
      </c>
      <c r="G29" s="25">
        <f t="shared" si="1"/>
        <v>0</v>
      </c>
    </row>
    <row r="30" s="74" customFormat="1" ht="20.25" customHeight="1" spans="1:7">
      <c r="A30" s="97">
        <v>50399</v>
      </c>
      <c r="B30" s="98" t="s">
        <v>1164</v>
      </c>
      <c r="C30" s="99">
        <v>81</v>
      </c>
      <c r="D30" s="99">
        <v>67</v>
      </c>
      <c r="E30" s="99">
        <v>36.78</v>
      </c>
      <c r="F30" s="100">
        <f t="shared" si="0"/>
        <v>45.4074074074074</v>
      </c>
      <c r="G30" s="25">
        <f t="shared" si="1"/>
        <v>-3.72</v>
      </c>
    </row>
    <row r="31" s="73" customFormat="1" ht="20.25" hidden="1" customHeight="1" spans="1:7">
      <c r="A31" s="95">
        <v>504</v>
      </c>
      <c r="B31" s="95" t="s">
        <v>1165</v>
      </c>
      <c r="C31" s="96">
        <f>SUM(C32:C37)</f>
        <v>0</v>
      </c>
      <c r="D31" s="96">
        <f>SUM(D32:D37)</f>
        <v>0</v>
      </c>
      <c r="E31" s="96">
        <f>SUM(E32:E37)</f>
        <v>0</v>
      </c>
      <c r="F31" s="100" t="str">
        <f t="shared" si="0"/>
        <v/>
      </c>
      <c r="G31" s="25">
        <f t="shared" si="1"/>
        <v>0</v>
      </c>
    </row>
    <row r="32" s="74" customFormat="1" ht="20.25" hidden="1" customHeight="1" spans="1:7">
      <c r="A32" s="97">
        <v>50401</v>
      </c>
      <c r="B32" s="98" t="s">
        <v>1158</v>
      </c>
      <c r="C32" s="99">
        <v>0</v>
      </c>
      <c r="D32" s="99">
        <v>0</v>
      </c>
      <c r="E32" s="99">
        <v>0</v>
      </c>
      <c r="F32" s="100" t="str">
        <f t="shared" si="0"/>
        <v/>
      </c>
      <c r="G32" s="25">
        <f t="shared" si="1"/>
        <v>0</v>
      </c>
    </row>
    <row r="33" s="74" customFormat="1" ht="20.25" hidden="1" customHeight="1" spans="1:7">
      <c r="A33" s="97">
        <v>50402</v>
      </c>
      <c r="B33" s="98" t="s">
        <v>1159</v>
      </c>
      <c r="C33" s="99">
        <v>0</v>
      </c>
      <c r="D33" s="99">
        <v>0</v>
      </c>
      <c r="E33" s="99">
        <v>0</v>
      </c>
      <c r="F33" s="100" t="str">
        <f t="shared" si="0"/>
        <v/>
      </c>
      <c r="G33" s="25">
        <f t="shared" si="1"/>
        <v>0</v>
      </c>
    </row>
    <row r="34" s="74" customFormat="1" ht="20.25" hidden="1" customHeight="1" spans="1:7">
      <c r="A34" s="97">
        <v>50403</v>
      </c>
      <c r="B34" s="98" t="s">
        <v>1160</v>
      </c>
      <c r="C34" s="99">
        <v>0</v>
      </c>
      <c r="D34" s="99">
        <v>0</v>
      </c>
      <c r="E34" s="99">
        <v>0</v>
      </c>
      <c r="F34" s="94" t="str">
        <f t="shared" si="0"/>
        <v/>
      </c>
      <c r="G34" s="19">
        <f t="shared" si="1"/>
        <v>0</v>
      </c>
    </row>
    <row r="35" s="74" customFormat="1" ht="20.25" hidden="1" customHeight="1" spans="1:7">
      <c r="A35" s="97">
        <v>50404</v>
      </c>
      <c r="B35" s="98" t="s">
        <v>1162</v>
      </c>
      <c r="C35" s="99">
        <v>0</v>
      </c>
      <c r="D35" s="99">
        <v>0</v>
      </c>
      <c r="E35" s="99">
        <v>0</v>
      </c>
      <c r="F35" s="94" t="str">
        <f t="shared" si="0"/>
        <v/>
      </c>
      <c r="G35" s="19">
        <f t="shared" si="1"/>
        <v>0</v>
      </c>
    </row>
    <row r="36" s="74" customFormat="1" ht="20.25" hidden="1" customHeight="1" spans="1:7">
      <c r="A36" s="97">
        <v>50405</v>
      </c>
      <c r="B36" s="98" t="s">
        <v>1163</v>
      </c>
      <c r="C36" s="99">
        <v>0</v>
      </c>
      <c r="D36" s="99">
        <v>0</v>
      </c>
      <c r="E36" s="99">
        <v>0</v>
      </c>
      <c r="F36" s="94" t="str">
        <f t="shared" si="0"/>
        <v/>
      </c>
      <c r="G36" s="19">
        <f t="shared" si="1"/>
        <v>0</v>
      </c>
    </row>
    <row r="37" s="74" customFormat="1" ht="20.25" hidden="1" customHeight="1" spans="1:7">
      <c r="A37" s="97">
        <v>50499</v>
      </c>
      <c r="B37" s="98" t="s">
        <v>1164</v>
      </c>
      <c r="C37" s="99">
        <v>0</v>
      </c>
      <c r="D37" s="99">
        <v>0</v>
      </c>
      <c r="E37" s="99">
        <v>0</v>
      </c>
      <c r="F37" s="94" t="str">
        <f t="shared" si="0"/>
        <v/>
      </c>
      <c r="G37" s="19">
        <f t="shared" si="1"/>
        <v>0</v>
      </c>
    </row>
    <row r="38" s="73" customFormat="1" ht="20.25" customHeight="1" spans="1:7">
      <c r="A38" s="95">
        <v>505</v>
      </c>
      <c r="B38" s="95" t="s">
        <v>1166</v>
      </c>
      <c r="C38" s="96">
        <f>SUM(C39:C41)</f>
        <v>7512</v>
      </c>
      <c r="D38" s="96">
        <f>SUM(D39:D41)</f>
        <v>7512</v>
      </c>
      <c r="E38" s="96">
        <f>SUM(E39:E41)</f>
        <v>5646.1</v>
      </c>
      <c r="F38" s="94">
        <f t="shared" si="0"/>
        <v>75.1610756123536</v>
      </c>
      <c r="G38" s="19">
        <f t="shared" si="1"/>
        <v>1890.1</v>
      </c>
    </row>
    <row r="39" s="74" customFormat="1" ht="20.25" customHeight="1" spans="1:7">
      <c r="A39" s="97">
        <v>50501</v>
      </c>
      <c r="B39" s="98" t="s">
        <v>1167</v>
      </c>
      <c r="C39" s="99">
        <v>6156</v>
      </c>
      <c r="D39" s="99">
        <v>6156</v>
      </c>
      <c r="E39" s="99">
        <v>4502.23</v>
      </c>
      <c r="F39" s="100">
        <f t="shared" si="0"/>
        <v>73.1356400259909</v>
      </c>
      <c r="G39" s="25">
        <f t="shared" si="1"/>
        <v>1424.23</v>
      </c>
    </row>
    <row r="40" s="74" customFormat="1" ht="20.25" customHeight="1" spans="1:7">
      <c r="A40" s="97">
        <v>50502</v>
      </c>
      <c r="B40" s="98" t="s">
        <v>1168</v>
      </c>
      <c r="C40" s="99">
        <v>1356</v>
      </c>
      <c r="D40" s="99">
        <v>1356</v>
      </c>
      <c r="E40" s="99">
        <v>1143.87</v>
      </c>
      <c r="F40" s="100">
        <f t="shared" si="0"/>
        <v>84.3561946902655</v>
      </c>
      <c r="G40" s="25">
        <f t="shared" si="1"/>
        <v>465.87</v>
      </c>
    </row>
    <row r="41" s="74" customFormat="1" ht="20.25" hidden="1" customHeight="1" spans="1:7">
      <c r="A41" s="97">
        <v>50599</v>
      </c>
      <c r="B41" s="98" t="s">
        <v>1169</v>
      </c>
      <c r="C41" s="99">
        <v>0</v>
      </c>
      <c r="D41" s="99">
        <v>0</v>
      </c>
      <c r="E41" s="99">
        <v>0</v>
      </c>
      <c r="F41" s="94" t="str">
        <f t="shared" si="0"/>
        <v/>
      </c>
      <c r="G41" s="19">
        <f t="shared" si="1"/>
        <v>0</v>
      </c>
    </row>
    <row r="42" s="73" customFormat="1" ht="20.25" customHeight="1" spans="1:7">
      <c r="A42" s="95">
        <v>506</v>
      </c>
      <c r="B42" s="95" t="s">
        <v>1170</v>
      </c>
      <c r="C42" s="96">
        <f>SUM(C43:C44)</f>
        <v>0</v>
      </c>
      <c r="D42" s="96">
        <f>SUM(D43:D44)</f>
        <v>610</v>
      </c>
      <c r="E42" s="96">
        <f>SUM(E43:E44)</f>
        <v>0</v>
      </c>
      <c r="F42" s="94" t="str">
        <f t="shared" si="0"/>
        <v/>
      </c>
      <c r="G42" s="19">
        <f t="shared" si="1"/>
        <v>0</v>
      </c>
    </row>
    <row r="43" s="74" customFormat="1" ht="20.25" customHeight="1" spans="1:7">
      <c r="A43" s="97">
        <v>50601</v>
      </c>
      <c r="B43" s="98" t="s">
        <v>1171</v>
      </c>
      <c r="C43" s="99">
        <v>0</v>
      </c>
      <c r="D43" s="99">
        <v>610</v>
      </c>
      <c r="E43" s="99">
        <v>0</v>
      </c>
      <c r="F43" s="100" t="str">
        <f t="shared" si="0"/>
        <v/>
      </c>
      <c r="G43" s="25">
        <f t="shared" si="1"/>
        <v>0</v>
      </c>
    </row>
    <row r="44" s="74" customFormat="1" ht="20.25" hidden="1" customHeight="1" spans="1:7">
      <c r="A44" s="97">
        <v>50602</v>
      </c>
      <c r="B44" s="98" t="s">
        <v>1172</v>
      </c>
      <c r="C44" s="99">
        <v>0</v>
      </c>
      <c r="D44" s="99">
        <v>0</v>
      </c>
      <c r="E44" s="99">
        <v>0</v>
      </c>
      <c r="F44" s="94" t="str">
        <f t="shared" si="0"/>
        <v/>
      </c>
      <c r="G44" s="19">
        <f t="shared" si="1"/>
        <v>0</v>
      </c>
    </row>
    <row r="45" s="73" customFormat="1" ht="20.25" customHeight="1" spans="1:7">
      <c r="A45" s="95">
        <v>507</v>
      </c>
      <c r="B45" s="95" t="s">
        <v>1173</v>
      </c>
      <c r="C45" s="96">
        <f>SUM(C46:C48)</f>
        <v>79</v>
      </c>
      <c r="D45" s="96">
        <f>SUM(D46:D48)</f>
        <v>79</v>
      </c>
      <c r="E45" s="96">
        <f>SUM(E46:E48)</f>
        <v>0</v>
      </c>
      <c r="F45" s="94">
        <f t="shared" si="0"/>
        <v>0</v>
      </c>
      <c r="G45" s="19">
        <f t="shared" si="1"/>
        <v>-39.5</v>
      </c>
    </row>
    <row r="46" s="74" customFormat="1" ht="20.25" customHeight="1" spans="1:7">
      <c r="A46" s="97">
        <v>50701</v>
      </c>
      <c r="B46" s="98" t="s">
        <v>1174</v>
      </c>
      <c r="C46" s="99">
        <v>79</v>
      </c>
      <c r="D46" s="99">
        <v>79</v>
      </c>
      <c r="E46" s="99">
        <v>0</v>
      </c>
      <c r="F46" s="100">
        <f t="shared" si="0"/>
        <v>0</v>
      </c>
      <c r="G46" s="25">
        <f t="shared" si="1"/>
        <v>-39.5</v>
      </c>
    </row>
    <row r="47" s="74" customFormat="1" ht="20.25" hidden="1" customHeight="1" spans="1:7">
      <c r="A47" s="97">
        <v>50702</v>
      </c>
      <c r="B47" s="98" t="s">
        <v>1175</v>
      </c>
      <c r="C47" s="99">
        <v>0</v>
      </c>
      <c r="D47" s="99">
        <v>0</v>
      </c>
      <c r="E47" s="99">
        <v>0</v>
      </c>
      <c r="F47" s="100" t="str">
        <f t="shared" si="0"/>
        <v/>
      </c>
      <c r="G47" s="25">
        <f t="shared" si="1"/>
        <v>0</v>
      </c>
    </row>
    <row r="48" s="74" customFormat="1" ht="20.25" hidden="1" customHeight="1" spans="1:7">
      <c r="A48" s="97">
        <v>50799</v>
      </c>
      <c r="B48" s="98" t="s">
        <v>1176</v>
      </c>
      <c r="C48" s="99">
        <v>0</v>
      </c>
      <c r="D48" s="99">
        <v>0</v>
      </c>
      <c r="E48" s="99">
        <v>0</v>
      </c>
      <c r="F48" s="100" t="str">
        <f t="shared" si="0"/>
        <v/>
      </c>
      <c r="G48" s="25">
        <f t="shared" si="1"/>
        <v>0</v>
      </c>
    </row>
    <row r="49" s="73" customFormat="1" ht="20.25" hidden="1" customHeight="1" spans="1:7">
      <c r="A49" s="95">
        <v>508</v>
      </c>
      <c r="B49" s="95" t="s">
        <v>1177</v>
      </c>
      <c r="C49" s="96">
        <f>SUM(C50:C51)</f>
        <v>0</v>
      </c>
      <c r="D49" s="96">
        <f>SUM(D50:D51)</f>
        <v>0</v>
      </c>
      <c r="E49" s="96">
        <f>SUM(E50:E51)</f>
        <v>0</v>
      </c>
      <c r="F49" s="94" t="str">
        <f t="shared" si="0"/>
        <v/>
      </c>
      <c r="G49" s="19">
        <f t="shared" si="1"/>
        <v>0</v>
      </c>
    </row>
    <row r="50" s="74" customFormat="1" ht="20.25" hidden="1" customHeight="1" spans="1:7">
      <c r="A50" s="97">
        <v>50801</v>
      </c>
      <c r="B50" s="98" t="s">
        <v>1178</v>
      </c>
      <c r="C50" s="99">
        <v>0</v>
      </c>
      <c r="D50" s="99">
        <v>0</v>
      </c>
      <c r="E50" s="99">
        <v>0</v>
      </c>
      <c r="F50" s="94" t="str">
        <f t="shared" si="0"/>
        <v/>
      </c>
      <c r="G50" s="19">
        <f t="shared" si="1"/>
        <v>0</v>
      </c>
    </row>
    <row r="51" s="74" customFormat="1" ht="20.25" hidden="1" customHeight="1" spans="1:7">
      <c r="A51" s="97">
        <v>50802</v>
      </c>
      <c r="B51" s="98" t="s">
        <v>1179</v>
      </c>
      <c r="C51" s="99">
        <v>0</v>
      </c>
      <c r="D51" s="99">
        <v>0</v>
      </c>
      <c r="E51" s="99">
        <v>0</v>
      </c>
      <c r="F51" s="94" t="str">
        <f t="shared" si="0"/>
        <v/>
      </c>
      <c r="G51" s="19">
        <f t="shared" si="1"/>
        <v>0</v>
      </c>
    </row>
    <row r="52" s="73" customFormat="1" ht="20.25" customHeight="1" spans="1:7">
      <c r="A52" s="95">
        <v>509</v>
      </c>
      <c r="B52" s="95" t="s">
        <v>1180</v>
      </c>
      <c r="C52" s="96">
        <f>SUM(C53:C57)</f>
        <v>3216</v>
      </c>
      <c r="D52" s="96">
        <f>SUM(D53:D57)</f>
        <v>3216</v>
      </c>
      <c r="E52" s="96">
        <f>SUM(E53:E57)</f>
        <v>2442.35</v>
      </c>
      <c r="F52" s="94">
        <f t="shared" si="0"/>
        <v>75.9437189054726</v>
      </c>
      <c r="G52" s="19">
        <f t="shared" si="1"/>
        <v>834.35</v>
      </c>
    </row>
    <row r="53" s="74" customFormat="1" ht="20.25" customHeight="1" spans="1:7">
      <c r="A53" s="97">
        <v>50901</v>
      </c>
      <c r="B53" s="98" t="s">
        <v>1181</v>
      </c>
      <c r="C53" s="99">
        <v>1012</v>
      </c>
      <c r="D53" s="99">
        <v>1012</v>
      </c>
      <c r="E53" s="99">
        <v>843.49</v>
      </c>
      <c r="F53" s="100">
        <f t="shared" si="0"/>
        <v>83.348814229249</v>
      </c>
      <c r="G53" s="25">
        <f t="shared" si="1"/>
        <v>337.49</v>
      </c>
    </row>
    <row r="54" s="74" customFormat="1" ht="20.25" customHeight="1" spans="1:7">
      <c r="A54" s="97">
        <v>50902</v>
      </c>
      <c r="B54" s="98" t="s">
        <v>1182</v>
      </c>
      <c r="C54" s="99">
        <v>11</v>
      </c>
      <c r="D54" s="99">
        <v>11</v>
      </c>
      <c r="E54" s="99">
        <v>23.79</v>
      </c>
      <c r="F54" s="100">
        <f t="shared" si="0"/>
        <v>216.272727272727</v>
      </c>
      <c r="G54" s="25">
        <f t="shared" si="1"/>
        <v>18.29</v>
      </c>
    </row>
    <row r="55" s="74" customFormat="1" ht="20.25" customHeight="1" spans="1:7">
      <c r="A55" s="97">
        <v>50903</v>
      </c>
      <c r="B55" s="98" t="s">
        <v>1183</v>
      </c>
      <c r="C55" s="99">
        <v>56</v>
      </c>
      <c r="D55" s="99">
        <v>56</v>
      </c>
      <c r="E55" s="99">
        <v>4.7</v>
      </c>
      <c r="F55" s="100">
        <f t="shared" si="0"/>
        <v>8.39285714285714</v>
      </c>
      <c r="G55" s="25">
        <f t="shared" si="1"/>
        <v>-23.3</v>
      </c>
    </row>
    <row r="56" s="74" customFormat="1" ht="20.25" customHeight="1" spans="1:7">
      <c r="A56" s="97">
        <v>50905</v>
      </c>
      <c r="B56" s="98" t="s">
        <v>1184</v>
      </c>
      <c r="C56" s="99">
        <v>1324</v>
      </c>
      <c r="D56" s="99">
        <v>1324</v>
      </c>
      <c r="E56" s="99">
        <v>718.41</v>
      </c>
      <c r="F56" s="100">
        <f t="shared" si="0"/>
        <v>54.2605740181269</v>
      </c>
      <c r="G56" s="25">
        <f t="shared" si="1"/>
        <v>56.41</v>
      </c>
    </row>
    <row r="57" s="74" customFormat="1" ht="20.25" customHeight="1" spans="1:7">
      <c r="A57" s="97">
        <v>50999</v>
      </c>
      <c r="B57" s="98" t="s">
        <v>1185</v>
      </c>
      <c r="C57" s="99">
        <v>813</v>
      </c>
      <c r="D57" s="99">
        <v>813</v>
      </c>
      <c r="E57" s="99">
        <v>851.96</v>
      </c>
      <c r="F57" s="100">
        <f t="shared" si="0"/>
        <v>104.792127921279</v>
      </c>
      <c r="G57" s="25">
        <f t="shared" si="1"/>
        <v>445.46</v>
      </c>
    </row>
    <row r="58" s="73" customFormat="1" ht="20.25" customHeight="1" spans="1:7">
      <c r="A58" s="95">
        <v>510</v>
      </c>
      <c r="B58" s="95" t="s">
        <v>1186</v>
      </c>
      <c r="C58" s="96">
        <f>SUM(C59:C60)</f>
        <v>0</v>
      </c>
      <c r="D58" s="96">
        <f>SUM(D59:D60)</f>
        <v>0</v>
      </c>
      <c r="E58" s="96">
        <f>SUM(E59:E61)</f>
        <v>701.54</v>
      </c>
      <c r="F58" s="94" t="str">
        <f t="shared" si="0"/>
        <v/>
      </c>
      <c r="G58" s="19">
        <f t="shared" si="1"/>
        <v>701.54</v>
      </c>
    </row>
    <row r="59" s="74" customFormat="1" ht="20.25" customHeight="1" spans="1:7">
      <c r="A59" s="97">
        <v>51002</v>
      </c>
      <c r="B59" s="98" t="s">
        <v>1187</v>
      </c>
      <c r="C59" s="99">
        <v>0</v>
      </c>
      <c r="D59" s="99">
        <v>0</v>
      </c>
      <c r="E59" s="99">
        <v>701.54</v>
      </c>
      <c r="F59" s="100" t="str">
        <f t="shared" si="0"/>
        <v/>
      </c>
      <c r="G59" s="25">
        <f t="shared" si="1"/>
        <v>701.54</v>
      </c>
    </row>
    <row r="60" s="74" customFormat="1" ht="20.25" hidden="1" customHeight="1" spans="1:7">
      <c r="A60" s="97">
        <v>51003</v>
      </c>
      <c r="B60" s="98" t="s">
        <v>1188</v>
      </c>
      <c r="C60" s="99">
        <v>0</v>
      </c>
      <c r="D60" s="99">
        <v>0</v>
      </c>
      <c r="E60" s="99">
        <v>0</v>
      </c>
      <c r="F60" s="100" t="str">
        <f t="shared" si="0"/>
        <v/>
      </c>
      <c r="G60" s="25">
        <f t="shared" si="1"/>
        <v>0</v>
      </c>
    </row>
    <row r="61" s="74" customFormat="1" ht="20.25" hidden="1" customHeight="1" spans="1:7">
      <c r="A61" s="97">
        <v>51004</v>
      </c>
      <c r="B61" s="98" t="s">
        <v>497</v>
      </c>
      <c r="C61" s="99">
        <v>0</v>
      </c>
      <c r="D61" s="99">
        <v>0</v>
      </c>
      <c r="E61" s="99">
        <v>0</v>
      </c>
      <c r="F61" s="100" t="str">
        <f t="shared" si="0"/>
        <v/>
      </c>
      <c r="G61" s="25">
        <f t="shared" si="1"/>
        <v>0</v>
      </c>
    </row>
    <row r="62" s="73" customFormat="1" ht="20.25" hidden="1" customHeight="1" spans="1:7">
      <c r="A62" s="95">
        <v>511</v>
      </c>
      <c r="B62" s="95" t="s">
        <v>1189</v>
      </c>
      <c r="C62" s="96">
        <f>SUM(C63:C66)</f>
        <v>0</v>
      </c>
      <c r="D62" s="96">
        <f>SUM(D63:D66)</f>
        <v>0</v>
      </c>
      <c r="E62" s="96">
        <f>SUM(E63:E66)</f>
        <v>0</v>
      </c>
      <c r="F62" s="94" t="str">
        <f t="shared" si="0"/>
        <v/>
      </c>
      <c r="G62" s="19">
        <f t="shared" si="1"/>
        <v>0</v>
      </c>
    </row>
    <row r="63" s="74" customFormat="1" ht="20.25" hidden="1" customHeight="1" spans="1:7">
      <c r="A63" s="97">
        <v>51101</v>
      </c>
      <c r="B63" s="98" t="s">
        <v>1190</v>
      </c>
      <c r="C63" s="99">
        <v>0</v>
      </c>
      <c r="D63" s="99">
        <v>0</v>
      </c>
      <c r="E63" s="99">
        <v>0</v>
      </c>
      <c r="F63" s="100" t="str">
        <f t="shared" ref="F63:F88" si="2">IFERROR(E63/C63*100,"")</f>
        <v/>
      </c>
      <c r="G63" s="25">
        <f t="shared" ref="G63:G88" si="3">E63-C63/2</f>
        <v>0</v>
      </c>
    </row>
    <row r="64" s="74" customFormat="1" ht="20.25" hidden="1" customHeight="1" spans="1:7">
      <c r="A64" s="97">
        <v>51102</v>
      </c>
      <c r="B64" s="98" t="s">
        <v>1191</v>
      </c>
      <c r="C64" s="99">
        <v>0</v>
      </c>
      <c r="D64" s="99">
        <v>0</v>
      </c>
      <c r="E64" s="99">
        <v>0</v>
      </c>
      <c r="F64" s="100" t="str">
        <f t="shared" si="2"/>
        <v/>
      </c>
      <c r="G64" s="25">
        <f t="shared" si="3"/>
        <v>0</v>
      </c>
    </row>
    <row r="65" s="74" customFormat="1" ht="20.25" hidden="1" customHeight="1" spans="1:7">
      <c r="A65" s="97">
        <v>51103</v>
      </c>
      <c r="B65" s="98" t="s">
        <v>1192</v>
      </c>
      <c r="C65" s="99">
        <v>0</v>
      </c>
      <c r="D65" s="99">
        <v>0</v>
      </c>
      <c r="E65" s="99">
        <v>0</v>
      </c>
      <c r="F65" s="100" t="str">
        <f t="shared" si="2"/>
        <v/>
      </c>
      <c r="G65" s="25">
        <f t="shared" si="3"/>
        <v>0</v>
      </c>
    </row>
    <row r="66" s="74" customFormat="1" ht="20.25" hidden="1" customHeight="1" spans="1:7">
      <c r="A66" s="97">
        <v>51104</v>
      </c>
      <c r="B66" s="98" t="s">
        <v>1193</v>
      </c>
      <c r="C66" s="99">
        <v>0</v>
      </c>
      <c r="D66" s="99">
        <v>0</v>
      </c>
      <c r="E66" s="99">
        <v>0</v>
      </c>
      <c r="F66" s="94" t="str">
        <f t="shared" si="2"/>
        <v/>
      </c>
      <c r="G66" s="19">
        <f t="shared" si="3"/>
        <v>0</v>
      </c>
    </row>
    <row r="67" s="73" customFormat="1" ht="20.25" hidden="1" customHeight="1" spans="1:7">
      <c r="A67" s="95">
        <v>514</v>
      </c>
      <c r="B67" s="95" t="s">
        <v>1194</v>
      </c>
      <c r="C67" s="96">
        <f>SUM(C68:C69)</f>
        <v>0</v>
      </c>
      <c r="D67" s="96">
        <f>SUM(D68:D69)</f>
        <v>0</v>
      </c>
      <c r="E67" s="96">
        <f>SUM(E68:E69)</f>
        <v>0</v>
      </c>
      <c r="F67" s="94" t="str">
        <f t="shared" si="2"/>
        <v/>
      </c>
      <c r="G67" s="19">
        <f t="shared" si="3"/>
        <v>0</v>
      </c>
    </row>
    <row r="68" s="74" customFormat="1" ht="20.25" hidden="1" customHeight="1" spans="1:7">
      <c r="A68" s="97">
        <v>51401</v>
      </c>
      <c r="B68" s="98" t="s">
        <v>1111</v>
      </c>
      <c r="C68" s="99">
        <v>0</v>
      </c>
      <c r="D68" s="99">
        <v>0</v>
      </c>
      <c r="E68" s="99">
        <v>0</v>
      </c>
      <c r="F68" s="100" t="str">
        <f t="shared" si="2"/>
        <v/>
      </c>
      <c r="G68" s="25">
        <f t="shared" si="3"/>
        <v>0</v>
      </c>
    </row>
    <row r="69" s="74" customFormat="1" ht="20.25" hidden="1" customHeight="1" spans="1:7">
      <c r="A69" s="97">
        <v>51402</v>
      </c>
      <c r="B69" s="98" t="s">
        <v>1195</v>
      </c>
      <c r="C69" s="99">
        <v>0</v>
      </c>
      <c r="D69" s="99">
        <v>0</v>
      </c>
      <c r="E69" s="99">
        <v>0</v>
      </c>
      <c r="F69" s="100" t="str">
        <f t="shared" si="2"/>
        <v/>
      </c>
      <c r="G69" s="25">
        <f t="shared" si="3"/>
        <v>0</v>
      </c>
    </row>
    <row r="70" s="73" customFormat="1" ht="20.25" hidden="1" customHeight="1" spans="1:7">
      <c r="A70" s="95">
        <v>599</v>
      </c>
      <c r="B70" s="95" t="s">
        <v>243</v>
      </c>
      <c r="C70" s="96">
        <f>SUM(C71:C74)</f>
        <v>0</v>
      </c>
      <c r="D70" s="96">
        <f>SUM(D71:D74)</f>
        <v>0</v>
      </c>
      <c r="E70" s="96">
        <f>SUM(E71:E74)</f>
        <v>0</v>
      </c>
      <c r="F70" s="94" t="str">
        <f t="shared" si="2"/>
        <v/>
      </c>
      <c r="G70" s="19">
        <f t="shared" si="3"/>
        <v>0</v>
      </c>
    </row>
    <row r="71" s="74" customFormat="1" ht="20.25" hidden="1" customHeight="1" spans="1:7">
      <c r="A71" s="97">
        <v>59906</v>
      </c>
      <c r="B71" s="98" t="s">
        <v>1196</v>
      </c>
      <c r="C71" s="99">
        <v>0</v>
      </c>
      <c r="D71" s="99">
        <v>0</v>
      </c>
      <c r="E71" s="99">
        <v>0</v>
      </c>
      <c r="F71" s="94" t="str">
        <f t="shared" si="2"/>
        <v/>
      </c>
      <c r="G71" s="19">
        <f t="shared" si="3"/>
        <v>0</v>
      </c>
    </row>
    <row r="72" s="74" customFormat="1" ht="20.25" hidden="1" customHeight="1" spans="1:7">
      <c r="A72" s="97">
        <v>59907</v>
      </c>
      <c r="B72" s="98" t="s">
        <v>215</v>
      </c>
      <c r="C72" s="99">
        <v>0</v>
      </c>
      <c r="D72" s="99">
        <v>0</v>
      </c>
      <c r="E72" s="99">
        <v>0</v>
      </c>
      <c r="F72" s="94" t="str">
        <f t="shared" si="2"/>
        <v/>
      </c>
      <c r="G72" s="19">
        <f t="shared" si="3"/>
        <v>0</v>
      </c>
    </row>
    <row r="73" s="74" customFormat="1" ht="26.4" hidden="1" customHeight="1" spans="1:7">
      <c r="A73" s="97">
        <v>59908</v>
      </c>
      <c r="B73" s="98" t="s">
        <v>1197</v>
      </c>
      <c r="C73" s="99">
        <v>0</v>
      </c>
      <c r="D73" s="99">
        <v>0</v>
      </c>
      <c r="E73" s="99">
        <v>0</v>
      </c>
      <c r="F73" s="94" t="str">
        <f t="shared" si="2"/>
        <v/>
      </c>
      <c r="G73" s="19">
        <f t="shared" si="3"/>
        <v>0</v>
      </c>
    </row>
    <row r="74" s="74" customFormat="1" ht="20.25" hidden="1" customHeight="1" spans="1:7">
      <c r="A74" s="97">
        <v>59999</v>
      </c>
      <c r="B74" s="98" t="s">
        <v>243</v>
      </c>
      <c r="C74" s="99">
        <v>0</v>
      </c>
      <c r="D74" s="99">
        <v>0</v>
      </c>
      <c r="E74" s="99">
        <v>0</v>
      </c>
      <c r="F74" s="100" t="str">
        <f t="shared" si="2"/>
        <v/>
      </c>
      <c r="G74" s="25">
        <f t="shared" si="3"/>
        <v>0</v>
      </c>
    </row>
    <row r="75" s="73" customFormat="1" ht="20.25" customHeight="1" spans="1:7">
      <c r="A75" s="101" t="s">
        <v>1126</v>
      </c>
      <c r="B75" s="102"/>
      <c r="C75" s="96">
        <f>C76+C77</f>
        <v>1006</v>
      </c>
      <c r="D75" s="96">
        <f>D76+D77</f>
        <v>1006</v>
      </c>
      <c r="E75" s="96">
        <f>E76+E77</f>
        <v>1988.98</v>
      </c>
      <c r="F75" s="94">
        <f t="shared" si="2"/>
        <v>197.711729622266</v>
      </c>
      <c r="G75" s="19">
        <f t="shared" si="3"/>
        <v>1485.98</v>
      </c>
    </row>
    <row r="76" s="73" customFormat="1" ht="20.25" customHeight="1" spans="1:7">
      <c r="A76" s="103">
        <v>2300601</v>
      </c>
      <c r="B76" s="104" t="s">
        <v>1127</v>
      </c>
      <c r="C76" s="96">
        <f>'一般公共预算支出（功能）'!C1345</f>
        <v>0</v>
      </c>
      <c r="D76" s="96">
        <f>'一般公共预算支出（功能）'!E1345</f>
        <v>0</v>
      </c>
      <c r="E76" s="96">
        <f>'一般公共预算支出（功能）'!E1345</f>
        <v>0</v>
      </c>
      <c r="F76" s="94" t="str">
        <f t="shared" si="2"/>
        <v/>
      </c>
      <c r="G76" s="19">
        <f t="shared" si="3"/>
        <v>0</v>
      </c>
    </row>
    <row r="77" ht="20.25" customHeight="1" spans="1:7">
      <c r="A77" s="103">
        <v>2300602</v>
      </c>
      <c r="B77" s="104" t="s">
        <v>1128</v>
      </c>
      <c r="C77" s="96">
        <f>SUM(C78:C81)</f>
        <v>1006</v>
      </c>
      <c r="D77" s="96">
        <f>SUM(D78:D81)</f>
        <v>1006</v>
      </c>
      <c r="E77" s="96">
        <f>SUM(E78:E81)</f>
        <v>1988.98</v>
      </c>
      <c r="F77" s="94">
        <f t="shared" si="2"/>
        <v>197.711729622266</v>
      </c>
      <c r="G77" s="19">
        <f t="shared" si="3"/>
        <v>1485.98</v>
      </c>
    </row>
    <row r="78" s="75" customFormat="1" ht="20.25" customHeight="1" spans="1:7">
      <c r="A78" s="105"/>
      <c r="B78" s="106" t="s">
        <v>1129</v>
      </c>
      <c r="C78" s="99">
        <f>'一般公共预算支出（功能）'!C1347</f>
        <v>722</v>
      </c>
      <c r="D78" s="99">
        <v>722</v>
      </c>
      <c r="E78" s="99">
        <v>722.19</v>
      </c>
      <c r="F78" s="100">
        <f t="shared" si="2"/>
        <v>100.026315789474</v>
      </c>
      <c r="G78" s="25">
        <f t="shared" si="3"/>
        <v>361.19</v>
      </c>
    </row>
    <row r="79" s="75" customFormat="1" ht="20.25" customHeight="1" spans="1:7">
      <c r="A79" s="105"/>
      <c r="B79" s="106" t="s">
        <v>1130</v>
      </c>
      <c r="C79" s="99">
        <v>224</v>
      </c>
      <c r="D79" s="99">
        <v>224</v>
      </c>
      <c r="E79" s="99">
        <v>338.79</v>
      </c>
      <c r="F79" s="100"/>
      <c r="G79" s="25"/>
    </row>
    <row r="80" s="75" customFormat="1" ht="20.25" customHeight="1" spans="1:7">
      <c r="A80" s="105"/>
      <c r="B80" s="106" t="s">
        <v>1198</v>
      </c>
      <c r="C80" s="99">
        <v>0</v>
      </c>
      <c r="D80" s="99">
        <v>0</v>
      </c>
      <c r="E80" s="99">
        <v>0</v>
      </c>
      <c r="F80" s="100" t="str">
        <f t="shared" si="2"/>
        <v/>
      </c>
      <c r="G80" s="25">
        <f t="shared" si="3"/>
        <v>0</v>
      </c>
    </row>
    <row r="81" s="75" customFormat="1" ht="20.25" customHeight="1" spans="1:7">
      <c r="A81" s="105"/>
      <c r="B81" s="106" t="s">
        <v>1199</v>
      </c>
      <c r="C81" s="99">
        <f>'一般公共预算支出（功能）'!C1350</f>
        <v>60</v>
      </c>
      <c r="D81" s="99">
        <v>60</v>
      </c>
      <c r="E81" s="99">
        <v>928</v>
      </c>
      <c r="F81" s="100">
        <f t="shared" si="2"/>
        <v>1546.66666666667</v>
      </c>
      <c r="G81" s="25">
        <f t="shared" si="3"/>
        <v>898</v>
      </c>
    </row>
    <row r="82" ht="20.25" customHeight="1" spans="1:7">
      <c r="A82" s="101" t="s">
        <v>1133</v>
      </c>
      <c r="B82" s="102"/>
      <c r="C82" s="96">
        <f>C83</f>
        <v>0</v>
      </c>
      <c r="D82" s="96">
        <f>D83</f>
        <v>0</v>
      </c>
      <c r="E82" s="96">
        <f>E84</f>
        <v>0</v>
      </c>
      <c r="F82" s="94" t="str">
        <f t="shared" si="2"/>
        <v/>
      </c>
      <c r="G82" s="19">
        <f t="shared" si="3"/>
        <v>0</v>
      </c>
    </row>
    <row r="83" ht="20.25" customHeight="1" spans="1:7">
      <c r="A83" s="107">
        <v>23103</v>
      </c>
      <c r="B83" s="107" t="s">
        <v>1134</v>
      </c>
      <c r="C83" s="96">
        <f>C84</f>
        <v>0</v>
      </c>
      <c r="D83" s="96">
        <f>D84</f>
        <v>0</v>
      </c>
      <c r="E83" s="96">
        <f>E84</f>
        <v>0</v>
      </c>
      <c r="F83" s="94" t="str">
        <f t="shared" si="2"/>
        <v/>
      </c>
      <c r="G83" s="19">
        <f t="shared" si="3"/>
        <v>0</v>
      </c>
    </row>
    <row r="84" s="75" customFormat="1" ht="20.25" customHeight="1" spans="1:7">
      <c r="A84" s="108">
        <v>2310301</v>
      </c>
      <c r="B84" s="106" t="s">
        <v>1135</v>
      </c>
      <c r="C84" s="99">
        <f>'一般公共预算支出（功能）'!C1353</f>
        <v>0</v>
      </c>
      <c r="D84" s="99">
        <v>0</v>
      </c>
      <c r="E84" s="99">
        <f>'一般公共预算支出（功能）'!E1353</f>
        <v>0</v>
      </c>
      <c r="F84" s="100" t="str">
        <f t="shared" si="2"/>
        <v/>
      </c>
      <c r="G84" s="25">
        <f t="shared" si="3"/>
        <v>0</v>
      </c>
    </row>
    <row r="85" ht="20.25" customHeight="1" spans="1:7">
      <c r="A85" s="101" t="s">
        <v>1136</v>
      </c>
      <c r="B85" s="102"/>
      <c r="C85" s="96">
        <f>C86</f>
        <v>0</v>
      </c>
      <c r="D85" s="96">
        <f>D86</f>
        <v>0</v>
      </c>
      <c r="E85" s="96">
        <f>E86</f>
        <v>-67.813200000001</v>
      </c>
      <c r="F85" s="94" t="str">
        <f t="shared" si="2"/>
        <v/>
      </c>
      <c r="G85" s="19">
        <f t="shared" si="3"/>
        <v>-67.813200000001</v>
      </c>
    </row>
    <row r="86" ht="20.25" customHeight="1" spans="1:7">
      <c r="A86" s="105">
        <v>23009</v>
      </c>
      <c r="B86" s="109" t="s">
        <v>1137</v>
      </c>
      <c r="C86" s="99">
        <f>C88-C6-C75-C82-C87</f>
        <v>0</v>
      </c>
      <c r="D86" s="99">
        <f>D88-D6-D75-D82-D87</f>
        <v>0</v>
      </c>
      <c r="E86" s="99">
        <f>E88-E6-E75-E82-E87</f>
        <v>-67.813200000001</v>
      </c>
      <c r="F86" s="94" t="str">
        <f t="shared" si="2"/>
        <v/>
      </c>
      <c r="G86" s="19">
        <f t="shared" si="3"/>
        <v>-67.813200000001</v>
      </c>
    </row>
    <row r="87" ht="20.25" customHeight="1" spans="1:7">
      <c r="A87" s="92" t="s">
        <v>1138</v>
      </c>
      <c r="B87" s="93"/>
      <c r="C87" s="96">
        <v>0</v>
      </c>
      <c r="D87" s="96">
        <v>0</v>
      </c>
      <c r="E87" s="96">
        <v>0</v>
      </c>
      <c r="F87" s="94" t="str">
        <f t="shared" si="2"/>
        <v/>
      </c>
      <c r="G87" s="19">
        <f t="shared" si="3"/>
        <v>0</v>
      </c>
    </row>
    <row r="88" ht="20.25" customHeight="1" spans="1:7">
      <c r="A88" s="110" t="s">
        <v>1139</v>
      </c>
      <c r="B88" s="110"/>
      <c r="C88" s="96">
        <f>'一般公共预算支出（功能）'!C1357</f>
        <v>17601</v>
      </c>
      <c r="D88" s="96">
        <f>C88</f>
        <v>17601</v>
      </c>
      <c r="E88" s="96">
        <f>'一般公共预算支出（功能）'!E1357</f>
        <v>17323.1268</v>
      </c>
      <c r="F88" s="94">
        <f t="shared" si="2"/>
        <v>98.4212647008693</v>
      </c>
      <c r="G88" s="19">
        <f t="shared" si="3"/>
        <v>8522.6268</v>
      </c>
    </row>
  </sheetData>
  <mergeCells count="8">
    <mergeCell ref="A2:G2"/>
    <mergeCell ref="A3:G3"/>
    <mergeCell ref="A6:B6"/>
    <mergeCell ref="A75:B75"/>
    <mergeCell ref="A82:B82"/>
    <mergeCell ref="A85:B85"/>
    <mergeCell ref="A87:B87"/>
    <mergeCell ref="A88:B88"/>
  </mergeCells>
  <pageMargins left="0.708661417322835" right="0.708661417322835" top="0.748031496062992" bottom="0.748031496062992" header="0.31496062992126" footer="0.31496062992126"/>
  <pageSetup paperSize="9" scale="84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workbookViewId="0">
      <selection activeCell="H5" sqref="H5"/>
    </sheetView>
  </sheetViews>
  <sheetFormatPr defaultColWidth="9" defaultRowHeight="13.5"/>
  <cols>
    <col min="1" max="1" width="10.775" style="4" customWidth="1"/>
    <col min="2" max="2" width="35.775" style="4" customWidth="1"/>
    <col min="3" max="3" width="13.6666666666667" style="39" customWidth="1"/>
    <col min="4" max="4" width="15.4416666666667" style="39" customWidth="1"/>
    <col min="5" max="5" width="15" style="40" hidden="1" customWidth="1"/>
    <col min="6" max="6" width="13.2166666666667" style="4" customWidth="1"/>
    <col min="7" max="7" width="25.3333333333333" style="4" customWidth="1"/>
    <col min="8" max="8" width="26.8833333333333" style="4" customWidth="1"/>
    <col min="9" max="16384" width="9" style="4"/>
  </cols>
  <sheetData>
    <row r="1" ht="14.25" spans="1:1">
      <c r="A1" s="8" t="s">
        <v>1200</v>
      </c>
    </row>
    <row r="2" ht="55.05" customHeight="1" spans="1:5">
      <c r="A2" s="9" t="s">
        <v>1201</v>
      </c>
      <c r="B2" s="9"/>
      <c r="C2" s="9"/>
      <c r="D2" s="9"/>
      <c r="E2" s="9"/>
    </row>
    <row r="3" ht="20.25" customHeight="1" spans="5:6">
      <c r="E3" s="41" t="s">
        <v>4</v>
      </c>
      <c r="F3" s="42" t="s">
        <v>1202</v>
      </c>
    </row>
    <row r="4" s="37" customFormat="1" ht="40.5" spans="1:10">
      <c r="A4" s="10" t="s">
        <v>5</v>
      </c>
      <c r="B4" s="10" t="s">
        <v>6</v>
      </c>
      <c r="C4" s="43" t="s">
        <v>7</v>
      </c>
      <c r="D4" s="43" t="s">
        <v>8</v>
      </c>
      <c r="E4" s="13" t="s">
        <v>1203</v>
      </c>
      <c r="F4" s="44" t="s">
        <v>9</v>
      </c>
      <c r="J4" s="70"/>
    </row>
    <row r="5" s="38" customFormat="1" ht="23.25" customHeight="1" spans="1:6">
      <c r="A5" s="45" t="s">
        <v>1204</v>
      </c>
      <c r="B5" s="46"/>
      <c r="C5" s="47">
        <f>C6+C7+C13+C16+C17+C18</f>
        <v>2700</v>
      </c>
      <c r="D5" s="47">
        <f>D6+D7+D13+D16+D17+D18</f>
        <v>906</v>
      </c>
      <c r="E5" s="48">
        <f t="shared" ref="E5:E29" si="0">D5-C5/2</f>
        <v>-444</v>
      </c>
      <c r="F5" s="49">
        <f>IFERROR(D5/C5*100,"")</f>
        <v>33.5555555555556</v>
      </c>
    </row>
    <row r="6" s="38" customFormat="1" ht="23.25" hidden="1" customHeight="1" spans="1:6">
      <c r="A6" s="50">
        <v>1030147</v>
      </c>
      <c r="B6" s="51" t="s">
        <v>1205</v>
      </c>
      <c r="C6" s="52"/>
      <c r="D6" s="53"/>
      <c r="E6" s="48">
        <f t="shared" si="0"/>
        <v>0</v>
      </c>
      <c r="F6" s="49" t="str">
        <f t="shared" ref="F6:F29" si="1">IFERROR(D6/C6*100,"")</f>
        <v/>
      </c>
    </row>
    <row r="7" s="38" customFormat="1" ht="23.25" customHeight="1" spans="1:9">
      <c r="A7" s="50">
        <v>1030148</v>
      </c>
      <c r="B7" s="51" t="s">
        <v>1206</v>
      </c>
      <c r="C7" s="52">
        <f>SUM(C8:C12)</f>
        <v>2000</v>
      </c>
      <c r="D7" s="52">
        <f>SUM(D8:D12)</f>
        <v>626</v>
      </c>
      <c r="E7" s="48">
        <f t="shared" si="0"/>
        <v>-374</v>
      </c>
      <c r="F7" s="49">
        <f t="shared" si="1"/>
        <v>31.3</v>
      </c>
      <c r="I7" s="71"/>
    </row>
    <row r="8" ht="23.25" customHeight="1" spans="1:6">
      <c r="A8" s="54">
        <v>103014801</v>
      </c>
      <c r="B8" s="55" t="s">
        <v>1207</v>
      </c>
      <c r="C8" s="56">
        <v>2000</v>
      </c>
      <c r="D8" s="53">
        <v>626</v>
      </c>
      <c r="E8" s="57">
        <f t="shared" si="0"/>
        <v>-374</v>
      </c>
      <c r="F8" s="49">
        <f t="shared" si="1"/>
        <v>31.3</v>
      </c>
    </row>
    <row r="9" ht="23.25" hidden="1" customHeight="1" spans="1:6">
      <c r="A9" s="54">
        <v>103014802</v>
      </c>
      <c r="B9" s="55" t="s">
        <v>1208</v>
      </c>
      <c r="C9" s="53"/>
      <c r="D9" s="53"/>
      <c r="E9" s="57">
        <f t="shared" si="0"/>
        <v>0</v>
      </c>
      <c r="F9" s="49" t="str">
        <f t="shared" si="1"/>
        <v/>
      </c>
    </row>
    <row r="10" s="8" customFormat="1" ht="23.25" hidden="1" customHeight="1" spans="1:6">
      <c r="A10" s="54">
        <v>103014803</v>
      </c>
      <c r="B10" s="55" t="s">
        <v>1209</v>
      </c>
      <c r="C10" s="53"/>
      <c r="D10" s="53"/>
      <c r="E10" s="57">
        <f t="shared" si="0"/>
        <v>0</v>
      </c>
      <c r="F10" s="49" t="str">
        <f t="shared" si="1"/>
        <v/>
      </c>
    </row>
    <row r="11" s="8" customFormat="1" ht="23.25" hidden="1" customHeight="1" spans="1:6">
      <c r="A11" s="54">
        <v>103014898</v>
      </c>
      <c r="B11" s="55" t="s">
        <v>1210</v>
      </c>
      <c r="C11" s="53"/>
      <c r="D11" s="53"/>
      <c r="E11" s="57">
        <f t="shared" si="0"/>
        <v>0</v>
      </c>
      <c r="F11" s="49" t="str">
        <f t="shared" si="1"/>
        <v/>
      </c>
    </row>
    <row r="12" s="8" customFormat="1" ht="23.25" hidden="1" customHeight="1" spans="1:6">
      <c r="A12" s="54">
        <v>103014899</v>
      </c>
      <c r="B12" s="55" t="s">
        <v>1211</v>
      </c>
      <c r="C12" s="53"/>
      <c r="D12" s="53"/>
      <c r="E12" s="48">
        <f t="shared" si="0"/>
        <v>0</v>
      </c>
      <c r="F12" s="49" t="str">
        <f t="shared" si="1"/>
        <v/>
      </c>
    </row>
    <row r="13" s="38" customFormat="1" ht="23.25" hidden="1" customHeight="1" spans="1:6">
      <c r="A13" s="50">
        <v>1030155</v>
      </c>
      <c r="B13" s="51" t="s">
        <v>1212</v>
      </c>
      <c r="C13" s="52">
        <f>C14+C15</f>
        <v>0</v>
      </c>
      <c r="D13" s="52">
        <f>D14+D15</f>
        <v>0</v>
      </c>
      <c r="E13" s="48">
        <f t="shared" si="0"/>
        <v>0</v>
      </c>
      <c r="F13" s="49" t="str">
        <f t="shared" si="1"/>
        <v/>
      </c>
    </row>
    <row r="14" ht="23.25" hidden="1" customHeight="1" spans="1:6">
      <c r="A14" s="54">
        <v>103015501</v>
      </c>
      <c r="B14" s="55" t="s">
        <v>1213</v>
      </c>
      <c r="C14" s="53"/>
      <c r="D14" s="53"/>
      <c r="E14" s="57">
        <f t="shared" si="0"/>
        <v>0</v>
      </c>
      <c r="F14" s="49" t="str">
        <f t="shared" si="1"/>
        <v/>
      </c>
    </row>
    <row r="15" ht="23.25" hidden="1" customHeight="1" spans="1:6">
      <c r="A15" s="54">
        <v>103015502</v>
      </c>
      <c r="B15" s="55" t="s">
        <v>1214</v>
      </c>
      <c r="C15" s="53"/>
      <c r="D15" s="53"/>
      <c r="E15" s="57">
        <f t="shared" si="0"/>
        <v>0</v>
      </c>
      <c r="F15" s="49" t="str">
        <f t="shared" si="1"/>
        <v/>
      </c>
    </row>
    <row r="16" s="38" customFormat="1" ht="23.25" hidden="1" customHeight="1" spans="1:6">
      <c r="A16" s="50">
        <v>1030156</v>
      </c>
      <c r="B16" s="51" t="s">
        <v>1215</v>
      </c>
      <c r="C16" s="52"/>
      <c r="D16" s="52"/>
      <c r="E16" s="48">
        <f t="shared" si="0"/>
        <v>0</v>
      </c>
      <c r="F16" s="49" t="str">
        <f t="shared" si="1"/>
        <v/>
      </c>
    </row>
    <row r="17" s="38" customFormat="1" ht="23.25" customHeight="1" spans="1:6">
      <c r="A17" s="50">
        <v>1030178</v>
      </c>
      <c r="B17" s="51" t="s">
        <v>1216</v>
      </c>
      <c r="C17" s="58">
        <v>700</v>
      </c>
      <c r="D17" s="52">
        <v>280</v>
      </c>
      <c r="E17" s="48">
        <f t="shared" si="0"/>
        <v>-70</v>
      </c>
      <c r="F17" s="49">
        <f t="shared" si="1"/>
        <v>40</v>
      </c>
    </row>
    <row r="18" s="38" customFormat="1" ht="28.5" hidden="1" customHeight="1" spans="1:6">
      <c r="A18" s="50">
        <v>1030180</v>
      </c>
      <c r="B18" s="59" t="s">
        <v>1217</v>
      </c>
      <c r="C18" s="52"/>
      <c r="D18" s="52"/>
      <c r="E18" s="57">
        <f t="shared" si="0"/>
        <v>0</v>
      </c>
      <c r="F18" s="49" t="str">
        <f t="shared" si="1"/>
        <v/>
      </c>
    </row>
    <row r="19" s="38" customFormat="1" ht="23.25" customHeight="1" spans="1:6">
      <c r="A19" s="51" t="s">
        <v>1218</v>
      </c>
      <c r="B19" s="51"/>
      <c r="C19" s="52">
        <f>C20</f>
        <v>0</v>
      </c>
      <c r="D19" s="52">
        <f>D21</f>
        <v>572.95</v>
      </c>
      <c r="E19" s="48">
        <f t="shared" si="0"/>
        <v>572.95</v>
      </c>
      <c r="F19" s="49" t="str">
        <f t="shared" si="1"/>
        <v/>
      </c>
    </row>
    <row r="20" ht="23.25" customHeight="1" spans="1:6">
      <c r="A20" s="54">
        <v>11004</v>
      </c>
      <c r="B20" s="55" t="s">
        <v>1219</v>
      </c>
      <c r="C20" s="60">
        <f>SUM(C21:C22)</f>
        <v>0</v>
      </c>
      <c r="D20" s="60">
        <f>D21</f>
        <v>572.95</v>
      </c>
      <c r="E20" s="57">
        <f t="shared" si="0"/>
        <v>572.95</v>
      </c>
      <c r="F20" s="49" t="str">
        <f t="shared" si="1"/>
        <v/>
      </c>
    </row>
    <row r="21" ht="23.25" customHeight="1" spans="1:6">
      <c r="A21" s="54">
        <v>1100401</v>
      </c>
      <c r="B21" s="55" t="s">
        <v>1220</v>
      </c>
      <c r="C21" s="60">
        <v>0</v>
      </c>
      <c r="D21" s="60">
        <v>572.95</v>
      </c>
      <c r="E21" s="57">
        <f t="shared" si="0"/>
        <v>572.95</v>
      </c>
      <c r="F21" s="49" t="str">
        <f t="shared" si="1"/>
        <v/>
      </c>
    </row>
    <row r="22" ht="23.25" customHeight="1" spans="1:6">
      <c r="A22" s="54">
        <v>1100403</v>
      </c>
      <c r="B22" s="55" t="s">
        <v>1221</v>
      </c>
      <c r="C22" s="53">
        <v>0</v>
      </c>
      <c r="D22" s="53">
        <v>0</v>
      </c>
      <c r="E22" s="48">
        <f t="shared" si="0"/>
        <v>0</v>
      </c>
      <c r="F22" s="49" t="str">
        <f t="shared" si="1"/>
        <v/>
      </c>
    </row>
    <row r="23" s="38" customFormat="1" ht="23.25" customHeight="1" spans="1:6">
      <c r="A23" s="50" t="s">
        <v>1222</v>
      </c>
      <c r="B23" s="50"/>
      <c r="C23" s="61">
        <f>C24</f>
        <v>201</v>
      </c>
      <c r="D23" s="61">
        <f>D24</f>
        <v>100.87</v>
      </c>
      <c r="E23" s="48">
        <f t="shared" si="0"/>
        <v>0.370000000000005</v>
      </c>
      <c r="F23" s="49">
        <f t="shared" si="1"/>
        <v>50.18407960199</v>
      </c>
    </row>
    <row r="24" ht="23.25" customHeight="1" spans="1:6">
      <c r="A24" s="54">
        <v>1100802</v>
      </c>
      <c r="B24" s="55" t="s">
        <v>1223</v>
      </c>
      <c r="C24" s="60">
        <v>201</v>
      </c>
      <c r="D24" s="60">
        <v>100.87</v>
      </c>
      <c r="E24" s="57">
        <f t="shared" si="0"/>
        <v>0.370000000000005</v>
      </c>
      <c r="F24" s="49">
        <f t="shared" si="1"/>
        <v>50.18407960199</v>
      </c>
    </row>
    <row r="25" s="38" customFormat="1" ht="23.25" customHeight="1" spans="1:6">
      <c r="A25" s="50" t="s">
        <v>1224</v>
      </c>
      <c r="B25" s="51"/>
      <c r="C25" s="61">
        <f>C26</f>
        <v>0</v>
      </c>
      <c r="D25" s="61">
        <f>D26</f>
        <v>0</v>
      </c>
      <c r="E25" s="48">
        <f t="shared" si="0"/>
        <v>0</v>
      </c>
      <c r="F25" s="49" t="str">
        <f t="shared" si="1"/>
        <v/>
      </c>
    </row>
    <row r="26" s="8" customFormat="1" ht="23.25" customHeight="1" spans="1:6">
      <c r="A26" s="54">
        <v>1101102</v>
      </c>
      <c r="B26" s="55" t="s">
        <v>1225</v>
      </c>
      <c r="C26" s="60">
        <v>0</v>
      </c>
      <c r="D26" s="60">
        <v>0</v>
      </c>
      <c r="E26" s="57">
        <f t="shared" si="0"/>
        <v>0</v>
      </c>
      <c r="F26" s="49" t="str">
        <f t="shared" si="1"/>
        <v/>
      </c>
    </row>
    <row r="27" s="8" customFormat="1" ht="23.25" customHeight="1" spans="1:6">
      <c r="A27" s="50" t="s">
        <v>76</v>
      </c>
      <c r="B27" s="62"/>
      <c r="C27" s="52">
        <f>C28</f>
        <v>0</v>
      </c>
      <c r="D27" s="52">
        <f>D28</f>
        <v>0</v>
      </c>
      <c r="E27" s="48">
        <f t="shared" si="0"/>
        <v>0</v>
      </c>
      <c r="F27" s="49" t="str">
        <f t="shared" si="1"/>
        <v/>
      </c>
    </row>
    <row r="28" s="8" customFormat="1" ht="23.25" customHeight="1" spans="1:6">
      <c r="A28" s="54">
        <v>1100902</v>
      </c>
      <c r="B28" s="55" t="s">
        <v>1226</v>
      </c>
      <c r="C28" s="53">
        <v>0</v>
      </c>
      <c r="D28" s="53">
        <v>0</v>
      </c>
      <c r="E28" s="48">
        <f t="shared" si="0"/>
        <v>0</v>
      </c>
      <c r="F28" s="49" t="str">
        <f t="shared" si="1"/>
        <v/>
      </c>
    </row>
    <row r="29" s="38" customFormat="1" ht="23.25" customHeight="1" spans="1:6">
      <c r="A29" s="63" t="s">
        <v>1227</v>
      </c>
      <c r="B29" s="64"/>
      <c r="C29" s="61">
        <f>C5+C19+C23+C25</f>
        <v>2901</v>
      </c>
      <c r="D29" s="61">
        <f>D5+D19+D23+D25</f>
        <v>1579.82</v>
      </c>
      <c r="E29" s="48">
        <f t="shared" si="0"/>
        <v>129.32</v>
      </c>
      <c r="F29" s="49">
        <f t="shared" si="1"/>
        <v>54.4577731816615</v>
      </c>
    </row>
    <row r="30" s="38" customFormat="1" ht="14.25" spans="1:5">
      <c r="A30" s="29"/>
      <c r="B30" s="29"/>
      <c r="C30" s="29"/>
      <c r="D30" s="29"/>
      <c r="E30" s="32"/>
    </row>
    <row r="31" ht="14.25" spans="1:5">
      <c r="A31" s="65"/>
      <c r="B31" s="65"/>
      <c r="C31" s="65"/>
      <c r="D31" s="65"/>
      <c r="E31" s="66"/>
    </row>
    <row r="32" spans="2:5">
      <c r="B32" s="67"/>
      <c r="C32" s="68"/>
      <c r="D32" s="68"/>
      <c r="E32" s="69"/>
    </row>
  </sheetData>
  <mergeCells count="2">
    <mergeCell ref="A2:E2"/>
    <mergeCell ref="A29:B29"/>
  </mergeCells>
  <pageMargins left="0.7" right="0.7" top="0.75" bottom="0.75" header="0.3" footer="0.3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3"/>
  <sheetViews>
    <sheetView workbookViewId="0">
      <selection activeCell="A62" sqref="$A62:$XFD62"/>
    </sheetView>
  </sheetViews>
  <sheetFormatPr defaultColWidth="9" defaultRowHeight="13.5" outlineLevelCol="5"/>
  <cols>
    <col min="1" max="1" width="9.44166666666667" style="4" customWidth="1"/>
    <col min="2" max="2" width="36.2166666666667" style="4" customWidth="1"/>
    <col min="3" max="3" width="14.4416666666667" style="5" customWidth="1"/>
    <col min="4" max="4" width="17" style="5" customWidth="1"/>
    <col min="5" max="5" width="16.8833333333333" style="6" customWidth="1"/>
    <col min="6" max="6" width="14.1083333333333" style="7" hidden="1" customWidth="1"/>
    <col min="7" max="7" width="9" style="4"/>
    <col min="8" max="8" width="25.6666666666667" style="4" customWidth="1"/>
    <col min="9" max="16384" width="9" style="4"/>
  </cols>
  <sheetData>
    <row r="1" ht="14.25" spans="1:1">
      <c r="A1" s="8" t="s">
        <v>1228</v>
      </c>
    </row>
    <row r="2" ht="52.95" customHeight="1" spans="1:6">
      <c r="A2" s="9" t="s">
        <v>1229</v>
      </c>
      <c r="B2" s="9"/>
      <c r="C2" s="9"/>
      <c r="D2" s="9"/>
      <c r="E2" s="9"/>
      <c r="F2" s="9"/>
    </row>
    <row r="3" ht="21" customHeight="1" spans="5:6">
      <c r="E3" s="7" t="s">
        <v>4</v>
      </c>
      <c r="F3" s="7" t="s">
        <v>4</v>
      </c>
    </row>
    <row r="4" s="1" customFormat="1" ht="51" customHeight="1" spans="1:6">
      <c r="A4" s="10" t="s">
        <v>5</v>
      </c>
      <c r="B4" s="10" t="s">
        <v>6</v>
      </c>
      <c r="C4" s="11" t="s">
        <v>7</v>
      </c>
      <c r="D4" s="11" t="s">
        <v>8</v>
      </c>
      <c r="E4" s="12" t="s">
        <v>9</v>
      </c>
      <c r="F4" s="13" t="s">
        <v>1203</v>
      </c>
    </row>
    <row r="5" s="2" customFormat="1" ht="27" customHeight="1" spans="1:6">
      <c r="A5" s="14" t="s">
        <v>1230</v>
      </c>
      <c r="B5" s="15"/>
      <c r="C5" s="16">
        <f>C6+C10+C19+C39+C45+C64+C70+C51</f>
        <v>2901</v>
      </c>
      <c r="D5" s="17">
        <f>D6+D10+D19+D39+D45+D64+D70+D51</f>
        <v>1579.82</v>
      </c>
      <c r="E5" s="18">
        <f>IFERROR(D5/C5*100,"")</f>
        <v>54.4577731816615</v>
      </c>
      <c r="F5" s="19">
        <f t="shared" ref="F5:F70" si="0">D5-C5/2</f>
        <v>129.32</v>
      </c>
    </row>
    <row r="6" s="2" customFormat="1" ht="27" hidden="1" customHeight="1" spans="1:6">
      <c r="A6" s="14">
        <v>207</v>
      </c>
      <c r="B6" s="15" t="s">
        <v>416</v>
      </c>
      <c r="C6" s="16">
        <f>C7</f>
        <v>0</v>
      </c>
      <c r="D6" s="17">
        <f>D7</f>
        <v>0</v>
      </c>
      <c r="E6" s="18" t="str">
        <f t="shared" ref="E6:E70" si="1">IFERROR(D6/C6*100,"")</f>
        <v/>
      </c>
      <c r="F6" s="19">
        <f t="shared" si="0"/>
        <v>0</v>
      </c>
    </row>
    <row r="7" s="2" customFormat="1" ht="33" hidden="1" customHeight="1" spans="1:6">
      <c r="A7" s="14">
        <v>20707</v>
      </c>
      <c r="B7" s="15" t="s">
        <v>1231</v>
      </c>
      <c r="C7" s="16">
        <f>C8+C9</f>
        <v>0</v>
      </c>
      <c r="D7" s="17"/>
      <c r="E7" s="18" t="str">
        <f t="shared" si="1"/>
        <v/>
      </c>
      <c r="F7" s="19">
        <f t="shared" si="0"/>
        <v>0</v>
      </c>
    </row>
    <row r="8" s="3" customFormat="1" ht="27" hidden="1" customHeight="1" spans="1:6">
      <c r="A8" s="20">
        <v>2070702</v>
      </c>
      <c r="B8" s="21" t="s">
        <v>1232</v>
      </c>
      <c r="C8" s="22"/>
      <c r="D8" s="23"/>
      <c r="E8" s="18" t="str">
        <f t="shared" si="1"/>
        <v/>
      </c>
      <c r="F8" s="19">
        <f t="shared" si="0"/>
        <v>0</v>
      </c>
    </row>
    <row r="9" s="3" customFormat="1" ht="27" hidden="1" customHeight="1" spans="1:6">
      <c r="A9" s="20">
        <v>2070799</v>
      </c>
      <c r="B9" s="21" t="s">
        <v>1233</v>
      </c>
      <c r="C9" s="22"/>
      <c r="D9" s="23"/>
      <c r="E9" s="18" t="str">
        <f t="shared" si="1"/>
        <v/>
      </c>
      <c r="F9" s="19">
        <f t="shared" si="0"/>
        <v>0</v>
      </c>
    </row>
    <row r="10" s="2" customFormat="1" ht="27" hidden="1" customHeight="1" spans="1:6">
      <c r="A10" s="14">
        <v>208</v>
      </c>
      <c r="B10" s="15" t="s">
        <v>458</v>
      </c>
      <c r="C10" s="16">
        <f>C11+C15</f>
        <v>0</v>
      </c>
      <c r="D10" s="17">
        <f>D11+D15</f>
        <v>0</v>
      </c>
      <c r="E10" s="18" t="str">
        <f t="shared" si="1"/>
        <v/>
      </c>
      <c r="F10" s="19">
        <f t="shared" si="0"/>
        <v>0</v>
      </c>
    </row>
    <row r="11" s="2" customFormat="1" ht="27" hidden="1" customHeight="1" spans="1:6">
      <c r="A11" s="14">
        <v>20822</v>
      </c>
      <c r="B11" s="15" t="s">
        <v>1234</v>
      </c>
      <c r="C11" s="16">
        <f>C12+C13+C14</f>
        <v>0</v>
      </c>
      <c r="D11" s="17">
        <f>D12+D13+D14</f>
        <v>0</v>
      </c>
      <c r="E11" s="18" t="str">
        <f t="shared" si="1"/>
        <v/>
      </c>
      <c r="F11" s="19">
        <f t="shared" si="0"/>
        <v>0</v>
      </c>
    </row>
    <row r="12" s="3" customFormat="1" ht="27" hidden="1" customHeight="1" spans="1:6">
      <c r="A12" s="20">
        <v>2082201</v>
      </c>
      <c r="B12" s="21" t="s">
        <v>1235</v>
      </c>
      <c r="C12" s="22"/>
      <c r="D12" s="23"/>
      <c r="E12" s="24" t="str">
        <f t="shared" si="1"/>
        <v/>
      </c>
      <c r="F12" s="25">
        <f t="shared" si="0"/>
        <v>0</v>
      </c>
    </row>
    <row r="13" s="3" customFormat="1" ht="27" hidden="1" customHeight="1" spans="1:6">
      <c r="A13" s="20">
        <v>2082202</v>
      </c>
      <c r="B13" s="21" t="s">
        <v>1236</v>
      </c>
      <c r="C13" s="22"/>
      <c r="D13" s="23"/>
      <c r="E13" s="24" t="str">
        <f t="shared" si="1"/>
        <v/>
      </c>
      <c r="F13" s="25">
        <f t="shared" si="0"/>
        <v>0</v>
      </c>
    </row>
    <row r="14" s="3" customFormat="1" ht="27" hidden="1" customHeight="1" spans="1:6">
      <c r="A14" s="20">
        <v>2082299</v>
      </c>
      <c r="B14" s="21" t="s">
        <v>1237</v>
      </c>
      <c r="C14" s="22"/>
      <c r="D14" s="23"/>
      <c r="E14" s="18" t="str">
        <f t="shared" si="1"/>
        <v/>
      </c>
      <c r="F14" s="19">
        <f t="shared" si="0"/>
        <v>0</v>
      </c>
    </row>
    <row r="15" s="2" customFormat="1" ht="27" hidden="1" customHeight="1" spans="1:6">
      <c r="A15" s="14">
        <v>20823</v>
      </c>
      <c r="B15" s="15" t="s">
        <v>1238</v>
      </c>
      <c r="C15" s="16">
        <f>C16+C17+C18</f>
        <v>0</v>
      </c>
      <c r="D15" s="17"/>
      <c r="E15" s="18" t="str">
        <f t="shared" si="1"/>
        <v/>
      </c>
      <c r="F15" s="19">
        <f t="shared" si="0"/>
        <v>0</v>
      </c>
    </row>
    <row r="16" s="3" customFormat="1" ht="27" hidden="1" customHeight="1" spans="1:6">
      <c r="A16" s="20">
        <v>2082301</v>
      </c>
      <c r="B16" s="21" t="s">
        <v>1235</v>
      </c>
      <c r="C16" s="22"/>
      <c r="D16" s="23"/>
      <c r="E16" s="18" t="str">
        <f t="shared" si="1"/>
        <v/>
      </c>
      <c r="F16" s="19">
        <f t="shared" si="0"/>
        <v>0</v>
      </c>
    </row>
    <row r="17" s="3" customFormat="1" ht="27" hidden="1" customHeight="1" spans="1:6">
      <c r="A17" s="20">
        <v>2082302</v>
      </c>
      <c r="B17" s="21" t="s">
        <v>1236</v>
      </c>
      <c r="C17" s="22"/>
      <c r="D17" s="23"/>
      <c r="E17" s="18" t="str">
        <f t="shared" si="1"/>
        <v/>
      </c>
      <c r="F17" s="19">
        <f t="shared" si="0"/>
        <v>0</v>
      </c>
    </row>
    <row r="18" s="3" customFormat="1" ht="27" hidden="1" customHeight="1" spans="1:6">
      <c r="A18" s="20">
        <v>2082399</v>
      </c>
      <c r="B18" s="21" t="s">
        <v>1239</v>
      </c>
      <c r="C18" s="22"/>
      <c r="D18" s="23"/>
      <c r="E18" s="18" t="str">
        <f t="shared" si="1"/>
        <v/>
      </c>
      <c r="F18" s="19">
        <f t="shared" si="0"/>
        <v>0</v>
      </c>
    </row>
    <row r="19" s="2" customFormat="1" ht="27" customHeight="1" spans="1:6">
      <c r="A19" s="14">
        <v>212</v>
      </c>
      <c r="B19" s="15" t="s">
        <v>713</v>
      </c>
      <c r="C19" s="16">
        <f>C20+C30+C31+C35</f>
        <v>2901</v>
      </c>
      <c r="D19" s="17">
        <f>D20+D30+D31+D35</f>
        <v>1579.46</v>
      </c>
      <c r="E19" s="18">
        <f t="shared" si="1"/>
        <v>54.4453636677008</v>
      </c>
      <c r="F19" s="19">
        <f t="shared" si="0"/>
        <v>128.96</v>
      </c>
    </row>
    <row r="20" s="2" customFormat="1" ht="34.5" customHeight="1" spans="1:6">
      <c r="A20" s="14">
        <v>21208</v>
      </c>
      <c r="B20" s="15" t="s">
        <v>1240</v>
      </c>
      <c r="C20" s="16">
        <f>SUM(C21:C29)</f>
        <v>2000</v>
      </c>
      <c r="D20" s="17">
        <f>SUM(D21:D29)</f>
        <v>1199.46</v>
      </c>
      <c r="E20" s="18">
        <f t="shared" si="1"/>
        <v>59.973</v>
      </c>
      <c r="F20" s="19">
        <f t="shared" si="0"/>
        <v>199.46</v>
      </c>
    </row>
    <row r="21" s="3" customFormat="1" ht="27" hidden="1" customHeight="1" spans="1:6">
      <c r="A21" s="20">
        <v>2120801</v>
      </c>
      <c r="B21" s="21" t="s">
        <v>1241</v>
      </c>
      <c r="C21" s="22">
        <v>0</v>
      </c>
      <c r="D21" s="23">
        <v>0</v>
      </c>
      <c r="E21" s="24" t="str">
        <f t="shared" si="1"/>
        <v/>
      </c>
      <c r="F21" s="25">
        <f t="shared" si="0"/>
        <v>0</v>
      </c>
    </row>
    <row r="22" s="3" customFormat="1" ht="27" hidden="1" customHeight="1" spans="1:6">
      <c r="A22" s="20">
        <v>2120802</v>
      </c>
      <c r="B22" s="21" t="s">
        <v>1242</v>
      </c>
      <c r="C22" s="22">
        <v>0</v>
      </c>
      <c r="D22" s="23">
        <v>0</v>
      </c>
      <c r="E22" s="24" t="str">
        <f t="shared" si="1"/>
        <v/>
      </c>
      <c r="F22" s="25">
        <f t="shared" si="0"/>
        <v>0</v>
      </c>
    </row>
    <row r="23" s="3" customFormat="1" ht="27" hidden="1" customHeight="1" spans="1:6">
      <c r="A23" s="20">
        <v>2120803</v>
      </c>
      <c r="B23" s="21" t="s">
        <v>1243</v>
      </c>
      <c r="C23" s="22">
        <v>0</v>
      </c>
      <c r="D23" s="23">
        <v>0</v>
      </c>
      <c r="E23" s="24" t="str">
        <f t="shared" si="1"/>
        <v/>
      </c>
      <c r="F23" s="25">
        <f t="shared" si="0"/>
        <v>0</v>
      </c>
    </row>
    <row r="24" s="3" customFormat="1" ht="27" customHeight="1" spans="1:6">
      <c r="A24" s="20">
        <v>2120804</v>
      </c>
      <c r="B24" s="21" t="s">
        <v>1244</v>
      </c>
      <c r="C24" s="22">
        <v>1000</v>
      </c>
      <c r="D24" s="23">
        <v>526</v>
      </c>
      <c r="E24" s="24">
        <f t="shared" si="1"/>
        <v>52.6</v>
      </c>
      <c r="F24" s="25">
        <f t="shared" si="0"/>
        <v>26</v>
      </c>
    </row>
    <row r="25" s="3" customFormat="1" ht="27" hidden="1" customHeight="1" spans="1:6">
      <c r="A25" s="20">
        <v>2120805</v>
      </c>
      <c r="B25" s="21" t="s">
        <v>1245</v>
      </c>
      <c r="C25" s="22"/>
      <c r="D25" s="23"/>
      <c r="E25" s="24" t="str">
        <f t="shared" si="1"/>
        <v/>
      </c>
      <c r="F25" s="25">
        <f t="shared" si="0"/>
        <v>0</v>
      </c>
    </row>
    <row r="26" s="3" customFormat="1" ht="27" hidden="1" customHeight="1" spans="1:6">
      <c r="A26" s="20">
        <v>2120806</v>
      </c>
      <c r="B26" s="21" t="s">
        <v>1246</v>
      </c>
      <c r="C26" s="22"/>
      <c r="D26" s="23"/>
      <c r="E26" s="24" t="str">
        <f t="shared" si="1"/>
        <v/>
      </c>
      <c r="F26" s="25">
        <f t="shared" si="0"/>
        <v>0</v>
      </c>
    </row>
    <row r="27" s="3" customFormat="1" ht="27" hidden="1" customHeight="1" spans="1:6">
      <c r="A27" s="20">
        <v>2120815</v>
      </c>
      <c r="B27" s="26" t="s">
        <v>1247</v>
      </c>
      <c r="C27" s="22"/>
      <c r="D27" s="23"/>
      <c r="E27" s="24" t="str">
        <f t="shared" si="1"/>
        <v/>
      </c>
      <c r="F27" s="25"/>
    </row>
    <row r="28" s="3" customFormat="1" ht="27" customHeight="1" spans="1:6">
      <c r="A28" s="20">
        <v>2120816</v>
      </c>
      <c r="B28" s="26" t="s">
        <v>1248</v>
      </c>
      <c r="C28" s="22">
        <v>1000</v>
      </c>
      <c r="D28" s="23">
        <v>100</v>
      </c>
      <c r="E28" s="24">
        <f t="shared" si="1"/>
        <v>10</v>
      </c>
      <c r="F28" s="25"/>
    </row>
    <row r="29" s="3" customFormat="1" ht="31.5" customHeight="1" spans="1:6">
      <c r="A29" s="20">
        <v>2120899</v>
      </c>
      <c r="B29" s="21" t="s">
        <v>1249</v>
      </c>
      <c r="C29" s="22">
        <v>0</v>
      </c>
      <c r="D29" s="23">
        <v>573.46</v>
      </c>
      <c r="E29" s="24" t="str">
        <f t="shared" si="1"/>
        <v/>
      </c>
      <c r="F29" s="25">
        <f t="shared" si="0"/>
        <v>573.46</v>
      </c>
    </row>
    <row r="30" s="2" customFormat="1" ht="27" hidden="1" customHeight="1" spans="1:6">
      <c r="A30" s="14">
        <v>21211</v>
      </c>
      <c r="B30" s="15" t="s">
        <v>1250</v>
      </c>
      <c r="C30" s="16"/>
      <c r="D30" s="17"/>
      <c r="E30" s="18" t="str">
        <f t="shared" si="1"/>
        <v/>
      </c>
      <c r="F30" s="19">
        <f t="shared" si="0"/>
        <v>0</v>
      </c>
    </row>
    <row r="31" s="2" customFormat="1" ht="27" hidden="1" customHeight="1" spans="1:6">
      <c r="A31" s="14">
        <v>21213</v>
      </c>
      <c r="B31" s="15" t="s">
        <v>1251</v>
      </c>
      <c r="C31" s="16">
        <f>C32+C33+C34</f>
        <v>0</v>
      </c>
      <c r="D31" s="17">
        <f>D32+D33+D34</f>
        <v>0</v>
      </c>
      <c r="E31" s="18" t="str">
        <f t="shared" si="1"/>
        <v/>
      </c>
      <c r="F31" s="19">
        <f t="shared" si="0"/>
        <v>0</v>
      </c>
    </row>
    <row r="32" s="3" customFormat="1" ht="27" hidden="1" customHeight="1" spans="1:6">
      <c r="A32" s="20">
        <v>2121301</v>
      </c>
      <c r="B32" s="21" t="s">
        <v>1252</v>
      </c>
      <c r="C32" s="22"/>
      <c r="D32" s="23"/>
      <c r="E32" s="18" t="str">
        <f t="shared" si="1"/>
        <v/>
      </c>
      <c r="F32" s="19">
        <f t="shared" si="0"/>
        <v>0</v>
      </c>
    </row>
    <row r="33" s="3" customFormat="1" ht="27" hidden="1" customHeight="1" spans="1:6">
      <c r="A33" s="20">
        <v>2121302</v>
      </c>
      <c r="B33" s="21" t="s">
        <v>1253</v>
      </c>
      <c r="C33" s="22"/>
      <c r="D33" s="23"/>
      <c r="E33" s="24" t="str">
        <f t="shared" si="1"/>
        <v/>
      </c>
      <c r="F33" s="25">
        <f t="shared" si="0"/>
        <v>0</v>
      </c>
    </row>
    <row r="34" s="3" customFormat="1" ht="27" hidden="1" customHeight="1" spans="1:6">
      <c r="A34" s="20">
        <v>2121399</v>
      </c>
      <c r="B34" s="21" t="s">
        <v>1254</v>
      </c>
      <c r="C34" s="22"/>
      <c r="D34" s="23"/>
      <c r="E34" s="24" t="str">
        <f t="shared" si="1"/>
        <v/>
      </c>
      <c r="F34" s="25">
        <f t="shared" si="0"/>
        <v>0</v>
      </c>
    </row>
    <row r="35" s="2" customFormat="1" ht="27" customHeight="1" spans="1:6">
      <c r="A35" s="14">
        <v>21214</v>
      </c>
      <c r="B35" s="15" t="s">
        <v>1255</v>
      </c>
      <c r="C35" s="16">
        <f>C36+C37+C38</f>
        <v>901</v>
      </c>
      <c r="D35" s="17">
        <f>D36+D37+D38</f>
        <v>380</v>
      </c>
      <c r="E35" s="18">
        <f t="shared" si="1"/>
        <v>42.1753607103219</v>
      </c>
      <c r="F35" s="19">
        <f t="shared" si="0"/>
        <v>-70.5</v>
      </c>
    </row>
    <row r="36" s="3" customFormat="1" ht="27" customHeight="1" spans="1:6">
      <c r="A36" s="20">
        <v>2121401</v>
      </c>
      <c r="B36" s="21" t="s">
        <v>1256</v>
      </c>
      <c r="C36" s="22">
        <v>0</v>
      </c>
      <c r="D36" s="23">
        <v>0</v>
      </c>
      <c r="E36" s="24" t="str">
        <f t="shared" si="1"/>
        <v/>
      </c>
      <c r="F36" s="25">
        <f t="shared" si="0"/>
        <v>0</v>
      </c>
    </row>
    <row r="37" s="3" customFormat="1" ht="27" customHeight="1" spans="1:6">
      <c r="A37" s="20">
        <v>2121402</v>
      </c>
      <c r="B37" s="21" t="s">
        <v>1257</v>
      </c>
      <c r="C37" s="22">
        <v>0</v>
      </c>
      <c r="D37" s="23">
        <v>0</v>
      </c>
      <c r="E37" s="24" t="str">
        <f t="shared" si="1"/>
        <v/>
      </c>
      <c r="F37" s="25">
        <f t="shared" si="0"/>
        <v>0</v>
      </c>
    </row>
    <row r="38" s="3" customFormat="1" ht="27" customHeight="1" spans="1:6">
      <c r="A38" s="20">
        <v>2121499</v>
      </c>
      <c r="B38" s="21" t="s">
        <v>1258</v>
      </c>
      <c r="C38" s="22">
        <v>901</v>
      </c>
      <c r="D38" s="23">
        <v>380</v>
      </c>
      <c r="E38" s="24">
        <f t="shared" si="1"/>
        <v>42.1753607103219</v>
      </c>
      <c r="F38" s="25">
        <f t="shared" si="0"/>
        <v>-70.5</v>
      </c>
    </row>
    <row r="39" s="2" customFormat="1" ht="27" hidden="1" customHeight="1" spans="1:6">
      <c r="A39" s="14">
        <v>213</v>
      </c>
      <c r="B39" s="15" t="s">
        <v>733</v>
      </c>
      <c r="C39" s="16">
        <f>C40+C43</f>
        <v>0</v>
      </c>
      <c r="D39" s="17">
        <f>D40+D43</f>
        <v>0</v>
      </c>
      <c r="E39" s="18" t="str">
        <f t="shared" si="1"/>
        <v/>
      </c>
      <c r="F39" s="19">
        <f t="shared" si="0"/>
        <v>0</v>
      </c>
    </row>
    <row r="40" s="2" customFormat="1" ht="27" hidden="1" customHeight="1" spans="1:6">
      <c r="A40" s="14">
        <v>21366</v>
      </c>
      <c r="B40" s="15" t="s">
        <v>1259</v>
      </c>
      <c r="C40" s="16">
        <f>C41+C42</f>
        <v>0</v>
      </c>
      <c r="D40" s="17"/>
      <c r="E40" s="18" t="str">
        <f t="shared" si="1"/>
        <v/>
      </c>
      <c r="F40" s="19">
        <f t="shared" si="0"/>
        <v>0</v>
      </c>
    </row>
    <row r="41" s="3" customFormat="1" ht="27" hidden="1" customHeight="1" spans="1:6">
      <c r="A41" s="20">
        <v>2136601</v>
      </c>
      <c r="B41" s="21" t="s">
        <v>1236</v>
      </c>
      <c r="C41" s="22"/>
      <c r="D41" s="23"/>
      <c r="E41" s="18" t="str">
        <f t="shared" si="1"/>
        <v/>
      </c>
      <c r="F41" s="19">
        <f t="shared" si="0"/>
        <v>0</v>
      </c>
    </row>
    <row r="42" s="2" customFormat="1" ht="27" hidden="1" customHeight="1" spans="1:6">
      <c r="A42" s="20">
        <v>2136699</v>
      </c>
      <c r="B42" s="21" t="s">
        <v>1260</v>
      </c>
      <c r="C42" s="22"/>
      <c r="D42" s="23"/>
      <c r="E42" s="18" t="str">
        <f t="shared" si="1"/>
        <v/>
      </c>
      <c r="F42" s="19">
        <f t="shared" si="0"/>
        <v>0</v>
      </c>
    </row>
    <row r="43" s="2" customFormat="1" ht="27" hidden="1" customHeight="1" spans="1:6">
      <c r="A43" s="14">
        <v>21369</v>
      </c>
      <c r="B43" s="15" t="s">
        <v>1261</v>
      </c>
      <c r="C43" s="16">
        <f>C44</f>
        <v>0</v>
      </c>
      <c r="D43" s="17">
        <f>D44</f>
        <v>0</v>
      </c>
      <c r="E43" s="18" t="str">
        <f t="shared" si="1"/>
        <v/>
      </c>
      <c r="F43" s="19">
        <f t="shared" si="0"/>
        <v>0</v>
      </c>
    </row>
    <row r="44" s="3" customFormat="1" ht="27" hidden="1" customHeight="1" spans="1:6">
      <c r="A44" s="20">
        <v>2136902</v>
      </c>
      <c r="B44" s="21" t="s">
        <v>1262</v>
      </c>
      <c r="C44" s="22"/>
      <c r="D44" s="23"/>
      <c r="E44" s="24" t="str">
        <f t="shared" si="1"/>
        <v/>
      </c>
      <c r="F44" s="25">
        <f t="shared" si="0"/>
        <v>0</v>
      </c>
    </row>
    <row r="45" s="2" customFormat="1" ht="27" hidden="1" customHeight="1" spans="1:6">
      <c r="A45" s="14">
        <v>214</v>
      </c>
      <c r="B45" s="15" t="s">
        <v>829</v>
      </c>
      <c r="C45" s="16">
        <f>C46+C48</f>
        <v>0</v>
      </c>
      <c r="D45" s="17"/>
      <c r="E45" s="18" t="str">
        <f t="shared" si="1"/>
        <v/>
      </c>
      <c r="F45" s="19">
        <f t="shared" si="0"/>
        <v>0</v>
      </c>
    </row>
    <row r="46" s="2" customFormat="1" ht="27" hidden="1" customHeight="1" spans="1:6">
      <c r="A46" s="14">
        <v>21462</v>
      </c>
      <c r="B46" s="15" t="s">
        <v>1263</v>
      </c>
      <c r="C46" s="16">
        <f>C47</f>
        <v>0</v>
      </c>
      <c r="D46" s="17"/>
      <c r="E46" s="18" t="str">
        <f t="shared" si="1"/>
        <v/>
      </c>
      <c r="F46" s="19">
        <f t="shared" si="0"/>
        <v>0</v>
      </c>
    </row>
    <row r="47" s="3" customFormat="1" ht="27" hidden="1" customHeight="1" spans="1:6">
      <c r="A47" s="20">
        <v>2146299</v>
      </c>
      <c r="B47" s="21" t="s">
        <v>1264</v>
      </c>
      <c r="C47" s="22"/>
      <c r="D47" s="23"/>
      <c r="E47" s="18" t="str">
        <f t="shared" si="1"/>
        <v/>
      </c>
      <c r="F47" s="19">
        <f t="shared" si="0"/>
        <v>0</v>
      </c>
    </row>
    <row r="48" s="2" customFormat="1" ht="27" hidden="1" customHeight="1" spans="1:6">
      <c r="A48" s="14">
        <v>21463</v>
      </c>
      <c r="B48" s="15" t="s">
        <v>1265</v>
      </c>
      <c r="C48" s="16">
        <f>C49</f>
        <v>0</v>
      </c>
      <c r="D48" s="17"/>
      <c r="E48" s="18" t="str">
        <f t="shared" si="1"/>
        <v/>
      </c>
      <c r="F48" s="19">
        <f t="shared" si="0"/>
        <v>0</v>
      </c>
    </row>
    <row r="49" s="3" customFormat="1" ht="27" hidden="1" customHeight="1" spans="1:6">
      <c r="A49" s="20">
        <v>2146303</v>
      </c>
      <c r="B49" s="21" t="s">
        <v>1266</v>
      </c>
      <c r="C49" s="22"/>
      <c r="D49" s="23"/>
      <c r="E49" s="18" t="str">
        <f t="shared" si="1"/>
        <v/>
      </c>
      <c r="F49" s="19">
        <f t="shared" si="0"/>
        <v>0</v>
      </c>
    </row>
    <row r="50" s="3" customFormat="1" ht="27" hidden="1" customHeight="1" spans="1:6">
      <c r="A50" s="20">
        <v>2146399</v>
      </c>
      <c r="B50" s="21" t="s">
        <v>1267</v>
      </c>
      <c r="C50" s="22"/>
      <c r="D50" s="23"/>
      <c r="E50" s="18" t="str">
        <f t="shared" si="1"/>
        <v/>
      </c>
      <c r="F50" s="19">
        <f t="shared" si="0"/>
        <v>0</v>
      </c>
    </row>
    <row r="51" s="2" customFormat="1" ht="27" customHeight="1" spans="1:6">
      <c r="A51" s="14">
        <v>229</v>
      </c>
      <c r="B51" s="15" t="s">
        <v>243</v>
      </c>
      <c r="C51" s="16">
        <f>C52+C54+C57</f>
        <v>0</v>
      </c>
      <c r="D51" s="17">
        <f>D52+D54+D57</f>
        <v>0.36</v>
      </c>
      <c r="E51" s="18" t="str">
        <f t="shared" si="1"/>
        <v/>
      </c>
      <c r="F51" s="19">
        <f t="shared" si="0"/>
        <v>0.36</v>
      </c>
    </row>
    <row r="52" s="2" customFormat="1" ht="31.5" hidden="1" customHeight="1" spans="1:6">
      <c r="A52" s="14">
        <v>22904</v>
      </c>
      <c r="B52" s="15" t="s">
        <v>1268</v>
      </c>
      <c r="C52" s="16"/>
      <c r="D52" s="17">
        <f>D53</f>
        <v>0</v>
      </c>
      <c r="E52" s="18" t="str">
        <f t="shared" si="1"/>
        <v/>
      </c>
      <c r="F52" s="19">
        <f t="shared" si="0"/>
        <v>0</v>
      </c>
    </row>
    <row r="53" s="2" customFormat="1" ht="31.5" hidden="1" customHeight="1" spans="1:6">
      <c r="A53" s="20">
        <v>2290402</v>
      </c>
      <c r="B53" s="21" t="s">
        <v>1269</v>
      </c>
      <c r="C53" s="22"/>
      <c r="D53" s="23"/>
      <c r="E53" s="18" t="str">
        <f t="shared" si="1"/>
        <v/>
      </c>
      <c r="F53" s="25">
        <f t="shared" si="0"/>
        <v>0</v>
      </c>
    </row>
    <row r="54" s="2" customFormat="1" ht="32.25" hidden="1" customHeight="1" spans="1:6">
      <c r="A54" s="14">
        <v>22908</v>
      </c>
      <c r="B54" s="15" t="s">
        <v>1270</v>
      </c>
      <c r="C54" s="16">
        <f>C55+C56</f>
        <v>0</v>
      </c>
      <c r="D54" s="17">
        <f>D55+D56</f>
        <v>0</v>
      </c>
      <c r="E54" s="18" t="str">
        <f t="shared" si="1"/>
        <v/>
      </c>
      <c r="F54" s="19">
        <f t="shared" si="0"/>
        <v>0</v>
      </c>
    </row>
    <row r="55" s="3" customFormat="1" ht="27" hidden="1" customHeight="1" spans="1:6">
      <c r="A55" s="20">
        <v>2290804</v>
      </c>
      <c r="B55" s="21" t="s">
        <v>1271</v>
      </c>
      <c r="C55" s="22"/>
      <c r="D55" s="23"/>
      <c r="E55" s="18" t="str">
        <f t="shared" si="1"/>
        <v/>
      </c>
      <c r="F55" s="25">
        <f t="shared" si="0"/>
        <v>0</v>
      </c>
    </row>
    <row r="56" s="3" customFormat="1" ht="27" hidden="1" customHeight="1" spans="1:6">
      <c r="A56" s="20">
        <v>2290805</v>
      </c>
      <c r="B56" s="21" t="s">
        <v>1272</v>
      </c>
      <c r="C56" s="22"/>
      <c r="D56" s="23"/>
      <c r="E56" s="24" t="str">
        <f t="shared" si="1"/>
        <v/>
      </c>
      <c r="F56" s="25">
        <f t="shared" si="0"/>
        <v>0</v>
      </c>
    </row>
    <row r="57" s="2" customFormat="1" ht="31.5" customHeight="1" spans="1:6">
      <c r="A57" s="14">
        <v>22960</v>
      </c>
      <c r="B57" s="15" t="s">
        <v>1273</v>
      </c>
      <c r="C57" s="16">
        <f>SUM(C58:C63)</f>
        <v>0</v>
      </c>
      <c r="D57" s="17">
        <f>SUM(D58:D63)</f>
        <v>0.36</v>
      </c>
      <c r="E57" s="18" t="str">
        <f t="shared" si="1"/>
        <v/>
      </c>
      <c r="F57" s="19">
        <f t="shared" si="0"/>
        <v>0.36</v>
      </c>
    </row>
    <row r="58" s="3" customFormat="1" ht="27" hidden="1" customHeight="1" spans="1:6">
      <c r="A58" s="20">
        <v>2296002</v>
      </c>
      <c r="B58" s="21" t="s">
        <v>1274</v>
      </c>
      <c r="C58" s="22"/>
      <c r="D58" s="23"/>
      <c r="E58" s="24" t="str">
        <f t="shared" si="1"/>
        <v/>
      </c>
      <c r="F58" s="25">
        <f t="shared" si="0"/>
        <v>0</v>
      </c>
    </row>
    <row r="59" s="3" customFormat="1" ht="27" hidden="1" customHeight="1" spans="1:6">
      <c r="A59" s="20">
        <v>2296003</v>
      </c>
      <c r="B59" s="21" t="s">
        <v>1275</v>
      </c>
      <c r="C59" s="22"/>
      <c r="D59" s="23"/>
      <c r="E59" s="24" t="str">
        <f t="shared" si="1"/>
        <v/>
      </c>
      <c r="F59" s="25">
        <f t="shared" si="0"/>
        <v>0</v>
      </c>
    </row>
    <row r="60" s="2" customFormat="1" ht="27" hidden="1" customHeight="1" spans="1:6">
      <c r="A60" s="20">
        <v>2296004</v>
      </c>
      <c r="B60" s="21" t="s">
        <v>1276</v>
      </c>
      <c r="C60" s="22"/>
      <c r="D60" s="23"/>
      <c r="E60" s="24" t="str">
        <f t="shared" si="1"/>
        <v/>
      </c>
      <c r="F60" s="25">
        <f t="shared" si="0"/>
        <v>0</v>
      </c>
    </row>
    <row r="61" s="2" customFormat="1" ht="27" customHeight="1" spans="1:6">
      <c r="A61" s="20">
        <v>2296006</v>
      </c>
      <c r="B61" s="21" t="s">
        <v>1277</v>
      </c>
      <c r="C61" s="22">
        <v>0</v>
      </c>
      <c r="D61" s="23">
        <v>0.36</v>
      </c>
      <c r="E61" s="24" t="str">
        <f t="shared" si="1"/>
        <v/>
      </c>
      <c r="F61" s="25">
        <f t="shared" si="0"/>
        <v>0.36</v>
      </c>
    </row>
    <row r="62" s="2" customFormat="1" ht="27" hidden="1" customHeight="1" spans="1:6">
      <c r="A62" s="20">
        <v>2296013</v>
      </c>
      <c r="B62" s="21" t="s">
        <v>1278</v>
      </c>
      <c r="C62" s="22">
        <v>0</v>
      </c>
      <c r="D62" s="23">
        <v>0</v>
      </c>
      <c r="E62" s="24" t="str">
        <f t="shared" si="1"/>
        <v/>
      </c>
      <c r="F62" s="25">
        <f t="shared" si="0"/>
        <v>0</v>
      </c>
    </row>
    <row r="63" s="2" customFormat="1" ht="33.75" hidden="1" customHeight="1" spans="1:6">
      <c r="A63" s="20">
        <v>2296099</v>
      </c>
      <c r="B63" s="21" t="s">
        <v>1279</v>
      </c>
      <c r="C63" s="22"/>
      <c r="D63" s="23"/>
      <c r="E63" s="24" t="str">
        <f t="shared" si="1"/>
        <v/>
      </c>
      <c r="F63" s="25">
        <f t="shared" si="0"/>
        <v>0</v>
      </c>
    </row>
    <row r="64" s="2" customFormat="1" ht="27" hidden="1" customHeight="1" spans="1:6">
      <c r="A64" s="14">
        <v>232</v>
      </c>
      <c r="B64" s="15" t="s">
        <v>1114</v>
      </c>
      <c r="C64" s="16">
        <f>C65</f>
        <v>0</v>
      </c>
      <c r="D64" s="17">
        <f>D65</f>
        <v>0</v>
      </c>
      <c r="E64" s="18" t="str">
        <f t="shared" si="1"/>
        <v/>
      </c>
      <c r="F64" s="19">
        <f t="shared" si="0"/>
        <v>0</v>
      </c>
    </row>
    <row r="65" s="2" customFormat="1" ht="27" hidden="1" customHeight="1" spans="1:6">
      <c r="A65" s="14">
        <v>23204</v>
      </c>
      <c r="B65" s="15" t="s">
        <v>1280</v>
      </c>
      <c r="C65" s="16">
        <f>SUM(C66:C69)</f>
        <v>0</v>
      </c>
      <c r="D65" s="17">
        <f>SUM(D66:D69)</f>
        <v>0</v>
      </c>
      <c r="E65" s="18" t="str">
        <f t="shared" si="1"/>
        <v/>
      </c>
      <c r="F65" s="19">
        <f t="shared" si="0"/>
        <v>0</v>
      </c>
    </row>
    <row r="66" s="3" customFormat="1" ht="27" hidden="1" customHeight="1" spans="1:6">
      <c r="A66" s="20">
        <v>2320411</v>
      </c>
      <c r="B66" s="21" t="s">
        <v>1281</v>
      </c>
      <c r="C66" s="22"/>
      <c r="D66" s="23"/>
      <c r="E66" s="24" t="str">
        <f t="shared" si="1"/>
        <v/>
      </c>
      <c r="F66" s="25">
        <f t="shared" si="0"/>
        <v>0</v>
      </c>
    </row>
    <row r="67" s="3" customFormat="1" ht="27" hidden="1" customHeight="1" spans="1:6">
      <c r="A67" s="20">
        <v>2320431</v>
      </c>
      <c r="B67" s="21" t="s">
        <v>1282</v>
      </c>
      <c r="C67" s="22"/>
      <c r="D67" s="23"/>
      <c r="E67" s="24" t="str">
        <f t="shared" si="1"/>
        <v/>
      </c>
      <c r="F67" s="25">
        <f t="shared" si="0"/>
        <v>0</v>
      </c>
    </row>
    <row r="68" s="3" customFormat="1" ht="31.5" hidden="1" customHeight="1" spans="1:6">
      <c r="A68" s="20">
        <v>2320498</v>
      </c>
      <c r="B68" s="21" t="s">
        <v>1283</v>
      </c>
      <c r="C68" s="22"/>
      <c r="D68" s="23"/>
      <c r="E68" s="24" t="str">
        <f t="shared" si="1"/>
        <v/>
      </c>
      <c r="F68" s="25">
        <f t="shared" si="0"/>
        <v>0</v>
      </c>
    </row>
    <row r="69" s="3" customFormat="1" ht="27" hidden="1" customHeight="1" spans="1:6">
      <c r="A69" s="20">
        <v>2320499</v>
      </c>
      <c r="B69" s="21" t="s">
        <v>1284</v>
      </c>
      <c r="C69" s="22"/>
      <c r="D69" s="23"/>
      <c r="E69" s="24" t="str">
        <f t="shared" si="1"/>
        <v/>
      </c>
      <c r="F69" s="25">
        <f t="shared" si="0"/>
        <v>0</v>
      </c>
    </row>
    <row r="70" s="2" customFormat="1" ht="27" hidden="1" customHeight="1" spans="1:6">
      <c r="A70" s="14">
        <v>233</v>
      </c>
      <c r="B70" s="15" t="s">
        <v>1122</v>
      </c>
      <c r="C70" s="16">
        <f>C71</f>
        <v>0</v>
      </c>
      <c r="D70" s="17"/>
      <c r="E70" s="18" t="str">
        <f t="shared" si="1"/>
        <v/>
      </c>
      <c r="F70" s="19">
        <f t="shared" si="0"/>
        <v>0</v>
      </c>
    </row>
    <row r="71" s="2" customFormat="1" ht="27" hidden="1" customHeight="1" spans="1:6">
      <c r="A71" s="14">
        <v>23304</v>
      </c>
      <c r="B71" s="15" t="s">
        <v>1285</v>
      </c>
      <c r="C71" s="16">
        <f>SUM(C72:C74)</f>
        <v>0</v>
      </c>
      <c r="D71" s="17"/>
      <c r="E71" s="18" t="str">
        <f t="shared" ref="E71:E91" si="2">IFERROR(D71/C71*100,"")</f>
        <v/>
      </c>
      <c r="F71" s="19">
        <f t="shared" ref="F71:F91" si="3">D71-C71/2</f>
        <v>0</v>
      </c>
    </row>
    <row r="72" s="3" customFormat="1" ht="31.5" hidden="1" customHeight="1" spans="1:6">
      <c r="A72" s="20">
        <v>2330411</v>
      </c>
      <c r="B72" s="21" t="s">
        <v>1286</v>
      </c>
      <c r="C72" s="22"/>
      <c r="D72" s="23"/>
      <c r="E72" s="24" t="str">
        <f t="shared" si="2"/>
        <v/>
      </c>
      <c r="F72" s="25">
        <f t="shared" si="3"/>
        <v>0</v>
      </c>
    </row>
    <row r="73" s="3" customFormat="1" ht="27" hidden="1" customHeight="1" spans="1:6">
      <c r="A73" s="20">
        <v>2330431</v>
      </c>
      <c r="B73" s="21" t="s">
        <v>1287</v>
      </c>
      <c r="C73" s="22"/>
      <c r="D73" s="23"/>
      <c r="E73" s="24" t="str">
        <f t="shared" si="2"/>
        <v/>
      </c>
      <c r="F73" s="25">
        <f t="shared" si="3"/>
        <v>0</v>
      </c>
    </row>
    <row r="74" s="3" customFormat="1" ht="39.75" hidden="1" customHeight="1" spans="1:6">
      <c r="A74" s="20">
        <v>2330498</v>
      </c>
      <c r="B74" s="21" t="s">
        <v>1288</v>
      </c>
      <c r="C74" s="22"/>
      <c r="D74" s="23"/>
      <c r="E74" s="24" t="str">
        <f t="shared" si="2"/>
        <v/>
      </c>
      <c r="F74" s="25">
        <f t="shared" si="3"/>
        <v>0</v>
      </c>
    </row>
    <row r="75" s="3" customFormat="1" ht="27" hidden="1" customHeight="1" spans="1:6">
      <c r="A75" s="14">
        <v>234</v>
      </c>
      <c r="B75" s="15" t="s">
        <v>1289</v>
      </c>
      <c r="C75" s="16">
        <f>C76+C81</f>
        <v>0</v>
      </c>
      <c r="D75" s="17"/>
      <c r="E75" s="18" t="str">
        <f t="shared" si="2"/>
        <v/>
      </c>
      <c r="F75" s="19">
        <f t="shared" si="3"/>
        <v>0</v>
      </c>
    </row>
    <row r="76" s="3" customFormat="1" ht="27" hidden="1" customHeight="1" spans="1:6">
      <c r="A76" s="14">
        <v>23401</v>
      </c>
      <c r="B76" s="15" t="s">
        <v>1290</v>
      </c>
      <c r="C76" s="16">
        <f>SUM(C77:C80)</f>
        <v>0</v>
      </c>
      <c r="D76" s="17"/>
      <c r="E76" s="18" t="str">
        <f t="shared" si="2"/>
        <v/>
      </c>
      <c r="F76" s="19">
        <f t="shared" si="3"/>
        <v>0</v>
      </c>
    </row>
    <row r="77" s="3" customFormat="1" ht="27" hidden="1" customHeight="1" spans="1:6">
      <c r="A77" s="20">
        <v>2340101</v>
      </c>
      <c r="B77" s="21" t="s">
        <v>1291</v>
      </c>
      <c r="C77" s="22"/>
      <c r="D77" s="23"/>
      <c r="E77" s="18" t="str">
        <f t="shared" si="2"/>
        <v/>
      </c>
      <c r="F77" s="19">
        <f t="shared" si="3"/>
        <v>0</v>
      </c>
    </row>
    <row r="78" s="3" customFormat="1" ht="27" hidden="1" customHeight="1" spans="1:6">
      <c r="A78" s="20">
        <v>2340102</v>
      </c>
      <c r="B78" s="21" t="s">
        <v>1292</v>
      </c>
      <c r="C78" s="22"/>
      <c r="D78" s="23"/>
      <c r="E78" s="18" t="str">
        <f t="shared" si="2"/>
        <v/>
      </c>
      <c r="F78" s="19">
        <f t="shared" si="3"/>
        <v>0</v>
      </c>
    </row>
    <row r="79" s="3" customFormat="1" ht="27" hidden="1" customHeight="1" spans="1:6">
      <c r="A79" s="20">
        <v>2340108</v>
      </c>
      <c r="B79" s="21" t="s">
        <v>1293</v>
      </c>
      <c r="C79" s="22"/>
      <c r="D79" s="23"/>
      <c r="E79" s="18" t="str">
        <f t="shared" si="2"/>
        <v/>
      </c>
      <c r="F79" s="19">
        <f t="shared" si="3"/>
        <v>0</v>
      </c>
    </row>
    <row r="80" s="3" customFormat="1" ht="27" hidden="1" customHeight="1" spans="1:6">
      <c r="A80" s="20">
        <v>2340109</v>
      </c>
      <c r="B80" s="21" t="s">
        <v>1294</v>
      </c>
      <c r="C80" s="22"/>
      <c r="D80" s="23"/>
      <c r="E80" s="18" t="str">
        <f t="shared" si="2"/>
        <v/>
      </c>
      <c r="F80" s="19">
        <f t="shared" si="3"/>
        <v>0</v>
      </c>
    </row>
    <row r="81" s="3" customFormat="1" ht="27" hidden="1" customHeight="1" spans="1:6">
      <c r="A81" s="14">
        <v>23402</v>
      </c>
      <c r="B81" s="15" t="s">
        <v>1295</v>
      </c>
      <c r="C81" s="16">
        <f>C82</f>
        <v>0</v>
      </c>
      <c r="D81" s="17"/>
      <c r="E81" s="18" t="str">
        <f t="shared" si="2"/>
        <v/>
      </c>
      <c r="F81" s="19">
        <f t="shared" si="3"/>
        <v>0</v>
      </c>
    </row>
    <row r="82" s="3" customFormat="1" ht="27" hidden="1" customHeight="1" spans="1:6">
      <c r="A82" s="20">
        <v>2340299</v>
      </c>
      <c r="B82" s="21" t="s">
        <v>1296</v>
      </c>
      <c r="C82" s="22"/>
      <c r="D82" s="23"/>
      <c r="E82" s="18" t="str">
        <f t="shared" si="2"/>
        <v/>
      </c>
      <c r="F82" s="19">
        <f t="shared" si="3"/>
        <v>0</v>
      </c>
    </row>
    <row r="83" s="2" customFormat="1" ht="27" customHeight="1" spans="1:6">
      <c r="A83" s="14" t="s">
        <v>1126</v>
      </c>
      <c r="B83" s="15"/>
      <c r="C83" s="16">
        <f>C84</f>
        <v>0</v>
      </c>
      <c r="D83" s="17">
        <f>D84</f>
        <v>0</v>
      </c>
      <c r="E83" s="18" t="str">
        <f t="shared" si="2"/>
        <v/>
      </c>
      <c r="F83" s="19">
        <f t="shared" si="3"/>
        <v>0</v>
      </c>
    </row>
    <row r="84" s="2" customFormat="1" ht="27" customHeight="1" spans="1:6">
      <c r="A84" s="20">
        <v>2300402</v>
      </c>
      <c r="B84" s="26" t="s">
        <v>1297</v>
      </c>
      <c r="C84" s="22">
        <v>0</v>
      </c>
      <c r="D84" s="23">
        <v>0</v>
      </c>
      <c r="E84" s="18" t="str">
        <f t="shared" si="2"/>
        <v/>
      </c>
      <c r="F84" s="19">
        <f t="shared" si="3"/>
        <v>0</v>
      </c>
    </row>
    <row r="85" s="2" customFormat="1" ht="27" customHeight="1" spans="1:6">
      <c r="A85" s="14" t="s">
        <v>1133</v>
      </c>
      <c r="B85" s="27"/>
      <c r="C85" s="16">
        <f>C86</f>
        <v>0</v>
      </c>
      <c r="D85" s="17">
        <f>D86</f>
        <v>0</v>
      </c>
      <c r="E85" s="18" t="str">
        <f t="shared" si="2"/>
        <v/>
      </c>
      <c r="F85" s="19">
        <f t="shared" si="3"/>
        <v>0</v>
      </c>
    </row>
    <row r="86" s="2" customFormat="1" ht="27" customHeight="1" spans="1:6">
      <c r="A86" s="20">
        <v>23104</v>
      </c>
      <c r="B86" s="26" t="s">
        <v>1298</v>
      </c>
      <c r="C86" s="22">
        <v>0</v>
      </c>
      <c r="D86" s="23">
        <v>0</v>
      </c>
      <c r="E86" s="24" t="str">
        <f t="shared" si="2"/>
        <v/>
      </c>
      <c r="F86" s="25">
        <f t="shared" si="3"/>
        <v>0</v>
      </c>
    </row>
    <row r="87" s="2" customFormat="1" ht="27" customHeight="1" spans="1:6">
      <c r="A87" s="14" t="s">
        <v>1299</v>
      </c>
      <c r="B87" s="15"/>
      <c r="C87" s="16">
        <f>C88</f>
        <v>0</v>
      </c>
      <c r="D87" s="17">
        <f>D88</f>
        <v>0</v>
      </c>
      <c r="E87" s="18" t="str">
        <f t="shared" si="2"/>
        <v/>
      </c>
      <c r="F87" s="19">
        <f t="shared" si="3"/>
        <v>0</v>
      </c>
    </row>
    <row r="88" s="3" customFormat="1" ht="27" customHeight="1" spans="1:6">
      <c r="A88" s="20">
        <v>2300802</v>
      </c>
      <c r="B88" s="21" t="s">
        <v>1300</v>
      </c>
      <c r="C88" s="22">
        <v>0</v>
      </c>
      <c r="D88" s="23">
        <v>0</v>
      </c>
      <c r="E88" s="24" t="str">
        <f t="shared" si="2"/>
        <v/>
      </c>
      <c r="F88" s="25">
        <f t="shared" si="3"/>
        <v>0</v>
      </c>
    </row>
    <row r="89" s="2" customFormat="1" ht="27" customHeight="1" spans="1:6">
      <c r="A89" s="14" t="s">
        <v>1301</v>
      </c>
      <c r="B89" s="15"/>
      <c r="C89" s="16">
        <f>C90</f>
        <v>0</v>
      </c>
      <c r="D89" s="17">
        <f>D90</f>
        <v>0</v>
      </c>
      <c r="E89" s="24" t="str">
        <f t="shared" si="2"/>
        <v/>
      </c>
      <c r="F89" s="25">
        <f t="shared" si="3"/>
        <v>0</v>
      </c>
    </row>
    <row r="90" s="3" customFormat="1" ht="27" customHeight="1" spans="1:6">
      <c r="A90" s="20">
        <v>2300902</v>
      </c>
      <c r="B90" s="21" t="s">
        <v>1302</v>
      </c>
      <c r="C90" s="22">
        <f>C91-C87-C85-C83-C5</f>
        <v>0</v>
      </c>
      <c r="D90" s="23">
        <f>D91-D5-D83-D85-D87</f>
        <v>0</v>
      </c>
      <c r="E90" s="24" t="str">
        <f t="shared" si="2"/>
        <v/>
      </c>
      <c r="F90" s="25">
        <f t="shared" si="3"/>
        <v>0</v>
      </c>
    </row>
    <row r="91" s="2" customFormat="1" ht="27" customHeight="1" spans="1:6">
      <c r="A91" s="28" t="s">
        <v>1139</v>
      </c>
      <c r="B91" s="28"/>
      <c r="C91" s="16">
        <f>政府性基金收入!C29</f>
        <v>2901</v>
      </c>
      <c r="D91" s="17">
        <f>政府性基金收入!D29</f>
        <v>1579.82</v>
      </c>
      <c r="E91" s="18">
        <f t="shared" si="2"/>
        <v>54.4577731816615</v>
      </c>
      <c r="F91" s="19">
        <f t="shared" si="3"/>
        <v>129.32</v>
      </c>
    </row>
    <row r="92" s="2" customFormat="1" ht="14.25" spans="1:6">
      <c r="A92" s="29"/>
      <c r="B92" s="29"/>
      <c r="C92" s="30"/>
      <c r="D92" s="30"/>
      <c r="E92" s="31"/>
      <c r="F92" s="32"/>
    </row>
    <row r="93" ht="14.25" spans="1:6">
      <c r="A93" s="33"/>
      <c r="B93" s="33"/>
      <c r="C93" s="34"/>
      <c r="D93" s="34"/>
      <c r="E93" s="35"/>
      <c r="F93" s="36"/>
    </row>
  </sheetData>
  <mergeCells count="2">
    <mergeCell ref="A2:F2"/>
    <mergeCell ref="A91:B91"/>
  </mergeCells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一般公共预算收入</vt:lpstr>
      <vt:lpstr>一般公共预算支出（功能）</vt:lpstr>
      <vt:lpstr>一般公共预算支出（经济）</vt:lpstr>
      <vt:lpstr>政府性基金收入</vt:lpstr>
      <vt:lpstr>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weekend</cp:lastModifiedBy>
  <dcterms:created xsi:type="dcterms:W3CDTF">2021-09-30T03:38:00Z</dcterms:created>
  <cp:lastPrinted>2023-09-20T02:09:00Z</cp:lastPrinted>
  <dcterms:modified xsi:type="dcterms:W3CDTF">2024-09-06T02:42:47Z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646E9A463142468198F255171B6071DF</vt:lpwstr>
  </property>
</Properties>
</file>